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comments1.xml" ContentType="application/vnd.openxmlformats-officedocument.spreadsheetml.comments+xml"/>
  <Override PartName="/xl/drawings/_rels/drawing5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2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s" sheetId="1" state="visible" r:id="rId3"/>
    <sheet name="Publish" sheetId="2" state="visible" r:id="rId4"/>
    <sheet name="Listen" sheetId="3" state="visible" r:id="rId5"/>
    <sheet name="DBReport" sheetId="4" state="visible" r:id="rId6"/>
  </sheets>
  <definedNames>
    <definedName function="false" hidden="false" name="aDiscount_factor" vbProcedure="false">Listen!$A$5</definedName>
    <definedName function="false" hidden="false" name="apCurve" vbProcedure="false">#REF!</definedName>
    <definedName function="false" hidden="false" name="apDate" vbProcedure="false">#REF!</definedName>
    <definedName function="false" hidden="false" name="apRisk" vbProcedure="false">#REF!</definedName>
    <definedName function="false" hidden="false" name="Basis_Adjustment" vbProcedure="false">#REF!</definedName>
    <definedName function="false" hidden="false" name="cmCurve" vbProcedure="false">#REF!</definedName>
    <definedName function="false" hidden="false" name="Curve_Code" vbProcedure="false">#REF!</definedName>
    <definedName function="false" hidden="false" name="dCurveCode" vbProcedure="false">Publish!$C$6</definedName>
    <definedName function="false" hidden="false" name="dDate" vbProcedure="false">Publish!$C$8</definedName>
    <definedName function="false" hidden="false" name="Derived" vbProcedure="false">#REF!</definedName>
    <definedName function="false" hidden="false" name="Discount_Factor" vbProcedure="false">Publish!$A$8</definedName>
    <definedName function="false" hidden="false" name="dRiskType" vbProcedure="false">Publish!$C$7</definedName>
    <definedName function="false" hidden="false" name="Effective_Date" vbProcedure="false">#REF!</definedName>
    <definedName function="false" hidden="false" name="Environment" vbProcedure="false">Publish!$D$5</definedName>
    <definedName function="false" hidden="false" name="HPLClear" vbProcedure="false">#REF!</definedName>
    <definedName function="false" hidden="false" name="HPLSHPDynaRange" vbProcedure="false">OFFSET(#REF!,0,0,COUNTA(#REF!),1)</definedName>
    <definedName function="false" hidden="false" name="HPL_PASTE" vbProcedure="false">#REF!</definedName>
    <definedName function="false" hidden="false" name="Index_Adjustment" vbProcedure="false">#REF!</definedName>
    <definedName function="false" hidden="false" name="Interest_Rate" vbProcedure="false">#REF!</definedName>
    <definedName function="false" hidden="false" name="network" vbProcedure="false">Publish!$G$5</definedName>
    <definedName function="false" hidden="false" name="Period" vbProcedure="false">#REF!</definedName>
    <definedName function="false" hidden="false" name="rAmount" vbProcedure="false">DBReport!$E$3</definedName>
    <definedName function="false" hidden="false" name="rBookType" vbProcedure="false">DBReport!$B$3</definedName>
    <definedName function="false" hidden="false" name="rCurveCode" vbProcedure="false">DBReport!$A$3</definedName>
    <definedName function="false" hidden="false" name="rCurveDefID" vbProcedure="false">DBReport!$F$3</definedName>
    <definedName function="false" hidden="false" name="rCurveDefIdStatus" vbProcedure="false">DBReport!$G$3</definedName>
    <definedName function="false" hidden="false" name="rCurvePointStatus" vbProcedure="false">DBReport!$H$3</definedName>
    <definedName function="false" hidden="false" name="rCurveType" vbProcedure="false">DBReport!$C$3</definedName>
    <definedName function="false" hidden="false" name="Reference_Date" vbProcedure="false">#REF!</definedName>
    <definedName function="false" hidden="false" name="rEffDate" vbProcedure="false">DBReport!$B$2</definedName>
    <definedName function="false" hidden="false" name="Risk" vbProcedure="false">#REF!</definedName>
    <definedName function="false" hidden="false" name="rngBlue" vbProcedure="false">Curves!$BC$7:$BD$355</definedName>
    <definedName function="false" hidden="false" name="rngPurple" vbProcedure="false">Curves!$BC$7:$BD$355</definedName>
    <definedName function="false" hidden="false" name="rRefDate" vbProcedure="false">DBReport!$D$3</definedName>
    <definedName function="false" hidden="false" name="rTimeStamp" vbProcedure="false">DBReport!$J$3</definedName>
    <definedName function="false" hidden="false" name="rUpdateMsg" vbProcedure="false">DBReport!$I$3</definedName>
    <definedName function="false" hidden="false" name="service" vbProcedure="false">Publish!$J$5</definedName>
    <definedName function="false" hidden="false" name="Telerate_Instrument" vbProcedure="false">#REF!</definedName>
    <definedName function="false" hidden="false" name="Telerate_Producer" vbProcedure="false">#REF!</definedName>
    <definedName function="false" hidden="false" name="Test" vbProcedure="false">Publish!$B$8</definedName>
    <definedName function="false" hidden="false" localSheetId="2" name="aDate" vbProcedure="false">Listen!$B$5</definedName>
    <definedName function="false" hidden="false" localSheetId="2" name="CurveCode" vbProcedure="false">Listen!$B$3</definedName>
    <definedName function="false" hidden="false" localSheetId="2" name="Environment" vbProcedure="false">#REF!</definedName>
    <definedName function="false" hidden="false" localSheetId="2" name="RiskType" vbProcedure="false">Listen!$B$4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8"/>
            <color rgb="FF000000"/>
            <rFont val="Tahoma"/>
            <family val="0"/>
          </rPr>
          <t xml:space="preserve">Bill Willis:
</t>
        </r>
        <r>
          <rPr>
            <sz val="8"/>
            <color rgb="FF000000"/>
            <rFont val="Tahoma"/>
            <family val="0"/>
          </rPr>
          <t xml:space="preserve">This should be the first day of the next month. I.e. if its June 21, this should be July 1.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16</xdr:colOff>
                <xdr:row>4</xdr:row>
                <xdr:rowOff>4</xdr:rowOff>
              </xdr:from>
              <xdr:to>
                <xdr:col>3</xdr:col>
                <xdr:colOff>5</xdr:colOff>
                <xdr:row>9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<sst xmlns="http://schemas.openxmlformats.org/spreadsheetml/2006/main" count="752" uniqueCount="141">
  <si>
    <t xml:space="preserve">NG</t>
  </si>
  <si>
    <t xml:space="preserve">Dawn</t>
  </si>
  <si>
    <t xml:space="preserve">GDM</t>
  </si>
  <si>
    <t xml:space="preserve">St.Clair</t>
  </si>
  <si>
    <t xml:space="preserve">Mich-SC</t>
  </si>
  <si>
    <t xml:space="preserve">Ojibway</t>
  </si>
  <si>
    <t xml:space="preserve">Parkway</t>
  </si>
  <si>
    <t xml:space="preserve">Union_CDA</t>
  </si>
  <si>
    <t xml:space="preserve">Consumers</t>
  </si>
  <si>
    <t xml:space="preserve">Niagara</t>
  </si>
  <si>
    <t xml:space="preserve">Spur</t>
  </si>
  <si>
    <t xml:space="preserve">Chippawa</t>
  </si>
  <si>
    <t xml:space="preserve">Wadd</t>
  </si>
  <si>
    <t xml:space="preserve">Iroquois</t>
  </si>
  <si>
    <t xml:space="preserve">Cornwall</t>
  </si>
  <si>
    <t xml:space="preserve">Emerson</t>
  </si>
  <si>
    <t xml:space="preserve">Carlton</t>
  </si>
  <si>
    <t xml:space="preserve">Farwell</t>
  </si>
  <si>
    <t xml:space="preserve">Michigan</t>
  </si>
  <si>
    <t xml:space="preserve">Chicago</t>
  </si>
  <si>
    <t xml:space="preserve">Cons.P</t>
  </si>
  <si>
    <t xml:space="preserve">ML7-Phy</t>
  </si>
  <si>
    <t xml:space="preserve">ML7-GDM</t>
  </si>
  <si>
    <t xml:space="preserve">Monchy</t>
  </si>
  <si>
    <t xml:space="preserve">Harper</t>
  </si>
  <si>
    <t xml:space="preserve">ConsP</t>
  </si>
  <si>
    <t xml:space="preserve">ML7</t>
  </si>
  <si>
    <t xml:space="preserve">NGI/CHI.</t>
  </si>
  <si>
    <t xml:space="preserve">Mich</t>
  </si>
  <si>
    <t xml:space="preserve">Nipsco</t>
  </si>
  <si>
    <t xml:space="preserve">Willow</t>
  </si>
  <si>
    <t xml:space="preserve">Joliet</t>
  </si>
  <si>
    <t xml:space="preserve">Peoples</t>
  </si>
  <si>
    <t xml:space="preserve">Alliance</t>
  </si>
  <si>
    <t xml:space="preserve">St. Clair (US$)</t>
  </si>
  <si>
    <t xml:space="preserve">MICH/CONSP-GDM</t>
  </si>
  <si>
    <t xml:space="preserve">TZ6</t>
  </si>
  <si>
    <t xml:space="preserve">TM3</t>
  </si>
  <si>
    <t xml:space="preserve">CNG</t>
  </si>
  <si>
    <t xml:space="preserve">TCO</t>
  </si>
  <si>
    <t xml:space="preserve">VENT</t>
  </si>
  <si>
    <t xml:space="preserve">DEMARC</t>
  </si>
  <si>
    <t xml:space="preserve">NOV-MAR</t>
  </si>
  <si>
    <t xml:space="preserve">APR-OCT</t>
  </si>
  <si>
    <t xml:space="preserve">RED N-M</t>
  </si>
  <si>
    <t xml:space="preserve">ANR/SW</t>
  </si>
  <si>
    <t xml:space="preserve">Pan</t>
  </si>
  <si>
    <t xml:space="preserve">MANUAL</t>
  </si>
  <si>
    <t xml:space="preserve">GDM-WADDINGTON</t>
  </si>
  <si>
    <t xml:space="preserve">CGPR-IROQ</t>
  </si>
  <si>
    <t xml:space="preserve">CGPR-CORNWALL</t>
  </si>
  <si>
    <t xml:space="preserve">CGPR-EMERSONUSA</t>
  </si>
  <si>
    <t xml:space="preserve">CGPR-CARLTON</t>
  </si>
  <si>
    <t xml:space="preserve">CGPR-FARWELL</t>
  </si>
  <si>
    <t xml:space="preserve">MICH_CG-GD</t>
  </si>
  <si>
    <t xml:space="preserve">NGI/CHI. GATE</t>
  </si>
  <si>
    <t xml:space="preserve">MICH/CONS</t>
  </si>
  <si>
    <t xml:space="preserve">ML7/CG</t>
  </si>
  <si>
    <t xml:space="preserve">ANR/ML7-GDM</t>
  </si>
  <si>
    <t xml:space="preserve">IF-MONCHY</t>
  </si>
  <si>
    <t xml:space="preserve">IF-HARPER</t>
  </si>
  <si>
    <t xml:space="preserve">NGI/CHI./NIPSCO</t>
  </si>
  <si>
    <t xml:space="preserve">NGI/CHI./WILLCO</t>
  </si>
  <si>
    <t xml:space="preserve">IF-ANR/JOLIET</t>
  </si>
  <si>
    <t xml:space="preserve">NGI/CHI./PEOPLE</t>
  </si>
  <si>
    <t xml:space="preserve">ALLIANCE</t>
  </si>
  <si>
    <t xml:space="preserve">ST.CLAIR (US$)</t>
  </si>
  <si>
    <t xml:space="preserve">CHI./N/BORDER</t>
  </si>
  <si>
    <t xml:space="preserve">Z6</t>
  </si>
  <si>
    <t xml:space="preserve">M3</t>
  </si>
  <si>
    <t xml:space="preserve">DEMARCAT</t>
  </si>
  <si>
    <t xml:space="preserve">Aeco</t>
  </si>
  <si>
    <t xml:space="preserve">ANR/OK</t>
  </si>
  <si>
    <t xml:space="preserve">DATE</t>
  </si>
  <si>
    <t xml:space="preserve">PRC</t>
  </si>
  <si>
    <t xml:space="preserve">ENTRY</t>
  </si>
  <si>
    <t xml:space="preserve">BAS</t>
  </si>
  <si>
    <t xml:space="preserve">INDEX</t>
  </si>
  <si>
    <t xml:space="preserve"> </t>
  </si>
  <si>
    <t xml:space="preserve">Tibco Warning:</t>
  </si>
  <si>
    <t xml:space="preserve">Tibco Error:</t>
  </si>
  <si>
    <t xml:space="preserve">Environment:</t>
  </si>
  <si>
    <t xml:space="preserve">ermt</t>
  </si>
  <si>
    <t xml:space="preserve">Network:</t>
  </si>
  <si>
    <t xml:space="preserve">;226.1.4.10;</t>
  </si>
  <si>
    <t xml:space="preserve">Service:</t>
  </si>
  <si>
    <t xml:space="preserve">Curve:</t>
  </si>
  <si>
    <t xml:space="preserve">CGPR-DAWN</t>
  </si>
  <si>
    <t xml:space="preserve">CGPR-PARKWAY</t>
  </si>
  <si>
    <t xml:space="preserve">CGPR-WADDING</t>
  </si>
  <si>
    <t xml:space="preserve">CGPR-NIAGARA</t>
  </si>
  <si>
    <t xml:space="preserve">CGPR-CHIPPAWA</t>
  </si>
  <si>
    <t xml:space="preserve">CGPR-ST.CLAIR</t>
  </si>
  <si>
    <t xml:space="preserve">CGPR-OJIBWAY</t>
  </si>
  <si>
    <t xml:space="preserve">CONSUMERS_CDA</t>
  </si>
  <si>
    <t xml:space="preserve">MICH-ST.CLAIR</t>
  </si>
  <si>
    <t xml:space="preserve">CGPR-SPUR</t>
  </si>
  <si>
    <t xml:space="preserve">UNION_CDA</t>
  </si>
  <si>
    <t xml:space="preserve">GDM-DAWN</t>
  </si>
  <si>
    <t xml:space="preserve">GDM-NIAGARA</t>
  </si>
  <si>
    <t xml:space="preserve">NGI-MICH_CG</t>
  </si>
  <si>
    <t xml:space="preserve">ST.CLAIR/IM</t>
  </si>
  <si>
    <t xml:space="preserve">DAWN-GDM</t>
  </si>
  <si>
    <t xml:space="preserve">CGPR-CHIP-TRANS</t>
  </si>
  <si>
    <t xml:space="preserve">CGPR-EMPRESS-US</t>
  </si>
  <si>
    <t xml:space="preserve">MICH_EOL-GD</t>
  </si>
  <si>
    <t xml:space="preserve">MICH/CONS-EOL</t>
  </si>
  <si>
    <t xml:space="preserve">EOL-DAWN</t>
  </si>
  <si>
    <r>
      <rPr>
        <b val="true"/>
        <sz val="10"/>
        <color rgb="FF000080"/>
        <rFont val="Arial"/>
        <family val="2"/>
      </rPr>
      <t xml:space="preserve">Risk (</t>
    </r>
    <r>
      <rPr>
        <b val="true"/>
        <sz val="8"/>
        <color rgb="FF000080"/>
        <rFont val="Arial"/>
        <family val="2"/>
      </rPr>
      <t xml:space="preserve">PRC, BAS, IDX</t>
    </r>
    <r>
      <rPr>
        <b val="true"/>
        <sz val="10"/>
        <color rgb="FF000080"/>
        <rFont val="Arial"/>
        <family val="2"/>
      </rPr>
      <t xml:space="preserve">):</t>
    </r>
  </si>
  <si>
    <t xml:space="preserve">IDX</t>
  </si>
  <si>
    <t xml:space="preserve">Curve Code:</t>
  </si>
  <si>
    <t xml:space="preserve">IF-ANR/OK</t>
  </si>
  <si>
    <t xml:space="preserve">IF-PAN/TX/OK</t>
  </si>
  <si>
    <t xml:space="preserve">IF-TRANSCO/Z6</t>
  </si>
  <si>
    <t xml:space="preserve">IF-TETCO/M3</t>
  </si>
  <si>
    <t xml:space="preserve">IF-CNG/APPALACH</t>
  </si>
  <si>
    <t xml:space="preserve">IF-CGT/APPALAC</t>
  </si>
  <si>
    <t xml:space="preserve">IF-NNG/VENT</t>
  </si>
  <si>
    <t xml:space="preserve">IF-NNG/DEMARCAT</t>
  </si>
  <si>
    <t xml:space="preserve">CGPR-AECO/BASIS</t>
  </si>
  <si>
    <t xml:space="preserve">INTNS</t>
  </si>
  <si>
    <t xml:space="preserve">Risk Type:</t>
  </si>
  <si>
    <t xml:space="preserve">R</t>
  </si>
  <si>
    <t xml:space="preserve">Date</t>
  </si>
  <si>
    <t xml:space="preserve">Database Activity Report</t>
  </si>
  <si>
    <t xml:space="preserve">Effective Date:</t>
  </si>
  <si>
    <t xml:space="preserve">Curve Code</t>
  </si>
  <si>
    <t xml:space="preserve">Book Type</t>
  </si>
  <si>
    <t xml:space="preserve">Curve Type</t>
  </si>
  <si>
    <t xml:space="preserve">Ref Date</t>
  </si>
  <si>
    <t xml:space="preserve">Curve Value</t>
  </si>
  <si>
    <t xml:space="preserve">Curve Def ID</t>
  </si>
  <si>
    <t xml:space="preserve">Curve Def Id Status</t>
  </si>
  <si>
    <t xml:space="preserve">Curve Point Status</t>
  </si>
  <si>
    <t xml:space="preserve">Update Msg</t>
  </si>
  <si>
    <t xml:space="preserve">D</t>
  </si>
  <si>
    <t xml:space="preserve">PR</t>
  </si>
  <si>
    <t xml:space="preserve">NEW</t>
  </si>
  <si>
    <t xml:space="preserve">OK</t>
  </si>
  <si>
    <t xml:space="preserve">I</t>
  </si>
  <si>
    <t xml:space="preserve">STORAGE/B</t>
  </si>
</sst>
</file>

<file path=xl/styles.xml><?xml version="1.0" encoding="utf-8"?>
<styleSheet xmlns="http://schemas.openxmlformats.org/spreadsheetml/2006/main">
  <numFmts count="66">
    <numFmt numFmtId="164" formatCode="General"/>
    <numFmt numFmtId="165" formatCode="\\#,##0.00;[RED]&quot;\-&quot;#,##0.00"/>
    <numFmt numFmtId="166" formatCode="#,##0;[RED]\-#,##0"/>
    <numFmt numFmtId="167" formatCode="_ \\* #,##0_ ;_ \\* \-#,##0_ ;_ \\* \-_ ;_ @_ "/>
    <numFmt numFmtId="168" formatCode="_ * #,##0_ ;_ * \-#,##0_ ;_ * \-_ ;_ @_ "/>
    <numFmt numFmtId="169" formatCode="\$#,##0_);[RED]&quot;($&quot;#,##0\)"/>
    <numFmt numFmtId="170" formatCode="[$-409]#,##0_);[RED]\(#,##0\)"/>
    <numFmt numFmtId="171" formatCode="_ * #,##0.00_ ;_ * &quot;\\\\-&quot;#,##0.00_ ;_ * \-??_ ;_ @_ "/>
    <numFmt numFmtId="172" formatCode="\\#,##0;[RED]&quot;\\\\-&quot;#,##0"/>
    <numFmt numFmtId="173" formatCode="_ \\* #,##0_ ;_ \\* &quot;\\\\-&quot;#,##0_ ;_ \\* \-_ ;_ @_ "/>
    <numFmt numFmtId="174" formatCode="_ * #,##0.00_ ;_ * &quot;\\\\\-&quot;#,##0.00_ ;_ * \-??_ ;_ @_ "/>
    <numFmt numFmtId="175" formatCode="\\#,##0;[RED]&quot;\-&quot;#,##0"/>
    <numFmt numFmtId="176" formatCode="#,##0.00;[RED]\-#,##0.00"/>
    <numFmt numFmtId="177" formatCode="_ \\* #,##0.00_ ;_ \\* \-#,##0.00_ ;_ \\* \-??_ ;_ @_ "/>
    <numFmt numFmtId="178" formatCode="_ * #,##0.00_ ;_ * \-#,##0.00_ ;_ * \-??_ ;_ @_ "/>
    <numFmt numFmtId="179" formatCode="\$#,##0.00_);[RED]&quot;($&quot;#,##0.00\)"/>
    <numFmt numFmtId="180" formatCode="[$-409]#,##0.00_);[RED]\(#,##0.00\)"/>
    <numFmt numFmtId="181" formatCode="\\#,##0;&quot;\\\\\\-&quot;#,##0"/>
    <numFmt numFmtId="182" formatCode="\\#,##0;&quot;\\\\\\\-&quot;#,##0"/>
    <numFmt numFmtId="183" formatCode="_(* #,##0_);_(* \(#,##0\);_(* \-_);_(@_)"/>
    <numFmt numFmtId="184" formatCode="_-* #,##0_-;\-* #,##0_-;_-* \-_-;_-@_-"/>
    <numFmt numFmtId="185" formatCode="\\#,##0.00;[RED]&quot;\\\\\-&quot;#,##0.00"/>
    <numFmt numFmtId="186" formatCode="\\#,##0.00;&quot;\\\\\\-&quot;#,##0.00"/>
    <numFmt numFmtId="187" formatCode="_ \\* #,##0.00_ ;_ \\* &quot;\\\\\-&quot;#,##0.00_ ;_ \\* \-??_ ;_ @_ "/>
    <numFmt numFmtId="188" formatCode="_ * #,##0_ ;_ * &quot;\\\\\-&quot;#,##0_ ;_ * \-_ ;_ @_ "/>
    <numFmt numFmtId="189" formatCode="0.000"/>
    <numFmt numFmtId="190" formatCode="_(* #,##0.00_);_(* \(#,##0.00\);_(* \-??_);_(@_)"/>
    <numFmt numFmtId="191" formatCode="_-* #,##0.00_-;\-* #,##0.00_-;_-* \-??_-;_-@_-"/>
    <numFmt numFmtId="192" formatCode="#,##0.00"/>
    <numFmt numFmtId="193" formatCode="_ * #,##0_ ;_ * &quot;\\\\-&quot;#,##0_ ;_ * \-_ ;_ @_ "/>
    <numFmt numFmtId="194" formatCode="_ \\* #,##0_ ;_ \\* &quot;\\\\\-&quot;#,##0_ ;_ \\* \-_ ;_ @_ "/>
    <numFmt numFmtId="195" formatCode="_(\$* #,##0_);_(\$* \(#,##0\);_(\$* \-_);_(@_)"/>
    <numFmt numFmtId="196" formatCode="_ * #,##0_ ;_ * &quot;\\-&quot;#,##0_ ;_ * \-_ ;_ @_ "/>
    <numFmt numFmtId="197" formatCode="\\#,##0.00;[RED]&quot;\\\\\\-&quot;#,##0.00"/>
    <numFmt numFmtId="198" formatCode="\\#,##0.00;&quot;\\\\\-&quot;#,##0.00"/>
    <numFmt numFmtId="199" formatCode="_-\\* #,##0_-;&quot;-\&quot;* #,##0_-;_-\\* \-_-;_-@_-"/>
    <numFmt numFmtId="200" formatCode="\\#,##0.00;&quot;\-&quot;#,##0.00"/>
    <numFmt numFmtId="201" formatCode="\\#,##0;[RED]&quot;\\\\\\-&quot;#,##0"/>
    <numFmt numFmtId="202" formatCode="\\#,##0.00;&quot;\\\-&quot;#,##0.00"/>
    <numFmt numFmtId="203" formatCode="_ \\* #,##0.00_ ;_ \\* &quot;\\\\-&quot;#,##0.00_ ;_ \\* \-??_ ;_ @_ "/>
    <numFmt numFmtId="204" formatCode="_(\$* #,##0.00_);_(\$* \(#,##0.00\);_(\$* \-??_);_(@_)"/>
    <numFmt numFmtId="205" formatCode="_ \\* #,##0.00_ ;_ \\* &quot;\\-&quot;#,##0.00_ ;_ \\* \-??_ ;_ @_ "/>
    <numFmt numFmtId="206" formatCode="_-\\* #,##0.00_-;&quot;-\&quot;* #,##0.00_-;_-\\* \-??_-;_-@_-"/>
    <numFmt numFmtId="207" formatCode="_ \\* #,##0_ ;_ \\* &quot;\\-&quot;#,##0_ ;_ \\* \-_ ;_ @_ "/>
    <numFmt numFmtId="208" formatCode="0.00"/>
    <numFmt numFmtId="209" formatCode="_ \\* #,##0.00_ ;_ \\* &quot;\-&quot;#,##0.00_ ;_ \\* \-??_ ;_ @_ "/>
    <numFmt numFmtId="210" formatCode="\\#,##0;[RED]&quot;\\\\\\\-&quot;#,##0"/>
    <numFmt numFmtId="211" formatCode="yy&quot;\\\-&quot;mm&quot;\\\-&quot;dd&quot;\\\\ &quot;h:mm"/>
    <numFmt numFmtId="212" formatCode="#&quot;\\\\ &quot;??/??"/>
    <numFmt numFmtId="213" formatCode="General_)"/>
    <numFmt numFmtId="214" formatCode="[$-409]#,##0_);\(#,##0\)"/>
    <numFmt numFmtId="215" formatCode="#,##0"/>
    <numFmt numFmtId="216" formatCode="0.0%"/>
    <numFmt numFmtId="217" formatCode="0"/>
    <numFmt numFmtId="218" formatCode="0.0000_)"/>
    <numFmt numFmtId="219" formatCode="0.000_)"/>
    <numFmt numFmtId="220" formatCode="0.0000"/>
    <numFmt numFmtId="221" formatCode="[$-409]m/d/yyyy"/>
    <numFmt numFmtId="222" formatCode="_(* #,##0.000_);_(* \(#,##0.000\);_(* \-??_);_(@_)"/>
    <numFmt numFmtId="223" formatCode="_(* #,##0.0000_);_(* \(#,##0.0000\);_(* \-??_);_(@_)"/>
    <numFmt numFmtId="224" formatCode="dd\-mmm\-yy"/>
    <numFmt numFmtId="225" formatCode="0_)"/>
    <numFmt numFmtId="226" formatCode="[$-409]m/d/yyyy\ h:mm"/>
    <numFmt numFmtId="227" formatCode="[$-409]d\-mmm\-yy"/>
    <numFmt numFmtId="228" formatCode="[$-409]mmm\-yy"/>
    <numFmt numFmtId="229" formatCode="_(* #,##0.00000_);_(* \(#,##0.00000\);_(* \-??_);_(@_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1"/>
      <name val="??"/>
      <family val="3"/>
      <charset val="129"/>
    </font>
    <font>
      <sz val="10"/>
      <name val="?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Courier New"/>
      <family val="0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0"/>
      <name val="Book Antiqua"/>
      <family val="0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b val="true"/>
      <sz val="10"/>
      <name val="Arial"/>
      <family val="0"/>
    </font>
    <font>
      <b val="true"/>
      <sz val="10"/>
      <color rgb="FF80808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  <font>
      <b val="true"/>
      <sz val="10"/>
      <color rgb="FF993366"/>
      <name val="Times New Roman"/>
      <family val="1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b val="true"/>
      <sz val="10"/>
      <color rgb="FFFF990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8"/>
      <color rgb="FF000000"/>
      <name val="Arial"/>
      <family val="2"/>
    </font>
    <font>
      <b val="true"/>
      <sz val="9"/>
      <color rgb="FF000080"/>
      <name val="Arial"/>
      <family val="2"/>
    </font>
    <font>
      <b val="true"/>
      <sz val="9"/>
      <color rgb="FF000000"/>
      <name val="Arial"/>
      <family val="2"/>
    </font>
    <font>
      <b val="true"/>
      <sz val="6"/>
      <color rgb="FFFFFFFF"/>
      <name val="Arial"/>
      <family val="2"/>
    </font>
    <font>
      <b val="true"/>
      <sz val="6"/>
      <color rgb="FF000080"/>
      <name val="Arial"/>
      <family val="2"/>
    </font>
    <font>
      <b val="true"/>
      <sz val="6"/>
      <name val="Arial"/>
      <family val="2"/>
    </font>
    <font>
      <b val="true"/>
      <sz val="7"/>
      <name val="Arial"/>
      <family val="2"/>
    </font>
    <font>
      <b val="true"/>
      <sz val="10"/>
      <color rgb="FF000080"/>
      <name val="Tahoma"/>
      <family val="2"/>
    </font>
    <font>
      <b val="true"/>
      <sz val="10"/>
      <name val="Tahoma"/>
      <family val="2"/>
    </font>
    <font>
      <b val="true"/>
      <sz val="10"/>
      <color rgb="FF008000"/>
      <name val="Times New Roman"/>
      <family val="1"/>
    </font>
    <font>
      <sz val="10"/>
      <color rgb="FF993366"/>
      <name val="Times New Roman"/>
      <family val="1"/>
    </font>
    <font>
      <sz val="10"/>
      <color rgb="FF008000"/>
      <name val="Times New Roman"/>
      <family val="1"/>
    </font>
    <font>
      <sz val="10"/>
      <color rgb="FFFF9900"/>
      <name val="Times New Roman"/>
      <family val="1"/>
    </font>
    <font>
      <b val="true"/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0000FF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8"/>
      <color rgb="FF000080"/>
      <name val="Arial"/>
      <family val="2"/>
    </font>
    <font>
      <sz val="1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99"/>
        <bgColor rgb="FFFFFF7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993366"/>
        <bgColor rgb="FF993366"/>
      </patternFill>
    </fill>
    <fill>
      <patternFill patternType="solid">
        <fgColor rgb="FFFF99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FFFFFF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6600"/>
        <bgColor rgb="FFFF9900"/>
      </patternFill>
    </fill>
    <fill>
      <patternFill patternType="solid">
        <fgColor rgb="FF99CC00"/>
        <bgColor rgb="FFFFCC00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12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179" fontId="0" fillId="0" borderId="1" applyFont="true" applyBorder="true" applyAlignment="false" applyProtection="false"/>
    <xf numFmtId="179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0" applyFont="true" applyBorder="false" applyAlignment="false" applyProtection="false"/>
    <xf numFmtId="211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2" applyFont="true" applyBorder="true" applyAlignment="false" applyProtection="false"/>
    <xf numFmtId="164" fontId="0" fillId="2" borderId="0" applyFont="true" applyBorder="true" applyAlignment="false" applyProtection="false"/>
    <xf numFmtId="21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21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213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1" fontId="7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7" fillId="3" borderId="0" applyFont="true" applyBorder="false" applyAlignment="false" applyProtection="false"/>
    <xf numFmtId="21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43" fillId="0" borderId="2" applyFont="true" applyBorder="true" applyAlignment="true" applyProtection="false">
      <alignment horizontal="general" vertical="bottom" textRotation="0" wrapText="false" indent="0" shrinkToFit="false"/>
    </xf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7" fontId="4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7" fontId="4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17" fontId="4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18" fontId="4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19" fontId="4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9" fontId="4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04" fontId="4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19" fontId="4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0" fontId="5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0" fontId="5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0" fontId="5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7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2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5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3" fontId="5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20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8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220" fontId="5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20" fontId="5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20" fontId="59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20" fontId="5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0" fontId="59" fillId="9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9" fillId="9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20" fontId="60" fillId="9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1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1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220" fontId="5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0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0" fontId="59" fillId="9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9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0" fontId="60" fillId="9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0" fontId="60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4" fontId="6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0" fontId="6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0" fontId="5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9" fontId="4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19" fontId="4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19" fontId="6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18" fontId="48" fillId="11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4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19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9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8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9" fontId="2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19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9" fontId="4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18" fontId="4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19" fontId="4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19" fontId="6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8" fontId="6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9" fontId="6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9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8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9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9" fontId="68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9" fontId="48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18" fontId="48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19" fontId="4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9" fontId="23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19" fontId="2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9" fontId="48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18" fontId="48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22" fontId="4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9" fontId="4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219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9" fontId="4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18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8" fontId="4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19" fontId="6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0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2" fontId="7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69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4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2" fontId="23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1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1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1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4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28" fontId="51" fillId="1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3" fontId="5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5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4" fontId="5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8" fontId="5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8" fontId="54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0" fontId="56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20" fontId="56" fillId="9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6" fillId="9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20" fontId="54" fillId="9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0" fontId="5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0" fontId="5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0" fontId="56" fillId="9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9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8" fontId="54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7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1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4" fillId="1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120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proforma818" xfId="21"/>
    <cellStyle name="?? [0]_??" xfId="22"/>
    <cellStyle name="?? [0]_???" xfId="23"/>
    <cellStyle name="?? [0]_?????" xfId="24"/>
    <cellStyle name="?? [0]_?????_???" xfId="25"/>
    <cellStyle name="?? [0]_?????_???_proforma818" xfId="26"/>
    <cellStyle name="?? [0]_?????_proforma818" xfId="27"/>
    <cellStyle name="?? [0]_???_proforma818" xfId="28"/>
    <cellStyle name="?? [0]_??_proforma818" xfId="29"/>
    <cellStyle name="?? [0]_dimon" xfId="30"/>
    <cellStyle name="?? [0]_form" xfId="31"/>
    <cellStyle name="?? [0]_form_proforma818" xfId="32"/>
    <cellStyle name="?? [0]_laroux" xfId="33"/>
    <cellStyle name="?? [0]_laroux_1" xfId="34"/>
    <cellStyle name="?? [0]_laroux_1_proforma818" xfId="35"/>
    <cellStyle name="?? [0]_laroux_2" xfId="36"/>
    <cellStyle name="?? [0]_laroux_proforma818" xfId="37"/>
    <cellStyle name="?? [0]_PERSONAL" xfId="38"/>
    <cellStyle name="?? [0]_PERSONAL_1" xfId="39"/>
    <cellStyle name="?? [0]_PERSONAL_1_proforma818" xfId="40"/>
    <cellStyle name="?? [0]_PERSONAL_2" xfId="41"/>
    <cellStyle name="?? [0]_PERSONAL_2_proforma818" xfId="42"/>
    <cellStyle name="?? [0]_PERSONAL_3" xfId="43"/>
    <cellStyle name="?? [0]_PERSONAL_proforma818" xfId="44"/>
    <cellStyle name="?? [0]_Sheet2" xfId="45"/>
    <cellStyle name="??_94???" xfId="46"/>
    <cellStyle name="??_94???_proforma818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proforma818" xfId="58"/>
    <cellStyle name="??_?????_???_proforma818_1" xfId="59"/>
    <cellStyle name="??_?????_proforma818" xfId="60"/>
    <cellStyle name="??_?????_proforma818_1" xfId="61"/>
    <cellStyle name="??_????_1" xfId="62"/>
    <cellStyle name="??_???_proforma818" xfId="63"/>
    <cellStyle name="??_???_proforma818_1" xfId="64"/>
    <cellStyle name="??_??_1" xfId="65"/>
    <cellStyle name="??_??_????" xfId="66"/>
    <cellStyle name="??_??_????_proforma818" xfId="67"/>
    <cellStyle name="??_??_proforma818" xfId="68"/>
    <cellStyle name="??_??_proforma818_1" xfId="69"/>
    <cellStyle name="??_??_proforma818_2" xfId="70"/>
    <cellStyle name="??_BEBU_GI" xfId="71"/>
    <cellStyle name="??_dimon" xfId="72"/>
    <cellStyle name="??_dimon_proforma818" xfId="73"/>
    <cellStyle name="??_form" xfId="74"/>
    <cellStyle name="??_form_proforma818" xfId="75"/>
    <cellStyle name="??_form_proforma818_1" xfId="76"/>
    <cellStyle name="??_ga_PB" xfId="77"/>
    <cellStyle name="??_laroux" xfId="78"/>
    <cellStyle name="??_laroux_1" xfId="79"/>
    <cellStyle name="??_laroux_1_proforma818" xfId="80"/>
    <cellStyle name="??_laroux_1_proforma818_1" xfId="81"/>
    <cellStyle name="??_laroux_2" xfId="82"/>
    <cellStyle name="??_laroux_2_proforma818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proforma818" xfId="90"/>
    <cellStyle name="??_laroux_proforma818_1" xfId="91"/>
    <cellStyle name="??_PERSONAL" xfId="92"/>
    <cellStyle name="??_PERSONAL_1" xfId="93"/>
    <cellStyle name="??_PERSONAL_1_proforma818" xfId="94"/>
    <cellStyle name="??_PERSONAL_1_proforma818_1" xfId="95"/>
    <cellStyle name="??_PERSONAL_2" xfId="96"/>
    <cellStyle name="??_PERSONAL_2_proforma818" xfId="97"/>
    <cellStyle name="??_PERSONAL_2_proforma818_1" xfId="98"/>
    <cellStyle name="??_PERSONAL_3" xfId="99"/>
    <cellStyle name="??_PERSONAL_3_proforma818" xfId="100"/>
    <cellStyle name="??_PERSONAL_4" xfId="101"/>
    <cellStyle name="??_PERSONAL_proforma818" xfId="102"/>
    <cellStyle name="??_PERSONAL_proforma818_1" xfId="103"/>
    <cellStyle name="??_Query11" xfId="104"/>
    <cellStyle name="??_Sheet1" xfId="105"/>
    <cellStyle name="??_Sheet1 (2)" xfId="106"/>
    <cellStyle name="??_Sheet2" xfId="107"/>
    <cellStyle name="??_Sheet2_proforma818" xfId="108"/>
    <cellStyle name="Comma [0]_9101" xfId="109"/>
    <cellStyle name="Comma [0]_9400" xfId="110"/>
    <cellStyle name="Comma [0]_A" xfId="111"/>
    <cellStyle name="Comma [0]_A_dimon" xfId="112"/>
    <cellStyle name="Comma [0]_algasdefault" xfId="113"/>
    <cellStyle name="Comma [0]_Alternative1" xfId="114"/>
    <cellStyle name="Comma [0]_Alternative1_1" xfId="115"/>
    <cellStyle name="Comma [0]_App E" xfId="116"/>
    <cellStyle name="Comma [0]_Arapahoe" xfId="117"/>
    <cellStyle name="Comma [0]_Assumptions" xfId="118"/>
    <cellStyle name="Comma [0]_bahiadefault" xfId="119"/>
    <cellStyle name="Comma [0]_BFJUNCFP" xfId="120"/>
    <cellStyle name="Comma [0]_Book3" xfId="121"/>
    <cellStyle name="Comma [0]_brault" xfId="122"/>
    <cellStyle name="Comma [0]_BRFEEMAY" xfId="123"/>
    <cellStyle name="Comma [0]_C1196" xfId="124"/>
    <cellStyle name="Comma [0]_C4296" xfId="125"/>
    <cellStyle name="Comma [0]_C4396" xfId="126"/>
    <cellStyle name="Comma [0]_C4496" xfId="127"/>
    <cellStyle name="Comma [0]_C4A296" xfId="128"/>
    <cellStyle name="Comma [0]_C4A396" xfId="129"/>
    <cellStyle name="Comma [0]_C4APR" xfId="130"/>
    <cellStyle name="Comma [0]_C4AUGFIN" xfId="131"/>
    <cellStyle name="Comma [0]_C4MAY96" xfId="132"/>
    <cellStyle name="Comma [0]_C4Z296" xfId="133"/>
    <cellStyle name="Comma [0]_Calculations" xfId="134"/>
    <cellStyle name="Comma [0]_Calculations (2)" xfId="135"/>
    <cellStyle name="Comma [0]_Calculations II" xfId="136"/>
    <cellStyle name="Comma [0]_Calculations III" xfId="137"/>
    <cellStyle name="Comma [0]_Calculations_1" xfId="138"/>
    <cellStyle name="Comma [0]_CAPEX" xfId="139"/>
    <cellStyle name="Comma [0]_CAPEX94" xfId="140"/>
    <cellStyle name="Comma [0]_CCA" xfId="141"/>
    <cellStyle name="Comma [0]_CF_DPR" xfId="142"/>
    <cellStyle name="Comma [0]_Charts" xfId="143"/>
    <cellStyle name="Comma [0]_CO444JE" xfId="144"/>
    <cellStyle name="Comma [0]_Comm File" xfId="145"/>
    <cellStyle name="Comma [0]_coperdefault" xfId="146"/>
    <cellStyle name="Comma [0]_Crude Chart" xfId="147"/>
    <cellStyle name="Comma [0]_Crude Cover" xfId="148"/>
    <cellStyle name="Comma [0]_Cum. Back Roll Chart" xfId="149"/>
    <cellStyle name="Comma [0]_Daily Changes" xfId="150"/>
    <cellStyle name="Comma [0]_Daily Hedge Strips" xfId="151"/>
    <cellStyle name="Comma [0]_DEFAULT" xfId="152"/>
    <cellStyle name="Comma [0]_dimon" xfId="153"/>
    <cellStyle name="Comma [0]_Division-US$" xfId="154"/>
    <cellStyle name="Comma [0]_Dowell C1b" xfId="155"/>
    <cellStyle name="Comma [0]_Dowell-C1a" xfId="156"/>
    <cellStyle name="Comma [0]_ECT_Form" xfId="157"/>
    <cellStyle name="Comma [0]_ECT_Form_005" xfId="158"/>
    <cellStyle name="Comma [0]_ECT_Form_600" xfId="159"/>
    <cellStyle name="Comma [0]_ECT_Form_608" xfId="160"/>
    <cellStyle name="Comma [0]_ECT_Form_727" xfId="161"/>
    <cellStyle name="Comma [0]_ECT_Form_777" xfId="162"/>
    <cellStyle name="Comma [0]_ECT_Form_BS" xfId="163"/>
    <cellStyle name="Comma [0]_ECT_Form_GRP" xfId="164"/>
    <cellStyle name="Comma [0]_emserdefault" xfId="165"/>
    <cellStyle name="Comma [0]_form" xfId="166"/>
    <cellStyle name="Comma [0]_FP 20 A (1)" xfId="167"/>
    <cellStyle name="Comma [0]_FP 20 A (2)" xfId="168"/>
    <cellStyle name="Comma [0]_FP-20 (App. E)" xfId="169"/>
    <cellStyle name="Comma [0]_FP-20 (App.A) " xfId="170"/>
    <cellStyle name="Comma [0]_FP-20 (App.D)" xfId="171"/>
    <cellStyle name="Comma [0]_FP-20(App.B)" xfId="172"/>
    <cellStyle name="Comma [0]_FP-20(C1) (a)" xfId="173"/>
    <cellStyle name="Comma [0]_FP-20(C1) (a) (2)" xfId="174"/>
    <cellStyle name="Comma [0]_FP-20(C1) (b)" xfId="175"/>
    <cellStyle name="Comma [0]_FP-20(C1) (b) " xfId="176"/>
    <cellStyle name="Comma [0]_FP-20(C1) (b) (2)" xfId="177"/>
    <cellStyle name="Comma [0]_GenAssum" xfId="178"/>
    <cellStyle name="Comma [0]_GP C1a" xfId="179"/>
    <cellStyle name="Comma [0]_GP C1b" xfId="180"/>
    <cellStyle name="Comma [0]_GP_EI_3" xfId="181"/>
    <cellStyle name="Comma [0]_GQ C1A" xfId="182"/>
    <cellStyle name="Comma [0]_GQ C1B" xfId="183"/>
    <cellStyle name="Comma [0]_HOGANGAS" xfId="184"/>
    <cellStyle name="Comma [0]_HOGANOIL" xfId="185"/>
    <cellStyle name="Comma [0]_IPM C1b" xfId="186"/>
    <cellStyle name="Comma [0]_IPMC1a" xfId="187"/>
    <cellStyle name="Comma [0]_IS-Hold" xfId="188"/>
    <cellStyle name="Comma [0]_JETEMP" xfId="189"/>
    <cellStyle name="Comma [0]_june gas estimate" xfId="190"/>
    <cellStyle name="Comma [0]_laroux" xfId="191"/>
    <cellStyle name="Comma [0]_laroux_1" xfId="192"/>
    <cellStyle name="Comma [0]_laroux_1_dimon" xfId="193"/>
    <cellStyle name="Comma [0]_laroux_1_dimon_1" xfId="194"/>
    <cellStyle name="Comma [0]_laroux_1_laroux" xfId="195"/>
    <cellStyle name="Comma [0]_laroux_1_PLDT" xfId="196"/>
    <cellStyle name="Comma [0]_laroux_1_VERA" xfId="197"/>
    <cellStyle name="Comma [0]_laroux_1_VIRUS-EDY" xfId="198"/>
    <cellStyle name="Comma [0]_laroux_2" xfId="199"/>
    <cellStyle name="Comma [0]_laroux_2_dimon" xfId="200"/>
    <cellStyle name="Comma [0]_laroux_2_dimon_1" xfId="201"/>
    <cellStyle name="Comma [0]_laroux_2_laroux" xfId="202"/>
    <cellStyle name="Comma [0]_laroux_2_laroux_dimon" xfId="203"/>
    <cellStyle name="Comma [0]_laroux_2_PLDT" xfId="204"/>
    <cellStyle name="Comma [0]_laroux_2_VERA" xfId="205"/>
    <cellStyle name="Comma [0]_laroux_3" xfId="206"/>
    <cellStyle name="Comma [0]_laroux_3_dimon" xfId="207"/>
    <cellStyle name="Comma [0]_laroux_3_Hedge Strategy Comparison" xfId="208"/>
    <cellStyle name="Comma [0]_laroux_dimon" xfId="209"/>
    <cellStyle name="Comma [0]_laroux_dimon_1" xfId="210"/>
    <cellStyle name="Comma [0]_laroux_laroux" xfId="211"/>
    <cellStyle name="Comma [0]_laroux_laroux_1" xfId="212"/>
    <cellStyle name="Comma [0]_laroux_laroux_dimon" xfId="213"/>
    <cellStyle name="Comma [0]_laroux_MATERAL2" xfId="214"/>
    <cellStyle name="Comma [0]_laroux_MATERAL2_dimon" xfId="215"/>
    <cellStyle name="Comma [0]_laroux_MATERAL2_laroux" xfId="216"/>
    <cellStyle name="Comma [0]_laroux_MATERAL2_laroux_dimon" xfId="217"/>
    <cellStyle name="Comma [0]_laroux_MATERAL2_VERA" xfId="218"/>
    <cellStyle name="Comma [0]_laroux_MATERAL2_VIRUS-EDY" xfId="219"/>
    <cellStyle name="Comma [0]_laroux_mud plant bolted" xfId="220"/>
    <cellStyle name="Comma [0]_laroux_mud plant bolted_dimon" xfId="221"/>
    <cellStyle name="Comma [0]_laroux_mud plant bolted_Hedge Strategy Comparison" xfId="222"/>
    <cellStyle name="Comma [0]_laroux_PLDT" xfId="223"/>
    <cellStyle name="Comma [0]_laroux_VERA" xfId="224"/>
    <cellStyle name="Comma [0]_laroux_VERA_1" xfId="225"/>
    <cellStyle name="Comma [0]_laroux_VIRUS-EDY" xfId="226"/>
    <cellStyle name="Comma [0]_MATERAL2" xfId="227"/>
    <cellStyle name="Comma [0]_MATERAL2_dimon" xfId="228"/>
    <cellStyle name="Comma [0]_MATERAL2_Hedge Strategy Comparison" xfId="229"/>
    <cellStyle name="Comma [0]_MMBtu Conversion" xfId="230"/>
    <cellStyle name="Comma [0]_monci" xfId="231"/>
    <cellStyle name="Comma [0]_mud plant bolted" xfId="232"/>
    <cellStyle name="Comma [0]_mud plant bolted_dimon" xfId="233"/>
    <cellStyle name="Comma [0]_mud plant bolted_laroux" xfId="234"/>
    <cellStyle name="Comma [0]_mud plant bolted_laroux_dimon" xfId="235"/>
    <cellStyle name="Comma [0]_mud plant bolted_VERA" xfId="236"/>
    <cellStyle name="Comma [0]_mud plant bolted_VIRUS-EDY" xfId="237"/>
    <cellStyle name="Comma [0]_Net Crude Equiv Total Chart" xfId="238"/>
    <cellStyle name="Comma [0]_NGL Chart" xfId="239"/>
    <cellStyle name="Comma [0]_NGL Cover" xfId="240"/>
    <cellStyle name="Comma [0]_Odner" xfId="241"/>
    <cellStyle name="Comma [0]_Odner (2)" xfId="242"/>
    <cellStyle name="Comma [0]_Odner (3)" xfId="243"/>
    <cellStyle name="Comma [0]_Other Months" xfId="244"/>
    <cellStyle name="Comma [0]_P7APRFNL" xfId="245"/>
    <cellStyle name="Comma [0]_pbdefault" xfId="246"/>
    <cellStyle name="Comma [0]_PERSONAL" xfId="247"/>
    <cellStyle name="Comma [0]_Pink" xfId="248"/>
    <cellStyle name="Comma [0]_Plan" xfId="249"/>
    <cellStyle name="Comma [0]_PLDT" xfId="250"/>
    <cellStyle name="Comma [0]_PLDT_1" xfId="251"/>
    <cellStyle name="Comma [0]_pldt_Calculations" xfId="252"/>
    <cellStyle name="Comma [0]_pldt_dimon" xfId="253"/>
    <cellStyle name="Comma [0]_Position" xfId="254"/>
    <cellStyle name="Comma [0]_priccurv" xfId="255"/>
    <cellStyle name="Comma [0]_Prior Day" xfId="256"/>
    <cellStyle name="Comma [0]_Products Chart" xfId="257"/>
    <cellStyle name="Comma [0]_Products Cover" xfId="258"/>
    <cellStyle name="Comma [0]_PROFILE4" xfId="259"/>
    <cellStyle name="Comma [0]_Projects" xfId="260"/>
    <cellStyle name="Comma [0]_PURCHASE" xfId="261"/>
    <cellStyle name="Comma [0]_Quarter End Months" xfId="262"/>
    <cellStyle name="Comma [0]_r1" xfId="263"/>
    <cellStyle name="Comma [0]_Resid Chart" xfId="264"/>
    <cellStyle name="Comma [0]_Resid Cover" xfId="265"/>
    <cellStyle name="Comma [0]_RFI" xfId="266"/>
    <cellStyle name="Comma [0]_RFI_1" xfId="267"/>
    <cellStyle name="Comma [0]_Sales Order" xfId="268"/>
    <cellStyle name="Comma [0]_Sheet1" xfId="269"/>
    <cellStyle name="Comma [0]_Snr. CO" xfId="270"/>
    <cellStyle name="Comma [0]_Subcont File" xfId="271"/>
    <cellStyle name="Comma [0]_Summary Info" xfId="272"/>
    <cellStyle name="Comma [0]_SUMPAGE" xfId="273"/>
    <cellStyle name="Comma [0]_VIRUS-EDY" xfId="274"/>
    <cellStyle name="Comma [0]_VOUCHER" xfId="275"/>
    <cellStyle name="Comma [0]_White" xfId="276"/>
    <cellStyle name="Comma [0]_WSP" xfId="277"/>
    <cellStyle name="Comma_9101" xfId="278"/>
    <cellStyle name="Comma_9400" xfId="279"/>
    <cellStyle name="Comma_A" xfId="280"/>
    <cellStyle name="Comma_A_dimon" xfId="281"/>
    <cellStyle name="Comma_algasdefault" xfId="282"/>
    <cellStyle name="Comma_algasdefault_1" xfId="283"/>
    <cellStyle name="Comma_Alternative1" xfId="284"/>
    <cellStyle name="Comma_Alternative1_1" xfId="285"/>
    <cellStyle name="Comma_App E" xfId="286"/>
    <cellStyle name="Comma_Arapahoe" xfId="287"/>
    <cellStyle name="Comma_Assumptions" xfId="288"/>
    <cellStyle name="Comma_bahiadefault" xfId="289"/>
    <cellStyle name="Comma_bahiadefault_1" xfId="290"/>
    <cellStyle name="Comma_BFJUNCFP" xfId="291"/>
    <cellStyle name="Comma_Book3" xfId="292"/>
    <cellStyle name="Comma_brault" xfId="293"/>
    <cellStyle name="Comma_BRFEEMAY" xfId="294"/>
    <cellStyle name="Comma_C1196" xfId="295"/>
    <cellStyle name="Comma_C4296" xfId="296"/>
    <cellStyle name="Comma_C4396" xfId="297"/>
    <cellStyle name="Comma_C4496" xfId="298"/>
    <cellStyle name="Comma_C4A296" xfId="299"/>
    <cellStyle name="Comma_C4A396" xfId="300"/>
    <cellStyle name="Comma_C4APR" xfId="301"/>
    <cellStyle name="Comma_C4AUGFIN" xfId="302"/>
    <cellStyle name="Comma_C4MAY96" xfId="303"/>
    <cellStyle name="Comma_C4Z296" xfId="304"/>
    <cellStyle name="Comma_Calculations" xfId="305"/>
    <cellStyle name="Comma_Calculations (2)" xfId="306"/>
    <cellStyle name="Comma_Calculations II" xfId="307"/>
    <cellStyle name="Comma_Calculations III" xfId="308"/>
    <cellStyle name="Comma_Calculations_1" xfId="309"/>
    <cellStyle name="Comma_CAPEX" xfId="310"/>
    <cellStyle name="Comma_CAPEX94" xfId="311"/>
    <cellStyle name="Comma_CCA" xfId="312"/>
    <cellStyle name="Comma_CF_DPR" xfId="313"/>
    <cellStyle name="Comma_Charts" xfId="314"/>
    <cellStyle name="Comma_CO444JE" xfId="315"/>
    <cellStyle name="Comma_Comm File" xfId="316"/>
    <cellStyle name="Comma_coperdefault" xfId="317"/>
    <cellStyle name="Comma_coperdefault_1" xfId="318"/>
    <cellStyle name="Comma_Crude Chart" xfId="319"/>
    <cellStyle name="Comma_Crude Cover" xfId="320"/>
    <cellStyle name="Comma_Cum. Back Roll Chart" xfId="321"/>
    <cellStyle name="Comma_Daily Changes" xfId="322"/>
    <cellStyle name="Comma_Daily Hedge Strips" xfId="323"/>
    <cellStyle name="Comma_DEFAULT" xfId="324"/>
    <cellStyle name="Comma_dimon" xfId="325"/>
    <cellStyle name="Comma_Division-US$" xfId="326"/>
    <cellStyle name="Comma_Dowell C1b" xfId="327"/>
    <cellStyle name="Comma_Dowell-C1a" xfId="328"/>
    <cellStyle name="Comma_ECT_Form" xfId="329"/>
    <cellStyle name="Comma_ECT_Form_005" xfId="330"/>
    <cellStyle name="Comma_ECT_Form_600" xfId="331"/>
    <cellStyle name="Comma_ECT_Form_608" xfId="332"/>
    <cellStyle name="Comma_ECT_Form_727" xfId="333"/>
    <cellStyle name="Comma_ECT_Form_777" xfId="334"/>
    <cellStyle name="Comma_ECT_Form_BS" xfId="335"/>
    <cellStyle name="Comma_ECT_Form_GRP" xfId="336"/>
    <cellStyle name="Comma_emserdefault" xfId="337"/>
    <cellStyle name="Comma_emserdefault_1" xfId="338"/>
    <cellStyle name="Comma_form" xfId="339"/>
    <cellStyle name="Comma_FP 20 A (1)" xfId="340"/>
    <cellStyle name="Comma_FP 20 A (2)" xfId="341"/>
    <cellStyle name="Comma_FP-20 (App. E)" xfId="342"/>
    <cellStyle name="Comma_FP-20 (App.A) " xfId="343"/>
    <cellStyle name="Comma_FP-20 (App.D)" xfId="344"/>
    <cellStyle name="Comma_FP-20(App.B)" xfId="345"/>
    <cellStyle name="Comma_FP-20(C1) (a)" xfId="346"/>
    <cellStyle name="Comma_FP-20(C1) (a) (2)" xfId="347"/>
    <cellStyle name="Comma_FP-20(C1) (b)" xfId="348"/>
    <cellStyle name="Comma_FP-20(C1) (b) " xfId="349"/>
    <cellStyle name="Comma_FP-20(C1) (b) (2)" xfId="350"/>
    <cellStyle name="Comma_GenAssum" xfId="351"/>
    <cellStyle name="Comma_GP C1a" xfId="352"/>
    <cellStyle name="Comma_GP C1b" xfId="353"/>
    <cellStyle name="Comma_GP_EI_3" xfId="354"/>
    <cellStyle name="Comma_GQ C1A" xfId="355"/>
    <cellStyle name="Comma_GQ C1B" xfId="356"/>
    <cellStyle name="Comma_HOGANGAS" xfId="357"/>
    <cellStyle name="Comma_HOGANOIL" xfId="358"/>
    <cellStyle name="Comma_IPM C1b" xfId="359"/>
    <cellStyle name="Comma_IPMC1a" xfId="360"/>
    <cellStyle name="Comma_IS-Hold" xfId="361"/>
    <cellStyle name="Comma_JETEMP" xfId="362"/>
    <cellStyle name="Comma_june gas estimate" xfId="363"/>
    <cellStyle name="Comma_laroux" xfId="364"/>
    <cellStyle name="Comma_laroux_1" xfId="365"/>
    <cellStyle name="Comma_laroux_1_dimon" xfId="366"/>
    <cellStyle name="Comma_laroux_1_dimon_1" xfId="367"/>
    <cellStyle name="Comma_laroux_1_laroux" xfId="368"/>
    <cellStyle name="Comma_laroux_1_PLDT" xfId="369"/>
    <cellStyle name="Comma_laroux_1_VERA" xfId="370"/>
    <cellStyle name="Comma_laroux_1_VERA_1" xfId="371"/>
    <cellStyle name="Comma_laroux_1_VIRUS-EDY" xfId="372"/>
    <cellStyle name="Comma_laroux_2" xfId="373"/>
    <cellStyle name="Comma_laroux_2_dimon" xfId="374"/>
    <cellStyle name="Comma_laroux_2_dimon_1" xfId="375"/>
    <cellStyle name="Comma_laroux_2_laroux" xfId="376"/>
    <cellStyle name="Comma_laroux_2_laroux_dimon" xfId="377"/>
    <cellStyle name="Comma_laroux_2_PLDT" xfId="378"/>
    <cellStyle name="Comma_laroux_2_VERA" xfId="379"/>
    <cellStyle name="Comma_laroux_2_VERA_1" xfId="380"/>
    <cellStyle name="Comma_laroux_3" xfId="381"/>
    <cellStyle name="Comma_laroux_3_dimon" xfId="382"/>
    <cellStyle name="Comma_laroux_3_dimon_1" xfId="383"/>
    <cellStyle name="Comma_laroux_3_Hedge Strategy Comparison" xfId="384"/>
    <cellStyle name="Comma_laroux_dimon" xfId="385"/>
    <cellStyle name="Comma_laroux_dimon_1" xfId="386"/>
    <cellStyle name="Comma_laroux_laroux" xfId="387"/>
    <cellStyle name="Comma_laroux_laroux_1" xfId="388"/>
    <cellStyle name="Comma_laroux_laroux_dimon" xfId="389"/>
    <cellStyle name="Comma_laroux_PLDT" xfId="390"/>
    <cellStyle name="Comma_laroux_VERA" xfId="391"/>
    <cellStyle name="Comma_laroux_VERA_1" xfId="392"/>
    <cellStyle name="Comma_laroux_VIRUS-EDY" xfId="393"/>
    <cellStyle name="Comma_MATERAL2" xfId="394"/>
    <cellStyle name="Comma_MATERAL2_dimon" xfId="395"/>
    <cellStyle name="Comma_MATERAL2_Hedge Strategy Comparison" xfId="396"/>
    <cellStyle name="Comma_MMBtu Conversion" xfId="397"/>
    <cellStyle name="Comma_monci" xfId="398"/>
    <cellStyle name="Comma_mud plant bolted" xfId="399"/>
    <cellStyle name="Comma_Net Crude Equiv Total Chart" xfId="400"/>
    <cellStyle name="Comma_NGL Chart" xfId="401"/>
    <cellStyle name="Comma_NGL Cover" xfId="402"/>
    <cellStyle name="Comma_Odner" xfId="403"/>
    <cellStyle name="Comma_Odner (2)" xfId="404"/>
    <cellStyle name="Comma_Odner (3)" xfId="405"/>
    <cellStyle name="Comma_Other Months" xfId="406"/>
    <cellStyle name="Comma_P7APRFNL" xfId="407"/>
    <cellStyle name="Comma_pbdefault" xfId="408"/>
    <cellStyle name="Comma_pbdefault_1" xfId="409"/>
    <cellStyle name="Comma_PERSONAL" xfId="410"/>
    <cellStyle name="Comma_Pink" xfId="411"/>
    <cellStyle name="Comma_Plan" xfId="412"/>
    <cellStyle name="Comma_PLDT" xfId="413"/>
    <cellStyle name="Comma_PLDT_1" xfId="414"/>
    <cellStyle name="Comma_pldt_Calculations" xfId="415"/>
    <cellStyle name="Comma_pldt_dimon" xfId="416"/>
    <cellStyle name="Comma_Position" xfId="417"/>
    <cellStyle name="Comma_priccurv" xfId="418"/>
    <cellStyle name="Comma_Prior Day" xfId="419"/>
    <cellStyle name="Comma_Products Chart" xfId="420"/>
    <cellStyle name="Comma_Products Cover" xfId="421"/>
    <cellStyle name="Comma_PROFILE4" xfId="422"/>
    <cellStyle name="Comma_Projects" xfId="423"/>
    <cellStyle name="Comma_PURCHASE" xfId="424"/>
    <cellStyle name="Comma_Quarter End Months" xfId="425"/>
    <cellStyle name="Comma_r1" xfId="426"/>
    <cellStyle name="Comma_Resid Chart" xfId="427"/>
    <cellStyle name="Comma_Resid Cover" xfId="428"/>
    <cellStyle name="Comma_RFI" xfId="429"/>
    <cellStyle name="Comma_RFI_1" xfId="430"/>
    <cellStyle name="Comma_Sales Order" xfId="431"/>
    <cellStyle name="Comma_Sheet1" xfId="432"/>
    <cellStyle name="Comma_Snr. CO" xfId="433"/>
    <cellStyle name="Comma_Subcont File" xfId="434"/>
    <cellStyle name="Comma_Summary Info" xfId="435"/>
    <cellStyle name="Comma_SUMPAGE" xfId="436"/>
    <cellStyle name="Comma_VIRUS-EDY" xfId="437"/>
    <cellStyle name="Comma_VOUCHER" xfId="438"/>
    <cellStyle name="Comma_White" xfId="439"/>
    <cellStyle name="Comma_WSP" xfId="440"/>
    <cellStyle name="Currency [0]_9101" xfId="441"/>
    <cellStyle name="Currency [0]_9400" xfId="442"/>
    <cellStyle name="Currency [0]_A" xfId="443"/>
    <cellStyle name="Currency [0]_A_dimon" xfId="444"/>
    <cellStyle name="Currency [0]_algasdefault" xfId="445"/>
    <cellStyle name="Currency [0]_Alternative1" xfId="446"/>
    <cellStyle name="Currency [0]_Alternative1_1" xfId="447"/>
    <cellStyle name="Currency [0]_App E" xfId="448"/>
    <cellStyle name="Currency [0]_Arapahoe" xfId="449"/>
    <cellStyle name="Currency [0]_Assumptions" xfId="450"/>
    <cellStyle name="Currency [0]_bahiadefault" xfId="451"/>
    <cellStyle name="Currency [0]_BFJUNCFP" xfId="452"/>
    <cellStyle name="Currency [0]_Book3" xfId="453"/>
    <cellStyle name="Currency [0]_brault" xfId="454"/>
    <cellStyle name="Currency [0]_BRFEEMAY" xfId="455"/>
    <cellStyle name="Currency [0]_C1196" xfId="456"/>
    <cellStyle name="Currency [0]_C4296" xfId="457"/>
    <cellStyle name="Currency [0]_C4396" xfId="458"/>
    <cellStyle name="Currency [0]_C4496" xfId="459"/>
    <cellStyle name="Currency [0]_C4A296" xfId="460"/>
    <cellStyle name="Currency [0]_C4A396" xfId="461"/>
    <cellStyle name="Currency [0]_C4APR" xfId="462"/>
    <cellStyle name="Currency [0]_C4AUGFIN" xfId="463"/>
    <cellStyle name="Currency [0]_C4MAY96" xfId="464"/>
    <cellStyle name="Currency [0]_C4Z296" xfId="465"/>
    <cellStyle name="Currency [0]_Calculations" xfId="466"/>
    <cellStyle name="Currency [0]_Calculations (2)" xfId="467"/>
    <cellStyle name="Currency [0]_Calculations II" xfId="468"/>
    <cellStyle name="Currency [0]_Calculations III" xfId="469"/>
    <cellStyle name="Currency [0]_Calculations_1" xfId="470"/>
    <cellStyle name="Currency [0]_CAPEX" xfId="471"/>
    <cellStyle name="Currency [0]_CAPEX94" xfId="472"/>
    <cellStyle name="Currency [0]_Cardig GHS" xfId="473"/>
    <cellStyle name="Currency [0]_Cash Flows" xfId="474"/>
    <cellStyle name="Currency [0]_CCA" xfId="475"/>
    <cellStyle name="Currency [0]_CF_DPR" xfId="476"/>
    <cellStyle name="Currency [0]_Charts" xfId="477"/>
    <cellStyle name="Currency [0]_CO444JE" xfId="478"/>
    <cellStyle name="Currency [0]_Comm File" xfId="479"/>
    <cellStyle name="Currency [0]_coperdefault" xfId="480"/>
    <cellStyle name="Currency [0]_Cost Code" xfId="481"/>
    <cellStyle name="Currency [0]_Crude Chart" xfId="482"/>
    <cellStyle name="Currency [0]_Crude Cover" xfId="483"/>
    <cellStyle name="Currency [0]_Cum. Back Roll Chart" xfId="484"/>
    <cellStyle name="Currency [0]_Daily Changes" xfId="485"/>
    <cellStyle name="Currency [0]_Daily Hedge Strips" xfId="486"/>
    <cellStyle name="Currency [0]_DEFAULT" xfId="487"/>
    <cellStyle name="Currency [0]_dimon" xfId="488"/>
    <cellStyle name="Currency [0]_dimon_1" xfId="489"/>
    <cellStyle name="Currency [0]_dimon_2" xfId="490"/>
    <cellStyle name="Currency [0]_Division-US$" xfId="491"/>
    <cellStyle name="Currency [0]_Dowell C1b" xfId="492"/>
    <cellStyle name="Currency [0]_Dowell-C1a" xfId="493"/>
    <cellStyle name="Currency [0]_ECT_Form" xfId="494"/>
    <cellStyle name="Currency [0]_ECT_Form_005" xfId="495"/>
    <cellStyle name="Currency [0]_ECT_Form_600" xfId="496"/>
    <cellStyle name="Currency [0]_ECT_Form_608" xfId="497"/>
    <cellStyle name="Currency [0]_ECT_Form_727" xfId="498"/>
    <cellStyle name="Currency [0]_ECT_Form_777" xfId="499"/>
    <cellStyle name="Currency [0]_ECT_Form_BS" xfId="500"/>
    <cellStyle name="Currency [0]_ECT_Form_GRP" xfId="501"/>
    <cellStyle name="Currency [0]_emserdefault" xfId="502"/>
    <cellStyle name="Currency [0]_form" xfId="503"/>
    <cellStyle name="Currency [0]_FP 20 A (1)" xfId="504"/>
    <cellStyle name="Currency [0]_FP 20 A (2)" xfId="505"/>
    <cellStyle name="Currency [0]_FP-20 (App. E)" xfId="506"/>
    <cellStyle name="Currency [0]_FP-20 (App.A) " xfId="507"/>
    <cellStyle name="Currency [0]_FP-20 (App.D)" xfId="508"/>
    <cellStyle name="Currency [0]_FP-20(App.B)" xfId="509"/>
    <cellStyle name="Currency [0]_FP-20(C1) (a)" xfId="510"/>
    <cellStyle name="Currency [0]_FP-20(C1) (a) (2)" xfId="511"/>
    <cellStyle name="Currency [0]_FP-20(C1) (b)" xfId="512"/>
    <cellStyle name="Currency [0]_FP-20(C1) (b) " xfId="513"/>
    <cellStyle name="Currency [0]_FP-20(C1) (b) (2)" xfId="514"/>
    <cellStyle name="Currency [0]_GenAssum" xfId="515"/>
    <cellStyle name="Currency [0]_GP C1a" xfId="516"/>
    <cellStyle name="Currency [0]_GP C1b" xfId="517"/>
    <cellStyle name="Currency [0]_GP_EI_3" xfId="518"/>
    <cellStyle name="Currency [0]_GQ C1A" xfId="519"/>
    <cellStyle name="Currency [0]_GQ C1B" xfId="520"/>
    <cellStyle name="Currency [0]_HOGANGAS" xfId="521"/>
    <cellStyle name="Currency [0]_HOGANOIL" xfId="522"/>
    <cellStyle name="Currency [0]_IPM C1b" xfId="523"/>
    <cellStyle name="Currency [0]_IPMC1a" xfId="524"/>
    <cellStyle name="Currency [0]_IS-Hold" xfId="525"/>
    <cellStyle name="Currency [0]_JETEMP" xfId="526"/>
    <cellStyle name="Currency [0]_june gas estimate" xfId="527"/>
    <cellStyle name="Currency [0]_laroux" xfId="528"/>
    <cellStyle name="Currency [0]_laroux_1" xfId="529"/>
    <cellStyle name="Currency [0]_laroux_1_dimon" xfId="530"/>
    <cellStyle name="Currency [0]_laroux_1_dimon_1" xfId="531"/>
    <cellStyle name="Currency [0]_laroux_1_dimon_2" xfId="532"/>
    <cellStyle name="Currency [0]_laroux_1_laroux" xfId="533"/>
    <cellStyle name="Currency [0]_laroux_1_laroux_1" xfId="534"/>
    <cellStyle name="Currency [0]_laroux_1_laroux_dimon" xfId="535"/>
    <cellStyle name="Currency [0]_laroux_1_Locas" xfId="536"/>
    <cellStyle name="Currency [0]_laroux_1_PLDT" xfId="537"/>
    <cellStyle name="Currency [0]_laroux_1_VERA" xfId="538"/>
    <cellStyle name="Currency [0]_laroux_1_VERA_1" xfId="539"/>
    <cellStyle name="Currency [0]_laroux_1_VIRUS-EDY" xfId="540"/>
    <cellStyle name="Currency [0]_laroux_2" xfId="541"/>
    <cellStyle name="Currency [0]_laroux_2_dimon" xfId="542"/>
    <cellStyle name="Currency [0]_laroux_2_dimon_1" xfId="543"/>
    <cellStyle name="Currency [0]_laroux_2_dimon_2" xfId="544"/>
    <cellStyle name="Currency [0]_laroux_2_laroux" xfId="545"/>
    <cellStyle name="Currency [0]_laroux_2_laroux_dimon" xfId="546"/>
    <cellStyle name="Currency [0]_laroux_2_Locas" xfId="547"/>
    <cellStyle name="Currency [0]_laroux_2_PLDT" xfId="548"/>
    <cellStyle name="Currency [0]_laroux_2_VIRUS-EDY" xfId="549"/>
    <cellStyle name="Currency [0]_laroux_3" xfId="550"/>
    <cellStyle name="Currency [0]_laroux_3_dimon" xfId="551"/>
    <cellStyle name="Currency [0]_laroux_3_dimon_1" xfId="552"/>
    <cellStyle name="Currency [0]_laroux_3_dimon_2" xfId="553"/>
    <cellStyle name="Currency [0]_laroux_4" xfId="554"/>
    <cellStyle name="Currency [0]_laroux_4_dimon" xfId="555"/>
    <cellStyle name="Currency [0]_laroux_4_dimon_1" xfId="556"/>
    <cellStyle name="Currency [0]_laroux_4_Hedge Strategy Comparison" xfId="557"/>
    <cellStyle name="Currency [0]_laroux_5" xfId="558"/>
    <cellStyle name="Currency [0]_laroux_5_Hedge Strategy Comparison" xfId="559"/>
    <cellStyle name="Currency [0]_laroux_6" xfId="560"/>
    <cellStyle name="Currency [0]_laroux_7" xfId="561"/>
    <cellStyle name="Currency [0]_laroux_dimon" xfId="562"/>
    <cellStyle name="Currency [0]_laroux_dimon_1" xfId="563"/>
    <cellStyle name="Currency [0]_laroux_dimon_2" xfId="564"/>
    <cellStyle name="Currency [0]_laroux_laroux" xfId="565"/>
    <cellStyle name="Currency [0]_laroux_laroux_1" xfId="566"/>
    <cellStyle name="Currency [0]_laroux_laroux_1_dimon" xfId="567"/>
    <cellStyle name="Currency [0]_laroux_laroux_dimon" xfId="568"/>
    <cellStyle name="Currency [0]_laroux_Locas" xfId="569"/>
    <cellStyle name="Currency [0]_laroux_MATERAL2" xfId="570"/>
    <cellStyle name="Currency [0]_laroux_MATERAL2_dimon" xfId="571"/>
    <cellStyle name="Currency [0]_laroux_MATERAL2_laroux" xfId="572"/>
    <cellStyle name="Currency [0]_laroux_MATERAL2_laroux_dimon" xfId="573"/>
    <cellStyle name="Currency [0]_laroux_MATERAL2_VERA" xfId="574"/>
    <cellStyle name="Currency [0]_laroux_MATERAL2_VIRUS-EDY" xfId="575"/>
    <cellStyle name="Currency [0]_laroux_mud plant bolted" xfId="576"/>
    <cellStyle name="Currency [0]_laroux_mud plant bolted_dimon" xfId="577"/>
    <cellStyle name="Currency [0]_laroux_mud plant bolted_Hedge Strategy Comparison" xfId="578"/>
    <cellStyle name="Currency [0]_laroux_VERA" xfId="579"/>
    <cellStyle name="Currency [0]_laroux_VERA_1" xfId="580"/>
    <cellStyle name="Currency [0]_laroux_VIRUS-EDY" xfId="581"/>
    <cellStyle name="Currency [0]_List" xfId="582"/>
    <cellStyle name="Currency [0]_MATERAL2" xfId="583"/>
    <cellStyle name="Currency [0]_MATERAL2_dimon" xfId="584"/>
    <cellStyle name="Currency [0]_MATERAL2_Hedge Strategy Comparison" xfId="585"/>
    <cellStyle name="Currency [0]_MMBtu Conversion" xfId="586"/>
    <cellStyle name="Currency [0]_monci" xfId="587"/>
    <cellStyle name="Currency [0]_mud plant bolted" xfId="588"/>
    <cellStyle name="Currency [0]_mud plant bolted_dimon" xfId="589"/>
    <cellStyle name="Currency [0]_mud plant bolted_laroux" xfId="590"/>
    <cellStyle name="Currency [0]_mud plant bolted_laroux_dimon" xfId="591"/>
    <cellStyle name="Currency [0]_mud plant bolted_VERA" xfId="592"/>
    <cellStyle name="Currency [0]_mud plant bolted_VIRUS-EDY" xfId="593"/>
    <cellStyle name="Currency [0]_Net Crude Equiv Total Chart" xfId="594"/>
    <cellStyle name="Currency [0]_NGL Chart" xfId="595"/>
    <cellStyle name="Currency [0]_NGL Cover" xfId="596"/>
    <cellStyle name="Currency [0]_Odner" xfId="597"/>
    <cellStyle name="Currency [0]_Odner (2)" xfId="598"/>
    <cellStyle name="Currency [0]_Odner (3)" xfId="599"/>
    <cellStyle name="Currency [0]_Other Months" xfId="600"/>
    <cellStyle name="Currency [0]_P7APRFNL" xfId="601"/>
    <cellStyle name="Currency [0]_pbdefault" xfId="602"/>
    <cellStyle name="Currency [0]_PERSONAL" xfId="603"/>
    <cellStyle name="Currency [0]_Pink" xfId="604"/>
    <cellStyle name="Currency [0]_Plan" xfId="605"/>
    <cellStyle name="Currency [0]_PLDT" xfId="606"/>
    <cellStyle name="Currency [0]_PLDT_1" xfId="607"/>
    <cellStyle name="Currency [0]_pldt_1_dimon" xfId="608"/>
    <cellStyle name="Currency [0]_pldt_Calculations" xfId="609"/>
    <cellStyle name="Currency [0]_pldt_dimon" xfId="610"/>
    <cellStyle name="Currency [0]_Position" xfId="611"/>
    <cellStyle name="Currency [0]_priccurv" xfId="612"/>
    <cellStyle name="Currency [0]_Prior Day" xfId="613"/>
    <cellStyle name="Currency [0]_Products Chart" xfId="614"/>
    <cellStyle name="Currency [0]_Products Cover" xfId="615"/>
    <cellStyle name="Currency [0]_PROFILE4" xfId="616"/>
    <cellStyle name="Currency [0]_Projects" xfId="617"/>
    <cellStyle name="Currency [0]_PURCHASE" xfId="618"/>
    <cellStyle name="Currency [0]_Quarter End Months" xfId="619"/>
    <cellStyle name="Currency [0]_r1" xfId="620"/>
    <cellStyle name="Currency [0]_Resid Chart" xfId="621"/>
    <cellStyle name="Currency [0]_Resid Cover" xfId="622"/>
    <cellStyle name="Currency [0]_RFI" xfId="623"/>
    <cellStyle name="Currency [0]_RFI_1" xfId="624"/>
    <cellStyle name="Currency [0]_Sales Order" xfId="625"/>
    <cellStyle name="Currency [0]_Sheet1" xfId="626"/>
    <cellStyle name="Currency [0]_Sheet1 (2)" xfId="627"/>
    <cellStyle name="Currency [0]_Snr. CO" xfId="628"/>
    <cellStyle name="Currency [0]_Subcont File" xfId="629"/>
    <cellStyle name="Currency [0]_Summary Info" xfId="630"/>
    <cellStyle name="Currency [0]_SUMPAGE" xfId="631"/>
    <cellStyle name="Currency [0]_VERA" xfId="632"/>
    <cellStyle name="Currency [0]_VIRUS-EDY" xfId="633"/>
    <cellStyle name="Currency [0]_VIRUS-EDY_1" xfId="634"/>
    <cellStyle name="Currency [0]_VOUCHER" xfId="635"/>
    <cellStyle name="Currency [0]_White" xfId="636"/>
    <cellStyle name="Currency [0]_WSP" xfId="637"/>
    <cellStyle name="Currency_1422V11" xfId="638"/>
    <cellStyle name="Currency_9101" xfId="639"/>
    <cellStyle name="Currency_9400" xfId="640"/>
    <cellStyle name="Currency_A" xfId="641"/>
    <cellStyle name="Currency_A_dimon" xfId="642"/>
    <cellStyle name="Currency_algasdefault" xfId="643"/>
    <cellStyle name="Currency_algasdefault_1" xfId="644"/>
    <cellStyle name="Currency_Alternative1" xfId="645"/>
    <cellStyle name="Currency_Alternative1_1" xfId="646"/>
    <cellStyle name="Currency_App E" xfId="647"/>
    <cellStyle name="Currency_Arapahoe" xfId="648"/>
    <cellStyle name="Currency_Assumptions" xfId="649"/>
    <cellStyle name="Currency_bahiadefault" xfId="650"/>
    <cellStyle name="Currency_bahiadefault_1" xfId="651"/>
    <cellStyle name="Currency_BFJUNCFP" xfId="652"/>
    <cellStyle name="Currency_BIGOUT" xfId="653"/>
    <cellStyle name="Currency_Book3" xfId="654"/>
    <cellStyle name="Currency_brault" xfId="655"/>
    <cellStyle name="Currency_BRFEEMAY" xfId="656"/>
    <cellStyle name="Currency_C1196" xfId="657"/>
    <cellStyle name="Currency_C4296" xfId="658"/>
    <cellStyle name="Currency_C4396" xfId="659"/>
    <cellStyle name="Currency_C4496" xfId="660"/>
    <cellStyle name="Currency_C4A296" xfId="661"/>
    <cellStyle name="Currency_C4A396" xfId="662"/>
    <cellStyle name="Currency_C4APR" xfId="663"/>
    <cellStyle name="Currency_C4AUGFIN" xfId="664"/>
    <cellStyle name="Currency_C4MAY96" xfId="665"/>
    <cellStyle name="Currency_C4Z296" xfId="666"/>
    <cellStyle name="Currency_Calculations" xfId="667"/>
    <cellStyle name="Currency_Calculations (2)" xfId="668"/>
    <cellStyle name="Currency_Calculations II" xfId="669"/>
    <cellStyle name="Currency_Calculations III" xfId="670"/>
    <cellStyle name="Currency_Calculations_1" xfId="671"/>
    <cellStyle name="Currency_CAPEX" xfId="672"/>
    <cellStyle name="Currency_CAPEX94" xfId="673"/>
    <cellStyle name="Currency_Cardig GHS" xfId="674"/>
    <cellStyle name="Currency_Cash Flows" xfId="675"/>
    <cellStyle name="Currency_CCA" xfId="676"/>
    <cellStyle name="Currency_CF_DPR" xfId="677"/>
    <cellStyle name="Currency_Charts" xfId="678"/>
    <cellStyle name="Currency_CO444JE" xfId="679"/>
    <cellStyle name="Currency_Comm File" xfId="680"/>
    <cellStyle name="Currency_coperdefault" xfId="681"/>
    <cellStyle name="Currency_coperdefault_1" xfId="682"/>
    <cellStyle name="Currency_Cost Code" xfId="683"/>
    <cellStyle name="Currency_Crude Chart" xfId="684"/>
    <cellStyle name="Currency_Crude Cover" xfId="685"/>
    <cellStyle name="Currency_Cum. Back Roll Chart" xfId="686"/>
    <cellStyle name="Currency_Daily Changes" xfId="687"/>
    <cellStyle name="Currency_Daily Hedge Strips" xfId="688"/>
    <cellStyle name="Currency_DEFAULT" xfId="689"/>
    <cellStyle name="Currency_dimon" xfId="690"/>
    <cellStyle name="Currency_dimon_1" xfId="691"/>
    <cellStyle name="Currency_dimon_2" xfId="692"/>
    <cellStyle name="Currency_Division-US$" xfId="693"/>
    <cellStyle name="Currency_Dowell C1b" xfId="694"/>
    <cellStyle name="Currency_Dowell-C1a" xfId="695"/>
    <cellStyle name="Currency_ECT_Form" xfId="696"/>
    <cellStyle name="Currency_ECT_Form_005" xfId="697"/>
    <cellStyle name="Currency_ECT_Form_600" xfId="698"/>
    <cellStyle name="Currency_ECT_Form_608" xfId="699"/>
    <cellStyle name="Currency_ECT_Form_727" xfId="700"/>
    <cellStyle name="Currency_ECT_Form_777" xfId="701"/>
    <cellStyle name="Currency_ECT_Form_BS" xfId="702"/>
    <cellStyle name="Currency_ECT_Form_GRP" xfId="703"/>
    <cellStyle name="Currency_emserdefault" xfId="704"/>
    <cellStyle name="Currency_emserdefault_1" xfId="705"/>
    <cellStyle name="Currency_form" xfId="706"/>
    <cellStyle name="Currency_FP 20 A (1)" xfId="707"/>
    <cellStyle name="Currency_FP 20 A (2)" xfId="708"/>
    <cellStyle name="Currency_FP-20 (App. E)" xfId="709"/>
    <cellStyle name="Currency_FP-20 (App.A) " xfId="710"/>
    <cellStyle name="Currency_FP-20 (App.D)" xfId="711"/>
    <cellStyle name="Currency_FP-20(App.B)" xfId="712"/>
    <cellStyle name="Currency_FP-20(C1) (a)" xfId="713"/>
    <cellStyle name="Currency_FP-20(C1) (a) (2)" xfId="714"/>
    <cellStyle name="Currency_FP-20(C1) (b)" xfId="715"/>
    <cellStyle name="Currency_FP-20(C1) (b) " xfId="716"/>
    <cellStyle name="Currency_FP-20(C1) (b) (2)" xfId="717"/>
    <cellStyle name="Currency_GenAssum" xfId="718"/>
    <cellStyle name="Currency_GP C1a" xfId="719"/>
    <cellStyle name="Currency_GP C1b" xfId="720"/>
    <cellStyle name="Currency_GP_EI_3" xfId="721"/>
    <cellStyle name="Currency_GQ C1A" xfId="722"/>
    <cellStyle name="Currency_GQ C1B" xfId="723"/>
    <cellStyle name="Currency_HOGANGAS" xfId="724"/>
    <cellStyle name="Currency_HOGANOIL" xfId="725"/>
    <cellStyle name="Currency_IPM C1b" xfId="726"/>
    <cellStyle name="Currency_IPMC1a" xfId="727"/>
    <cellStyle name="Currency_IS-Hold" xfId="728"/>
    <cellStyle name="Currency_JETEMP" xfId="729"/>
    <cellStyle name="Currency_JETEMP_1" xfId="730"/>
    <cellStyle name="Currency_JETEMP_VOUCHER" xfId="731"/>
    <cellStyle name="Currency_june gas estimate" xfId="732"/>
    <cellStyle name="Currency_laroux" xfId="733"/>
    <cellStyle name="Currency_laroux_1" xfId="734"/>
    <cellStyle name="Currency_laroux_1_dimon" xfId="735"/>
    <cellStyle name="Currency_laroux_1_dimon_1" xfId="736"/>
    <cellStyle name="Currency_laroux_1_dimon_2" xfId="737"/>
    <cellStyle name="Currency_laroux_1_laroux" xfId="738"/>
    <cellStyle name="Currency_laroux_1_laroux_1" xfId="739"/>
    <cellStyle name="Currency_laroux_1_laroux_dimon" xfId="740"/>
    <cellStyle name="Currency_laroux_1_Locas" xfId="741"/>
    <cellStyle name="Currency_laroux_1_PLDT" xfId="742"/>
    <cellStyle name="Currency_laroux_1_VERA" xfId="743"/>
    <cellStyle name="Currency_laroux_1_VERA_1" xfId="744"/>
    <cellStyle name="Currency_laroux_1_VIRUS-EDY" xfId="745"/>
    <cellStyle name="Currency_laroux_2" xfId="746"/>
    <cellStyle name="Currency_laroux_2_dimon" xfId="747"/>
    <cellStyle name="Currency_laroux_2_dimon_1" xfId="748"/>
    <cellStyle name="Currency_laroux_2_dimon_2" xfId="749"/>
    <cellStyle name="Currency_laroux_2_laroux" xfId="750"/>
    <cellStyle name="Currency_laroux_2_laroux_dimon" xfId="751"/>
    <cellStyle name="Currency_laroux_2_Locas" xfId="752"/>
    <cellStyle name="Currency_laroux_2_PLDT" xfId="753"/>
    <cellStyle name="Currency_laroux_2_VIRUS-EDY" xfId="754"/>
    <cellStyle name="Currency_laroux_3" xfId="755"/>
    <cellStyle name="Currency_laroux_3_dimon" xfId="756"/>
    <cellStyle name="Currency_laroux_3_dimon_1" xfId="757"/>
    <cellStyle name="Currency_laroux_3_dimon_2" xfId="758"/>
    <cellStyle name="Currency_laroux_4" xfId="759"/>
    <cellStyle name="Currency_laroux_4_dimon" xfId="760"/>
    <cellStyle name="Currency_laroux_4_dimon_1" xfId="761"/>
    <cellStyle name="Currency_laroux_4_Hedge Strategy Comparison" xfId="762"/>
    <cellStyle name="Currency_laroux_5" xfId="763"/>
    <cellStyle name="Currency_laroux_5_Hedge Strategy Comparison" xfId="764"/>
    <cellStyle name="Currency_laroux_6" xfId="765"/>
    <cellStyle name="Currency_laroux_7" xfId="766"/>
    <cellStyle name="Currency_laroux_8" xfId="767"/>
    <cellStyle name="Currency_laroux_dimon" xfId="768"/>
    <cellStyle name="Currency_laroux_dimon_1" xfId="769"/>
    <cellStyle name="Currency_laroux_dimon_2" xfId="770"/>
    <cellStyle name="Currency_laroux_laroux" xfId="771"/>
    <cellStyle name="Currency_laroux_laroux_1" xfId="772"/>
    <cellStyle name="Currency_laroux_laroux_1_dimon" xfId="773"/>
    <cellStyle name="Currency_laroux_laroux_dimon" xfId="774"/>
    <cellStyle name="Currency_laroux_Locas" xfId="775"/>
    <cellStyle name="Currency_laroux_VERA" xfId="776"/>
    <cellStyle name="Currency_laroux_VERA_1" xfId="777"/>
    <cellStyle name="Currency_laroux_VIRUS-EDY" xfId="778"/>
    <cellStyle name="Currency_List" xfId="779"/>
    <cellStyle name="Currency_MATERAL2" xfId="780"/>
    <cellStyle name="Currency_MATERAL2_dimon" xfId="781"/>
    <cellStyle name="Currency_MATERAL2_Hedge Strategy Comparison" xfId="782"/>
    <cellStyle name="Currency_MMBtu Conversion" xfId="783"/>
    <cellStyle name="Currency_monci" xfId="784"/>
    <cellStyle name="Currency_mud plant bolted" xfId="785"/>
    <cellStyle name="Currency_mud plant bolted_dimon" xfId="786"/>
    <cellStyle name="Currency_mud plant bolted_dimon_Hedge Strategy Comparison" xfId="787"/>
    <cellStyle name="Currency_mud plant bolted_Hedge Strategy Comparison" xfId="788"/>
    <cellStyle name="Currency_mud plant bolted_PLDT" xfId="789"/>
    <cellStyle name="Currency_mud plant bolted_VERA" xfId="790"/>
    <cellStyle name="Currency_mud plant bolted_VERA_1" xfId="791"/>
    <cellStyle name="Currency_Net Crude Equiv Total Chart" xfId="792"/>
    <cellStyle name="Currency_NGL Chart" xfId="793"/>
    <cellStyle name="Currency_NGL Cover" xfId="794"/>
    <cellStyle name="Currency_Odner" xfId="795"/>
    <cellStyle name="Currency_Odner (2)" xfId="796"/>
    <cellStyle name="Currency_Odner (3)" xfId="797"/>
    <cellStyle name="Currency_Other Months" xfId="798"/>
    <cellStyle name="Currency_P7APRFNL" xfId="799"/>
    <cellStyle name="Currency_pbdefault" xfId="800"/>
    <cellStyle name="Currency_pbdefault_1" xfId="801"/>
    <cellStyle name="Currency_PERSONAL" xfId="802"/>
    <cellStyle name="Currency_Pink" xfId="803"/>
    <cellStyle name="Currency_Plan" xfId="804"/>
    <cellStyle name="Currency_PLDT" xfId="805"/>
    <cellStyle name="Currency_PLDT_1" xfId="806"/>
    <cellStyle name="Currency_pldt_1_dimon" xfId="807"/>
    <cellStyle name="Currency_pldt_Calculations" xfId="808"/>
    <cellStyle name="Currency_pldt_dimon" xfId="809"/>
    <cellStyle name="Currency_Position" xfId="810"/>
    <cellStyle name="Currency_priccurv" xfId="811"/>
    <cellStyle name="Currency_Prior Day" xfId="812"/>
    <cellStyle name="Currency_Products Chart" xfId="813"/>
    <cellStyle name="Currency_Products Cover" xfId="814"/>
    <cellStyle name="Currency_PROFILE4" xfId="815"/>
    <cellStyle name="Currency_Projects" xfId="816"/>
    <cellStyle name="Currency_PURCHASE" xfId="817"/>
    <cellStyle name="Currency_Quarter End Months" xfId="818"/>
    <cellStyle name="Currency_r1" xfId="819"/>
    <cellStyle name="Currency_Resid Chart" xfId="820"/>
    <cellStyle name="Currency_Resid Cover" xfId="821"/>
    <cellStyle name="Currency_RFI" xfId="822"/>
    <cellStyle name="Currency_RFI_1" xfId="823"/>
    <cellStyle name="Currency_Sales Order" xfId="824"/>
    <cellStyle name="Currency_Sheet1" xfId="825"/>
    <cellStyle name="Currency_Sheet1 (2)" xfId="826"/>
    <cellStyle name="Currency_Snr. CO" xfId="827"/>
    <cellStyle name="Currency_Subcont File" xfId="828"/>
    <cellStyle name="Currency_Summary Info" xfId="829"/>
    <cellStyle name="Currency_SUMPAGE" xfId="830"/>
    <cellStyle name="Currency_VERA" xfId="831"/>
    <cellStyle name="Currency_VIRUS-EDY" xfId="832"/>
    <cellStyle name="Currency_VIRUS-EDY_1" xfId="833"/>
    <cellStyle name="Currency_VOUCHER" xfId="834"/>
    <cellStyle name="Currency_White" xfId="835"/>
    <cellStyle name="Currency_WSP" xfId="836"/>
    <cellStyle name="Date" xfId="837"/>
    <cellStyle name="Fixed" xfId="838"/>
    <cellStyle name="HEADER" xfId="839"/>
    <cellStyle name="Heading 1" xfId="840"/>
    <cellStyle name="Heading2" xfId="841"/>
    <cellStyle name="HIGHLIGHT" xfId="842"/>
    <cellStyle name="NewFill" xfId="843"/>
    <cellStyle name="Normal - Style1" xfId="844"/>
    <cellStyle name="Normal_1422V11" xfId="845"/>
    <cellStyle name="Normal_2 DAY" xfId="846"/>
    <cellStyle name="Normal_2 Days Prior" xfId="847"/>
    <cellStyle name="Normal_20196" xfId="848"/>
    <cellStyle name="Normal_3 days prior" xfId="849"/>
    <cellStyle name="Normal_4 days prior" xfId="850"/>
    <cellStyle name="Normal_4018fin" xfId="851"/>
    <cellStyle name="Normal_4021fin" xfId="852"/>
    <cellStyle name="Normal_5 DAY" xfId="853"/>
    <cellStyle name="Normal_A" xfId="854"/>
    <cellStyle name="Normal_A (2)" xfId="855"/>
    <cellStyle name="Normal_A_CurvMI" xfId="856"/>
    <cellStyle name="Normal_A_dimon" xfId="857"/>
    <cellStyle name="Normal_A_intra" xfId="858"/>
    <cellStyle name="Normal_A_VERA" xfId="859"/>
    <cellStyle name="Normal_algasdefault" xfId="860"/>
    <cellStyle name="Normal_algasdefault_1" xfId="861"/>
    <cellStyle name="Normal_Alternative1" xfId="862"/>
    <cellStyle name="Normal_Alternative1_1" xfId="863"/>
    <cellStyle name="Normal_AOPS" xfId="864"/>
    <cellStyle name="Normal_App E" xfId="865"/>
    <cellStyle name="Normal_Arapahoe" xfId="866"/>
    <cellStyle name="Normal_Assumptions" xfId="867"/>
    <cellStyle name="Normal_B" xfId="868"/>
    <cellStyle name="Normal_bahiadefault" xfId="869"/>
    <cellStyle name="Normal_bahiadefault_1" xfId="870"/>
    <cellStyle name="Normal_BIGOUT" xfId="871"/>
    <cellStyle name="Normal_Book3" xfId="872"/>
    <cellStyle name="Normal_BREPAIR" xfId="873"/>
    <cellStyle name="Normal_C" xfId="874"/>
    <cellStyle name="Normal_c2" xfId="875"/>
    <cellStyle name="Normal_c2 " xfId="876"/>
    <cellStyle name="Normal_C2 1" xfId="877"/>
    <cellStyle name="Normal_C2 5" xfId="878"/>
    <cellStyle name="Normal_c3" xfId="879"/>
    <cellStyle name="Normal_C3 1" xfId="880"/>
    <cellStyle name="Normal_C3 5" xfId="881"/>
    <cellStyle name="Normal_C4AUGFIN" xfId="882"/>
    <cellStyle name="Normal_c5+" xfId="883"/>
    <cellStyle name="Normal_C5+ 1" xfId="884"/>
    <cellStyle name="Normal_C5+ 5" xfId="885"/>
    <cellStyle name="Normal_Calculations" xfId="886"/>
    <cellStyle name="Normal_Calculations (2)" xfId="887"/>
    <cellStyle name="Normal_Calculations II" xfId="888"/>
    <cellStyle name="Normal_Calculations II_1" xfId="889"/>
    <cellStyle name="Normal_Calculations III" xfId="890"/>
    <cellStyle name="Normal_Calculations_1" xfId="891"/>
    <cellStyle name="Normal_Calculations_2" xfId="892"/>
    <cellStyle name="Normal_CAPEX" xfId="893"/>
    <cellStyle name="Normal_CAPEX2" xfId="894"/>
    <cellStyle name="Normal_CAPEX94" xfId="895"/>
    <cellStyle name="Normal_CAPEX_VERA" xfId="896"/>
    <cellStyle name="Normal_Cardig GHS" xfId="897"/>
    <cellStyle name="Normal_Cash Flows" xfId="898"/>
    <cellStyle name="Normal_ccentanrla" xfId="899"/>
    <cellStyle name="Normal_Certs Q2" xfId="900"/>
    <cellStyle name="Normal_Certs Q2 (2)" xfId="901"/>
    <cellStyle name="Normal_CFMACROS.XLM" xfId="902"/>
    <cellStyle name="Normal_CFMODEL.XLS" xfId="903"/>
    <cellStyle name="Normal_Co-wide Monthly" xfId="904"/>
    <cellStyle name="Normal_CO444JE" xfId="905"/>
    <cellStyle name="Normal_Codes2" xfId="906"/>
    <cellStyle name="Normal_COMOTH" xfId="907"/>
    <cellStyle name="Normal_Compare" xfId="908"/>
    <cellStyle name="Normal_coperdefault" xfId="909"/>
    <cellStyle name="Normal_coperdefault_1" xfId="910"/>
    <cellStyle name="Normal_Cost Code" xfId="911"/>
    <cellStyle name="Normal_Costs" xfId="912"/>
    <cellStyle name="Normal_Crude &amp; Resid" xfId="913"/>
    <cellStyle name="Normal_Curves" xfId="914"/>
    <cellStyle name="Normal_Curves_Codes" xfId="915"/>
    <cellStyle name="Normal_Curves_Curve" xfId="916"/>
    <cellStyle name="Normal_Curves_CurvMI" xfId="917"/>
    <cellStyle name="Normal_Curves_Input" xfId="918"/>
    <cellStyle name="Normal_Curves_m1" xfId="919"/>
    <cellStyle name="Normal_Curves_Module1" xfId="920"/>
    <cellStyle name="Normal_Curves_Tables" xfId="921"/>
    <cellStyle name="Normal_D" xfId="922"/>
    <cellStyle name="Normal_Daily" xfId="923"/>
    <cellStyle name="Normal_Daily Changes" xfId="924"/>
    <cellStyle name="Normal_Daily Changes 2" xfId="925"/>
    <cellStyle name="Normal_Daily Changes_1" xfId="926"/>
    <cellStyle name="Normal_Data" xfId="927"/>
    <cellStyle name="Normal_Data_1" xfId="928"/>
    <cellStyle name="Normal_Deals" xfId="929"/>
    <cellStyle name="Normal_DEFAULT" xfId="930"/>
    <cellStyle name="Normal_Dialog1" xfId="931"/>
    <cellStyle name="Normal_Dialog1_1" xfId="932"/>
    <cellStyle name="Normal_Dialog1_2" xfId="933"/>
    <cellStyle name="Normal_dimon" xfId="934"/>
    <cellStyle name="Normal_dimon_1" xfId="935"/>
    <cellStyle name="Normal_dimon_2" xfId="936"/>
    <cellStyle name="Normal_dimon_3" xfId="937"/>
    <cellStyle name="Normal_DIV" xfId="938"/>
    <cellStyle name="Normal_dlgPostID" xfId="939"/>
    <cellStyle name="Normal_Dowell C1b" xfId="940"/>
    <cellStyle name="Normal_Dowell-C1a" xfId="941"/>
    <cellStyle name="Normal_E" xfId="942"/>
    <cellStyle name="Normal_ECT_Form" xfId="943"/>
    <cellStyle name="Normal_ECT_Form_005" xfId="944"/>
    <cellStyle name="Normal_ECT_Form_600" xfId="945"/>
    <cellStyle name="Normal_ECT_Form_608" xfId="946"/>
    <cellStyle name="Normal_ECT_Form_727" xfId="947"/>
    <cellStyle name="Normal_ECT_Form_777" xfId="948"/>
    <cellStyle name="Normal_ECT_Form_BS" xfId="949"/>
    <cellStyle name="Normal_ECT_Form_GRP" xfId="950"/>
    <cellStyle name="Normal_emserdefault" xfId="951"/>
    <cellStyle name="Normal_emserdefault_1" xfId="952"/>
    <cellStyle name="Normal_EQCON" xfId="953"/>
    <cellStyle name="Normal_F" xfId="954"/>
    <cellStyle name="Normal_FP 20 A (1)" xfId="955"/>
    <cellStyle name="Normal_FP 20 A (2)" xfId="956"/>
    <cellStyle name="Normal_FP-20 (App. E)" xfId="957"/>
    <cellStyle name="Normal_FP-20 (App.A) " xfId="958"/>
    <cellStyle name="Normal_FP-20 (App.A) _1" xfId="959"/>
    <cellStyle name="Normal_FP-20(C1) (a)" xfId="960"/>
    <cellStyle name="Normal_FP-20(C1) (a) (2)" xfId="961"/>
    <cellStyle name="Normal_FP-20(C1) (a)_1" xfId="962"/>
    <cellStyle name="Normal_FP-20(C1) (b)" xfId="963"/>
    <cellStyle name="Normal_FP-20(C1) (b) " xfId="964"/>
    <cellStyle name="Normal_FP-20(C1) (b) (2)" xfId="965"/>
    <cellStyle name="Normal_FP-20(C1) (e)" xfId="966"/>
    <cellStyle name="Normal_FP20_C1A" xfId="967"/>
    <cellStyle name="Normal_FP20_C1B" xfId="968"/>
    <cellStyle name="Normal_FRAC" xfId="969"/>
    <cellStyle name="Normal_frac " xfId="970"/>
    <cellStyle name="Normal_G" xfId="971"/>
    <cellStyle name="Normal_GE03" xfId="972"/>
    <cellStyle name="Normal_GE04" xfId="973"/>
    <cellStyle name="Normal_GenAssum" xfId="974"/>
    <cellStyle name="Normal_GP C1a" xfId="975"/>
    <cellStyle name="Normal_GP C1b" xfId="976"/>
    <cellStyle name="Normal_GP_EI_3" xfId="977"/>
    <cellStyle name="Normal_GQ C1A" xfId="978"/>
    <cellStyle name="Normal_GQ C1B" xfId="979"/>
    <cellStyle name="Normal_HC" xfId="980"/>
    <cellStyle name="Normal_HOGANGAS" xfId="981"/>
    <cellStyle name="Normal_HOGANOIL" xfId="982"/>
    <cellStyle name="Normal_ic4" xfId="983"/>
    <cellStyle name="Normal_IC4 1" xfId="984"/>
    <cellStyle name="Normal_IC4 5" xfId="985"/>
    <cellStyle name="Normal_Igobox" xfId="986"/>
    <cellStyle name="Normal_Igobox_1" xfId="987"/>
    <cellStyle name="Normal_Igobox_2" xfId="988"/>
    <cellStyle name="Normal_Igobox_Imacros" xfId="989"/>
    <cellStyle name="Normal_Igobox_IPP" xfId="990"/>
    <cellStyle name="Normal_Igobox_Iprintbox" xfId="991"/>
    <cellStyle name="Normal_Imacros" xfId="992"/>
    <cellStyle name="Normal_Imacros_1" xfId="993"/>
    <cellStyle name="Normal_Imacros_2" xfId="994"/>
    <cellStyle name="Normal_Input" xfId="995"/>
    <cellStyle name="Normal_INPUT_1" xfId="996"/>
    <cellStyle name="Normal_Input_CurvMI" xfId="997"/>
    <cellStyle name="Normal_INPUT_GenAssum" xfId="998"/>
    <cellStyle name="Normal_Input_intra" xfId="999"/>
    <cellStyle name="Normal_Inputs" xfId="1000"/>
    <cellStyle name="Normal_intra" xfId="1001"/>
    <cellStyle name="Normal_INVREV" xfId="1002"/>
    <cellStyle name="Normal_IPM C1b" xfId="1003"/>
    <cellStyle name="Normal_IPMC1a" xfId="1004"/>
    <cellStyle name="Normal_IPP" xfId="1005"/>
    <cellStyle name="Normal_IPP_1" xfId="1006"/>
    <cellStyle name="Normal_IPP_1_Igobox" xfId="1007"/>
    <cellStyle name="Normal_IPP_1_Imacros" xfId="1008"/>
    <cellStyle name="Normal_IPP_1_Iprintbox" xfId="1009"/>
    <cellStyle name="Normal_IPP_2" xfId="1010"/>
    <cellStyle name="Normal_Iprintbox" xfId="1011"/>
    <cellStyle name="Normal_Iprintbox_1" xfId="1012"/>
    <cellStyle name="Normal_Iprintbox_2" xfId="1013"/>
    <cellStyle name="Normal_IS-Hold" xfId="1014"/>
    <cellStyle name="Normal_Iterbox" xfId="1015"/>
    <cellStyle name="Normal_JETEMP" xfId="1016"/>
    <cellStyle name="Normal_JETEMP_1" xfId="1017"/>
    <cellStyle name="Normal_JETEMP_VOUCHER" xfId="1018"/>
    <cellStyle name="Normal_laroux" xfId="1019"/>
    <cellStyle name="Normal_laroux_1" xfId="1020"/>
    <cellStyle name="Normal_laroux_1_dimon" xfId="1021"/>
    <cellStyle name="Normal_laroux_1_dimon_1" xfId="1022"/>
    <cellStyle name="Normal_laroux_1_laroux" xfId="1023"/>
    <cellStyle name="Normal_laroux_1_laroux_1" xfId="1024"/>
    <cellStyle name="Normal_laroux_1_laroux_2" xfId="1025"/>
    <cellStyle name="Normal_laroux_1_Locas" xfId="1026"/>
    <cellStyle name="Normal_laroux_1_Locas_1" xfId="1027"/>
    <cellStyle name="Normal_laroux_1_PLDT" xfId="1028"/>
    <cellStyle name="Normal_laroux_1_VERA" xfId="1029"/>
    <cellStyle name="Normal_laroux_1_VERA_1" xfId="1030"/>
    <cellStyle name="Normal_laroux_1_VIRUS-EDY" xfId="1031"/>
    <cellStyle name="Normal_laroux_2" xfId="1032"/>
    <cellStyle name="Normal_laroux_2_dimon" xfId="1033"/>
    <cellStyle name="Normal_laroux_2_dimon_1" xfId="1034"/>
    <cellStyle name="Normal_laroux_2_dimon_2" xfId="1035"/>
    <cellStyle name="Normal_laroux_2_laroux" xfId="1036"/>
    <cellStyle name="Normal_laroux_2_laroux_1" xfId="1037"/>
    <cellStyle name="Normal_laroux_2_laroux_2" xfId="1038"/>
    <cellStyle name="Normal_laroux_2_Locas" xfId="1039"/>
    <cellStyle name="Normal_laroux_2_Locas_1" xfId="1040"/>
    <cellStyle name="Normal_laroux_2_VIRUS-EDY" xfId="1041"/>
    <cellStyle name="Normal_laroux_3" xfId="1042"/>
    <cellStyle name="Normal_laroux_3_dimon" xfId="1043"/>
    <cellStyle name="Normal_laroux_3_dimon_1" xfId="1044"/>
    <cellStyle name="Normal_laroux_3_dimon_2" xfId="1045"/>
    <cellStyle name="Normal_laroux_3_dimon_3" xfId="1046"/>
    <cellStyle name="Normal_laroux_3_laroux" xfId="1047"/>
    <cellStyle name="Normal_laroux_3_laroux_1" xfId="1048"/>
    <cellStyle name="Normal_laroux_3_laroux_2" xfId="1049"/>
    <cellStyle name="Normal_laroux_3_Locas" xfId="1050"/>
    <cellStyle name="Normal_laroux_3_PLDT" xfId="1051"/>
    <cellStyle name="Normal_laroux_3_VERA" xfId="1052"/>
    <cellStyle name="Normal_laroux_3_VERA_1" xfId="1053"/>
    <cellStyle name="Normal_laroux_3_VIRUS-EDY" xfId="1054"/>
    <cellStyle name="Normal_laroux_4" xfId="1055"/>
    <cellStyle name="Normal_laroux_4_dimon" xfId="1056"/>
    <cellStyle name="Normal_laroux_4_dimon_1" xfId="1057"/>
    <cellStyle name="Normal_laroux_4_dimon_2" xfId="1058"/>
    <cellStyle name="Normal_laroux_4_laroux" xfId="1059"/>
    <cellStyle name="Normal_laroux_4_laroux_1" xfId="1060"/>
    <cellStyle name="Normal_laroux_4_laroux_2" xfId="1061"/>
    <cellStyle name="Normal_laroux_4_PLDT" xfId="1062"/>
    <cellStyle name="Normal_laroux_4_VERA" xfId="1063"/>
    <cellStyle name="Normal_laroux_4_VIRUS-EDY" xfId="1064"/>
    <cellStyle name="Normal_laroux_5" xfId="1065"/>
    <cellStyle name="Normal_laroux_5_dimon" xfId="1066"/>
    <cellStyle name="Normal_laroux_5_dimon_1" xfId="1067"/>
    <cellStyle name="Normal_laroux_5_dimon_2" xfId="1068"/>
    <cellStyle name="Normal_laroux_5_laroux" xfId="1069"/>
    <cellStyle name="Normal_laroux_5_laroux_1" xfId="1070"/>
    <cellStyle name="Normal_laroux_5_laroux_2" xfId="1071"/>
    <cellStyle name="Normal_laroux_5_PLDT" xfId="1072"/>
    <cellStyle name="Normal_laroux_5_VERA" xfId="1073"/>
    <cellStyle name="Normal_laroux_5_VIRUS-EDY" xfId="1074"/>
    <cellStyle name="Normal_laroux_6" xfId="1075"/>
    <cellStyle name="Normal_laroux_6_dimon" xfId="1076"/>
    <cellStyle name="Normal_laroux_6_dimon_1" xfId="1077"/>
    <cellStyle name="Normal_laroux_6_dimon_2" xfId="1078"/>
    <cellStyle name="Normal_laroux_6_laroux" xfId="1079"/>
    <cellStyle name="Normal_laroux_6_laroux_1" xfId="1080"/>
    <cellStyle name="Normal_laroux_6_PLDT" xfId="1081"/>
    <cellStyle name="Normal_laroux_6_VERA" xfId="1082"/>
    <cellStyle name="Normal_laroux_6_VIRUS-EDY" xfId="1083"/>
    <cellStyle name="Normal_laroux_7" xfId="1084"/>
    <cellStyle name="Normal_laroux_7_dimon" xfId="1085"/>
    <cellStyle name="Normal_laroux_7_dimon_1" xfId="1086"/>
    <cellStyle name="Normal_laroux_7_laroux" xfId="1087"/>
    <cellStyle name="Normal_laroux_7_VERA" xfId="1088"/>
    <cellStyle name="Normal_laroux_7_VIRUS-EDY" xfId="1089"/>
    <cellStyle name="Normal_laroux_8" xfId="1090"/>
    <cellStyle name="Normal_laroux_8_dimon" xfId="1091"/>
    <cellStyle name="Normal_laroux_8_VERA" xfId="1092"/>
    <cellStyle name="Normal_laroux_9" xfId="1093"/>
    <cellStyle name="Normal_laroux_9_dimon" xfId="1094"/>
    <cellStyle name="Normal_laroux_A" xfId="1095"/>
    <cellStyle name="Normal_laroux_B" xfId="1096"/>
    <cellStyle name="Normal_laroux_C" xfId="1097"/>
    <cellStyle name="Normal_laroux_D" xfId="1098"/>
    <cellStyle name="Normal_laroux_dimon" xfId="1099"/>
    <cellStyle name="Normal_laroux_dimon_1" xfId="1100"/>
    <cellStyle name="Normal_laroux_dimon_2" xfId="1101"/>
    <cellStyle name="Normal_laroux_dimon_3" xfId="1102"/>
    <cellStyle name="Normal_laroux_dimon_4" xfId="1103"/>
    <cellStyle name="Normal_laroux_laroux" xfId="1104"/>
    <cellStyle name="Normal_laroux_laroux_1" xfId="1105"/>
    <cellStyle name="Normal_laroux_laroux_2" xfId="1106"/>
    <cellStyle name="Normal_laroux_Locas" xfId="1107"/>
    <cellStyle name="Normal_laroux_PLDT" xfId="1108"/>
    <cellStyle name="Normal_laroux_VERA" xfId="1109"/>
    <cellStyle name="Normal_laroux_VERA_1" xfId="1110"/>
    <cellStyle name="Normal_laroux_VIRUS-EDY" xfId="1111"/>
    <cellStyle name="Normal_Liquids Book Origination" xfId="1112"/>
    <cellStyle name="Normal_List" xfId="1113"/>
    <cellStyle name="Normal_Locas" xfId="1114"/>
    <cellStyle name="Normal_Locas_1" xfId="1115"/>
    <cellStyle name="Normal_m1" xfId="1116"/>
    <cellStyle name="Normal_MAJREP" xfId="1117"/>
    <cellStyle name="Normal_MATERAL2" xfId="1118"/>
    <cellStyle name="Normal_mdlCode" xfId="1119"/>
    <cellStyle name="Normal_MID CURVE" xfId="1120"/>
    <cellStyle name="Normal_MMBtu Conversion" xfId="1121"/>
    <cellStyle name="Normal_MMBtu Conversion_Dialog1" xfId="1122"/>
    <cellStyle name="Normal_Module1" xfId="1123"/>
    <cellStyle name="Normal_Module1 (2)" xfId="1124"/>
    <cellStyle name="Normal_Module1 (2)_1" xfId="1125"/>
    <cellStyle name="Normal_MONTHLY" xfId="1126"/>
    <cellStyle name="Normal_MOR  - Supp" xfId="1127"/>
    <cellStyle name="Normal_MTBE" xfId="1128"/>
    <cellStyle name="Normal_mtbe " xfId="1129"/>
    <cellStyle name="Normal_mud plant bolted" xfId="1130"/>
    <cellStyle name="Normal_Multikarya" xfId="1131"/>
    <cellStyle name="Normal_nc4" xfId="1132"/>
    <cellStyle name="Normal_NC4 1" xfId="1133"/>
    <cellStyle name="Normal_NC4 5" xfId="1134"/>
    <cellStyle name="Normal_NGL" xfId="1135"/>
    <cellStyle name="Normal_OPSTAT" xfId="1136"/>
    <cellStyle name="Normal_Other Months" xfId="1137"/>
    <cellStyle name="Normal_P&amp;L" xfId="1138"/>
    <cellStyle name="Normal_pbdefault" xfId="1139"/>
    <cellStyle name="Normal_pbdefault_1" xfId="1140"/>
    <cellStyle name="Normal_PERMANT.XLS" xfId="1141"/>
    <cellStyle name="Normal_PERSONAL" xfId="1142"/>
    <cellStyle name="Normal_PERSONAL_dimon" xfId="1143"/>
    <cellStyle name="Normal_PERSONAL_Locas" xfId="1144"/>
    <cellStyle name="Normal_Pink" xfId="1145"/>
    <cellStyle name="Normal_PLDT" xfId="1146"/>
    <cellStyle name="Normal_PLDT_1" xfId="1147"/>
    <cellStyle name="Normal_pldt_1_Calculations" xfId="1148"/>
    <cellStyle name="Normal_PLDT_2" xfId="1149"/>
    <cellStyle name="Normal_pldt_2_Calculations" xfId="1150"/>
    <cellStyle name="Normal_pldt_2_dimon" xfId="1151"/>
    <cellStyle name="Normal_pldt_3" xfId="1152"/>
    <cellStyle name="Normal_pldt_4" xfId="1153"/>
    <cellStyle name="Normal_PLDT_4_dimon" xfId="1154"/>
    <cellStyle name="Normal_pldt_Calculations" xfId="1155"/>
    <cellStyle name="Normal_PLDT_dimon" xfId="1156"/>
    <cellStyle name="Normal_Position" xfId="1157"/>
    <cellStyle name="Normal_Positions" xfId="1158"/>
    <cellStyle name="Normal_POW-Provision" xfId="1159"/>
    <cellStyle name="Normal_priccurv" xfId="1160"/>
    <cellStyle name="Normal_priccurv_1" xfId="1161"/>
    <cellStyle name="Normal_priccurv_2" xfId="1162"/>
    <cellStyle name="Normal_PrintBox (2)" xfId="1163"/>
    <cellStyle name="Normal_Prior" xfId="1164"/>
    <cellStyle name="Normal_Prior Day" xfId="1165"/>
    <cellStyle name="Normal_Prior Day 2" xfId="1166"/>
    <cellStyle name="Normal_Prod" xfId="1167"/>
    <cellStyle name="Normal_PROD SALES" xfId="1168"/>
    <cellStyle name="Normal_PROD SALES by Region Pg 2" xfId="1169"/>
    <cellStyle name="Normal_PRODUCT" xfId="1170"/>
    <cellStyle name="Normal_Production Payment model" xfId="1171"/>
    <cellStyle name="Normal_production tony" xfId="1172"/>
    <cellStyle name="Normal_PROFILE4" xfId="1173"/>
    <cellStyle name="Normal_Prudency" xfId="1174"/>
    <cellStyle name="Normal_Prudsum" xfId="1175"/>
    <cellStyle name="Normal_PURCHASE" xfId="1176"/>
    <cellStyle name="Normal_Q08-95.XLS" xfId="1177"/>
    <cellStyle name="Normal_QMM-1" xfId="1178"/>
    <cellStyle name="Normal_Quarter End Months" xfId="1179"/>
    <cellStyle name="Normal_r1" xfId="1180"/>
    <cellStyle name="Normal_Rate Server Master" xfId="1181"/>
    <cellStyle name="Normal_Report" xfId="1182"/>
    <cellStyle name="Normal_resid " xfId="1183"/>
    <cellStyle name="Normal_RESID (2)" xfId="1184"/>
    <cellStyle name="Normal_ROM" xfId="1185"/>
    <cellStyle name="Normal_RUL Current Month Price" xfId="1186"/>
    <cellStyle name="Normal_Sales Order" xfId="1187"/>
    <cellStyle name="Normal_SC COP" xfId="1188"/>
    <cellStyle name="Normal_Settle Price Lookup" xfId="1189"/>
    <cellStyle name="Normal_Sheet1" xfId="1190"/>
    <cellStyle name="Normal_Sheet1 (2)" xfId="1191"/>
    <cellStyle name="Normal_Sheet1 (2)_VERA" xfId="1192"/>
    <cellStyle name="Normal_Sheet1 (2)_VERA_1" xfId="1193"/>
    <cellStyle name="Normal_Sheet1_List" xfId="1194"/>
    <cellStyle name="Normal_Sheet1_VERA" xfId="1195"/>
    <cellStyle name="Normal_Sheet1_VERA_1" xfId="1196"/>
    <cellStyle name="Normal_SOP" xfId="1197"/>
    <cellStyle name="Normal_Storage" xfId="1198"/>
    <cellStyle name="Normal_Summary" xfId="1199"/>
    <cellStyle name="Normal_SUMPAGE" xfId="1200"/>
    <cellStyle name="Normal_Tables" xfId="1201"/>
    <cellStyle name="Normal_TEMP.XLS" xfId="1202"/>
    <cellStyle name="Normal_Template" xfId="1203"/>
    <cellStyle name="Normal_Transport_1" xfId="1204"/>
    <cellStyle name="Normal_UNL" xfId="1205"/>
    <cellStyle name="Normal_unl " xfId="1206"/>
    <cellStyle name="Normal_VOL" xfId="1207"/>
    <cellStyle name="Normal_VOL " xfId="1208"/>
    <cellStyle name="Normal_VOUCHER" xfId="1209"/>
    <cellStyle name="Normal_VOUCHER.XLS" xfId="1210"/>
    <cellStyle name="Normal_White" xfId="1211"/>
    <cellStyle name="Normal_WSP" xfId="1212"/>
    <cellStyle name="Normal_wti " xfId="1213"/>
    <cellStyle name="Normal_WTI (2)" xfId="1214"/>
    <cellStyle name="Normal_zodiac.prod.980518" xfId="1215"/>
    <cellStyle name="Percent_PERMANT.XLS" xfId="1216"/>
    <cellStyle name="Percent_TEMP.XLS" xfId="1217"/>
    <cellStyle name="Percent_VOUCHER.XLS" xfId="1218"/>
    <cellStyle name="Total" xfId="1219"/>
    <cellStyle name="Unprot" xfId="1220"/>
    <cellStyle name="Unprot$" xfId="1221"/>
    <cellStyle name="Unprotect" xfId="12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70200</xdr:colOff>
          <xdr:row>1</xdr:row>
          <xdr:rowOff>85680</xdr:rowOff>
        </xdr:from>
        <xdr:to>
          <xdr:col>6</xdr:col>
          <xdr:colOff>654840</xdr:colOff>
          <xdr:row>2</xdr:row>
          <xdr:rowOff>133200</xdr:rowOff>
        </xdr:to>
        <xdr:sp>
          <xdr:nvSpPr>
            <xdr:cNvPr id="1001" name="Button 1" descr="Reset Rows/Colum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Reset Rows/Columns</a:t>
              </a:r>
            </a:p>
          </xdr:txBody>
        </xdr:sp>
        <xdr:clientData/>
      </xdr:twoCellAnchor>
    </mc:Choice>
  </mc:AlternateContent>
  <xdr:twoCellAnchor editAs="absolute">
    <xdr:from>
      <xdr:col>12</xdr:col>
      <xdr:colOff>673920</xdr:colOff>
      <xdr:row>1</xdr:row>
      <xdr:rowOff>0</xdr:rowOff>
    </xdr:from>
    <xdr:to>
      <xdr:col>12</xdr:col>
      <xdr:colOff>957600</xdr:colOff>
      <xdr:row>2</xdr:row>
      <xdr:rowOff>47520</xdr:rowOff>
    </xdr:to>
    <xdr:pic>
      <xdr:nvPicPr>
        <xdr:cNvPr id="0" name="Rvx1" descr=""/>
        <xdr:cNvPicPr/>
      </xdr:nvPicPr>
      <xdr:blipFill>
        <a:blip r:embed="rId1"/>
        <a:stretch/>
      </xdr:blipFill>
      <xdr:spPr>
        <a:xfrm>
          <a:off x="12738240" y="162000"/>
          <a:ext cx="283680" cy="2664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1217880</xdr:colOff>
          <xdr:row>0</xdr:row>
          <xdr:rowOff>95400</xdr:rowOff>
        </xdr:from>
        <xdr:to>
          <xdr:col>4</xdr:col>
          <xdr:colOff>765360</xdr:colOff>
          <xdr:row>1</xdr:row>
          <xdr:rowOff>142920</xdr:rowOff>
        </xdr:to>
        <xdr:sp>
          <xdr:nvSpPr>
            <xdr:cNvPr id="1002" name="Button 6" descr="Save Selection to Databas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Selection to Database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180360</xdr:rowOff>
        </xdr:from>
        <xdr:to>
          <xdr:col>4</xdr:col>
          <xdr:colOff>776160</xdr:colOff>
          <xdr:row>2</xdr:row>
          <xdr:rowOff>181440</xdr:rowOff>
        </xdr:to>
        <xdr:sp>
          <xdr:nvSpPr>
            <xdr:cNvPr id="1003" name="Button 7" descr="Save All to Databas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 All to Database</a:t>
              </a:r>
            </a:p>
          </xdr:txBody>
        </xdr:sp>
        <xdr:clientData/>
      </xdr:twoCellAnchor>
    </mc:Choice>
  </mc:AlternateContent>
  <xdr:twoCellAnchor editAs="oneCell">
    <xdr:from>
      <xdr:col>2</xdr:col>
      <xdr:colOff>120960</xdr:colOff>
      <xdr:row>0</xdr:row>
      <xdr:rowOff>105120</xdr:rowOff>
    </xdr:from>
    <xdr:to>
      <xdr:col>2</xdr:col>
      <xdr:colOff>1062720</xdr:colOff>
      <xdr:row>2</xdr:row>
      <xdr:rowOff>185400</xdr:rowOff>
    </xdr:to>
    <xdr:grpSp>
      <xdr:nvGrpSpPr>
        <xdr:cNvPr id="1" name="Group 22"/>
        <xdr:cNvGrpSpPr/>
      </xdr:nvGrpSpPr>
      <xdr:grpSpPr>
        <a:xfrm>
          <a:off x="120960" y="105120"/>
          <a:ext cx="941760" cy="461160"/>
          <a:chOff x="120960" y="105120"/>
          <a:chExt cx="941760" cy="461160"/>
        </a:xfrm>
      </xdr:grpSpPr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1186560</xdr:colOff>
          <xdr:row>0</xdr:row>
          <xdr:rowOff>28440</xdr:rowOff>
        </xdr:from>
        <xdr:to>
          <xdr:col>4</xdr:col>
          <xdr:colOff>1027800</xdr:colOff>
          <xdr:row>3</xdr:row>
          <xdr:rowOff>9720</xdr:rowOff>
        </xdr:to>
        <xdr:sp>
          <xdr:nvSpPr>
            <xdr:cNvPr id="0" name="Group Box 23" descr="Close of Busines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Close of Business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70560</xdr:colOff>
          <xdr:row>0</xdr:row>
          <xdr:rowOff>37800</xdr:rowOff>
        </xdr:from>
        <xdr:to>
          <xdr:col>3</xdr:col>
          <xdr:colOff>-109080</xdr:colOff>
          <xdr:row>3</xdr:row>
          <xdr:rowOff>9720</xdr:rowOff>
        </xdr:to>
        <xdr:sp>
          <xdr:nvSpPr>
            <xdr:cNvPr id="0" name="Group Box 24" descr="Intra-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Intra-Day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39960</xdr:colOff>
          <xdr:row>0</xdr:row>
          <xdr:rowOff>47520</xdr:rowOff>
        </xdr:from>
        <xdr:to>
          <xdr:col>6</xdr:col>
          <xdr:colOff>795600</xdr:colOff>
          <xdr:row>3</xdr:row>
          <xdr:rowOff>9720</xdr:rowOff>
        </xdr:to>
        <xdr:sp>
          <xdr:nvSpPr>
            <xdr:cNvPr id="0" name="Group Box 25" descr="Admi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Admin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16</xdr:col>
      <xdr:colOff>261720</xdr:colOff>
      <xdr:row>0</xdr:row>
      <xdr:rowOff>0</xdr:rowOff>
    </xdr:from>
    <xdr:to>
      <xdr:col>17</xdr:col>
      <xdr:colOff>81000</xdr:colOff>
      <xdr:row>1</xdr:row>
      <xdr:rowOff>86040</xdr:rowOff>
    </xdr:to>
    <xdr:pic>
      <xdr:nvPicPr>
        <xdr:cNvPr id="2" name="Rvx1" descr=""/>
        <xdr:cNvPicPr/>
      </xdr:nvPicPr>
      <xdr:blipFill>
        <a:blip r:embed="rId1"/>
        <a:stretch/>
      </xdr:blipFill>
      <xdr:spPr>
        <a:xfrm>
          <a:off x="13563000" y="0"/>
          <a:ext cx="463320" cy="2480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</xdr:spPr>
    </xdr:pic>
    <xdr:clientData/>
  </xdr:twoCellAnchor>
  <xdr:twoCellAnchor editAs="absolute">
    <xdr:from>
      <xdr:col>17</xdr:col>
      <xdr:colOff>140760</xdr:colOff>
      <xdr:row>0</xdr:row>
      <xdr:rowOff>9360</xdr:rowOff>
    </xdr:from>
    <xdr:to>
      <xdr:col>18</xdr:col>
      <xdr:colOff>61200</xdr:colOff>
      <xdr:row>1</xdr:row>
      <xdr:rowOff>114480</xdr:rowOff>
    </xdr:to>
    <xdr:pic>
      <xdr:nvPicPr>
        <xdr:cNvPr id="3" name="Rvx1" descr=""/>
        <xdr:cNvPicPr/>
      </xdr:nvPicPr>
      <xdr:blipFill>
        <a:blip r:embed="rId2"/>
        <a:stretch/>
      </xdr:blipFill>
      <xdr:spPr>
        <a:xfrm>
          <a:off x="14086080" y="9360"/>
          <a:ext cx="564120" cy="26712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60480</xdr:colOff>
          <xdr:row>0</xdr:row>
          <xdr:rowOff>28440</xdr:rowOff>
        </xdr:from>
        <xdr:to>
          <xdr:col>4</xdr:col>
          <xdr:colOff>232560</xdr:colOff>
          <xdr:row>1</xdr:row>
          <xdr:rowOff>123840</xdr:rowOff>
        </xdr:to>
        <xdr:sp>
          <xdr:nvSpPr>
            <xdr:cNvPr id="1001" name="Button 10" descr="Refresh Curve Valu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Curve Value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3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13"/>
    <col collapsed="false" customWidth="true" hidden="false" outlineLevel="0" max="2" min="2" style="1" width="8.28"/>
    <col collapsed="false" customWidth="true" hidden="false" outlineLevel="0" max="3" min="3" style="1" width="7.7"/>
    <col collapsed="false" customWidth="true" hidden="false" outlineLevel="0" max="4" min="4" style="1" width="8.28"/>
    <col collapsed="false" customWidth="true" hidden="true" outlineLevel="0" max="5" min="5" style="1" width="10.71"/>
    <col collapsed="false" customWidth="true" hidden="true" outlineLevel="0" max="6" min="6" style="1" width="9.28"/>
    <col collapsed="false" customWidth="true" hidden="true" outlineLevel="0" max="8" min="7" style="1" width="10.71"/>
    <col collapsed="false" customWidth="true" hidden="true" outlineLevel="0" max="9" min="9" style="1" width="8.14"/>
    <col collapsed="false" customWidth="true" hidden="true" outlineLevel="0" max="11" min="10" style="1" width="10.71"/>
    <col collapsed="false" customWidth="true" hidden="false" outlineLevel="0" max="12" min="12" style="1" width="8.7"/>
    <col collapsed="false" customWidth="true" hidden="true" outlineLevel="0" max="15" min="13" style="1" width="10.71"/>
    <col collapsed="false" customWidth="true" hidden="false" outlineLevel="0" max="16" min="16" style="1" width="8.56"/>
    <col collapsed="false" customWidth="true" hidden="true" outlineLevel="0" max="17" min="17" style="1" width="12.14"/>
    <col collapsed="false" customWidth="true" hidden="true" outlineLevel="0" max="19" min="18" style="1" width="10.71"/>
    <col collapsed="false" customWidth="true" hidden="true" outlineLevel="0" max="20" min="20" style="1" width="3.99"/>
    <col collapsed="false" customWidth="true" hidden="true" outlineLevel="0" max="23" min="21" style="1" width="8.7"/>
    <col collapsed="false" customWidth="true" hidden="false" outlineLevel="0" max="24" min="24" style="1" width="6.85"/>
    <col collapsed="false" customWidth="true" hidden="false" outlineLevel="0" max="29" min="25" style="1" width="10.99"/>
    <col collapsed="false" customWidth="true" hidden="false" outlineLevel="0" max="31" min="30" style="1" width="9.28"/>
    <col collapsed="false" customWidth="true" hidden="false" outlineLevel="0" max="32" min="32" style="1" width="10.99"/>
    <col collapsed="false" customWidth="true" hidden="true" outlineLevel="0" max="34" min="33" style="1" width="10.99"/>
    <col collapsed="false" customWidth="true" hidden="false" outlineLevel="0" max="43" min="35" style="1" width="10.99"/>
    <col collapsed="false" customWidth="true" hidden="false" outlineLevel="0" max="44" min="44" style="1" width="13.56"/>
    <col collapsed="false" customWidth="true" hidden="false" outlineLevel="0" max="45" min="45" style="1" width="17.7"/>
    <col collapsed="false" customWidth="true" hidden="false" outlineLevel="0" max="46" min="46" style="1" width="7.42"/>
    <col collapsed="false" customWidth="true" hidden="false" outlineLevel="0" max="50" min="47" style="1" width="10.99"/>
    <col collapsed="false" customWidth="true" hidden="false" outlineLevel="0" max="51" min="51" style="1" width="11.56"/>
    <col collapsed="false" customWidth="true" hidden="false" outlineLevel="0" max="52" min="52" style="1" width="10.13"/>
    <col collapsed="false" customWidth="true" hidden="false" outlineLevel="0" max="53" min="53" style="1" width="10.71"/>
    <col collapsed="false" customWidth="true" hidden="false" outlineLevel="0" max="54" min="54" style="1" width="8.14"/>
    <col collapsed="false" customWidth="false" hidden="false" outlineLevel="0" max="257" min="55" style="1" width="9.14"/>
  </cols>
  <sheetData>
    <row r="1" customFormat="false" ht="12.75" hidden="false" customHeight="false" outlineLevel="0" collapsed="false">
      <c r="A1" s="2"/>
      <c r="B1" s="3" t="s">
        <v>0</v>
      </c>
      <c r="C1" s="4"/>
      <c r="D1" s="5" t="s">
        <v>1</v>
      </c>
      <c r="E1" s="6" t="s">
        <v>2</v>
      </c>
      <c r="F1" s="7" t="s">
        <v>3</v>
      </c>
      <c r="G1" s="8" t="s">
        <v>4</v>
      </c>
      <c r="H1" s="6" t="s">
        <v>5</v>
      </c>
      <c r="I1" s="9" t="s">
        <v>6</v>
      </c>
      <c r="J1" s="8" t="s">
        <v>7</v>
      </c>
      <c r="K1" s="9" t="s">
        <v>8</v>
      </c>
      <c r="L1" s="5" t="s">
        <v>9</v>
      </c>
      <c r="M1" s="6" t="s">
        <v>2</v>
      </c>
      <c r="N1" s="8" t="s">
        <v>10</v>
      </c>
      <c r="O1" s="7" t="s">
        <v>11</v>
      </c>
      <c r="P1" s="7" t="s">
        <v>12</v>
      </c>
      <c r="Q1" s="10" t="s">
        <v>2</v>
      </c>
      <c r="R1" s="8" t="s">
        <v>13</v>
      </c>
      <c r="S1" s="8" t="s">
        <v>14</v>
      </c>
      <c r="T1" s="8"/>
      <c r="U1" s="11" t="s">
        <v>15</v>
      </c>
      <c r="V1" s="11" t="s">
        <v>16</v>
      </c>
      <c r="W1" s="11" t="s">
        <v>17</v>
      </c>
      <c r="X1" s="4"/>
      <c r="Y1" s="12" t="s">
        <v>18</v>
      </c>
      <c r="Z1" s="12" t="s">
        <v>19</v>
      </c>
      <c r="AA1" s="12" t="s">
        <v>20</v>
      </c>
      <c r="AB1" s="12" t="s">
        <v>21</v>
      </c>
      <c r="AC1" s="12" t="s">
        <v>22</v>
      </c>
      <c r="AD1" s="12" t="s">
        <v>23</v>
      </c>
      <c r="AE1" s="12" t="s">
        <v>24</v>
      </c>
      <c r="AF1" s="13"/>
      <c r="AG1" s="14" t="s">
        <v>25</v>
      </c>
      <c r="AH1" s="14" t="s">
        <v>26</v>
      </c>
      <c r="AI1" s="14" t="s">
        <v>27</v>
      </c>
      <c r="AJ1" s="14" t="s">
        <v>28</v>
      </c>
      <c r="AK1" s="14" t="s">
        <v>29</v>
      </c>
      <c r="AL1" s="14" t="s">
        <v>30</v>
      </c>
      <c r="AM1" s="14" t="s">
        <v>31</v>
      </c>
      <c r="AN1" s="14" t="s">
        <v>32</v>
      </c>
      <c r="AO1" s="14" t="s">
        <v>33</v>
      </c>
      <c r="AP1" s="14" t="s">
        <v>23</v>
      </c>
      <c r="AQ1" s="14" t="s">
        <v>26</v>
      </c>
      <c r="AR1" s="14" t="s">
        <v>34</v>
      </c>
      <c r="AS1" s="14" t="s">
        <v>35</v>
      </c>
      <c r="AT1" s="4"/>
      <c r="AU1" s="4"/>
      <c r="AV1" s="5" t="s">
        <v>36</v>
      </c>
      <c r="AW1" s="5" t="s">
        <v>37</v>
      </c>
      <c r="AX1" s="5" t="s">
        <v>38</v>
      </c>
      <c r="AY1" s="5" t="s">
        <v>39</v>
      </c>
      <c r="AZ1" s="5" t="s">
        <v>40</v>
      </c>
      <c r="BA1" s="5" t="s">
        <v>41</v>
      </c>
      <c r="BB1" s="15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customFormat="false" ht="12.75" hidden="true" customHeight="false" outlineLevel="0" collapsed="false">
      <c r="A2" s="17"/>
      <c r="B2" s="18"/>
      <c r="C2" s="19"/>
      <c r="D2" s="19"/>
      <c r="E2" s="19"/>
      <c r="F2" s="19"/>
      <c r="G2" s="19"/>
      <c r="H2" s="19"/>
      <c r="I2" s="20" t="n">
        <f aca="false">I3-D3</f>
        <v>0.01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</row>
    <row r="3" customFormat="false" ht="12.75" hidden="false" customHeight="false" outlineLevel="0" collapsed="false">
      <c r="B3" s="18"/>
      <c r="C3" s="21" t="s">
        <v>42</v>
      </c>
      <c r="D3" s="22" t="n">
        <f aca="false">AVERAGE(D10)</f>
        <v>0.33</v>
      </c>
      <c r="E3" s="23" t="n">
        <f aca="false">AVERAGE(E10)</f>
        <v>0.372</v>
      </c>
      <c r="F3" s="22" t="n">
        <f aca="false">AVERAGE(F10)</f>
        <v>0.32</v>
      </c>
      <c r="G3" s="22" t="n">
        <f aca="false">AVERAGE(G10)</f>
        <v>0.295</v>
      </c>
      <c r="H3" s="22" t="n">
        <f aca="false">AVERAGE(H10)</f>
        <v>0.32</v>
      </c>
      <c r="I3" s="22" t="n">
        <f aca="false">AVERAGE(I10)</f>
        <v>0.34</v>
      </c>
      <c r="J3" s="22" t="n">
        <f aca="false">AVERAGE(J10)</f>
        <v>0.34</v>
      </c>
      <c r="K3" s="22" t="n">
        <f aca="false">AVERAGE(K10)</f>
        <v>0.36</v>
      </c>
      <c r="L3" s="22" t="n">
        <f aca="false">AVERAGE(L10)</f>
        <v>0.39</v>
      </c>
      <c r="M3" s="22" t="n">
        <f aca="false">AVERAGE(M10)</f>
        <v>0.422</v>
      </c>
      <c r="N3" s="22" t="n">
        <f aca="false">AVERAGE(N10)</f>
        <v>0.39</v>
      </c>
      <c r="O3" s="22" t="n">
        <f aca="false">AVERAGE(O10)</f>
        <v>0.43</v>
      </c>
      <c r="P3" s="22" t="n">
        <f aca="false">AVERAGE(P10)</f>
        <v>0.39</v>
      </c>
      <c r="Q3" s="23" t="n">
        <f aca="false">AVERAGE(Q10)</f>
        <v>0.432</v>
      </c>
      <c r="R3" s="23" t="n">
        <f aca="false">AVERAGE(R10)</f>
        <v>0.39</v>
      </c>
      <c r="S3" s="23" t="n">
        <f aca="false">AVERAGE(S10)</f>
        <v>0.4</v>
      </c>
      <c r="T3" s="21"/>
      <c r="U3" s="22" t="n">
        <f aca="false">AVERAGE(U10)</f>
        <v>0.115</v>
      </c>
      <c r="V3" s="22" t="n">
        <f aca="false">AVERAGE(V10)</f>
        <v>0.224675</v>
      </c>
      <c r="W3" s="22" t="n">
        <f aca="false">AVERAGE(W10)</f>
        <v>0.28</v>
      </c>
      <c r="X3" s="21"/>
      <c r="Y3" s="22" t="n">
        <f aca="false">AVERAGE(Y10)</f>
        <v>0.311999999999999</v>
      </c>
      <c r="Z3" s="22" t="n">
        <f aca="false">AVERAGE(Z10)</f>
        <v>0.271999999999999</v>
      </c>
      <c r="AA3" s="22" t="n">
        <f aca="false">AVERAGE(AA10)</f>
        <v>0.301999999999999</v>
      </c>
      <c r="AB3" s="22" t="n">
        <f aca="false">AVERAGE(AB10)</f>
        <v>0.356999999999999</v>
      </c>
      <c r="AC3" s="22" t="n">
        <f aca="false">AVERAGE(AC10)</f>
        <v>0.38</v>
      </c>
      <c r="AD3" s="22" t="n">
        <f aca="false">AVERAGE(AD10)</f>
        <v>0.2098</v>
      </c>
      <c r="AE3" s="22" t="n">
        <f aca="false">AVERAGE(AE10)</f>
        <v>0.214029999999999</v>
      </c>
      <c r="AF3" s="22"/>
      <c r="AG3" s="22" t="n">
        <f aca="false">AVERAGE(AG10)</f>
        <v>0</v>
      </c>
      <c r="AH3" s="22" t="n">
        <f aca="false">AVERAGE(AH10)</f>
        <v>0</v>
      </c>
      <c r="AI3" s="22" t="n">
        <f aca="false">AVERAGE(AI10)</f>
        <v>-0.01</v>
      </c>
      <c r="AJ3" s="22" t="n">
        <f aca="false">AVERAGE(AJ10)</f>
        <v>0</v>
      </c>
      <c r="AK3" s="22" t="n">
        <f aca="false">AVERAGE(AK10)</f>
        <v>0.015</v>
      </c>
      <c r="AL3" s="22" t="n">
        <f aca="false">AVERAGE(AL10)</f>
        <v>0.03</v>
      </c>
      <c r="AM3" s="22" t="n">
        <f aca="false">AVERAGE(AM10)</f>
        <v>0</v>
      </c>
      <c r="AN3" s="22" t="n">
        <f aca="false">AVERAGE(AN10)</f>
        <v>-0.04</v>
      </c>
      <c r="AO3" s="22" t="n">
        <f aca="false">AVERAGE(AO10)</f>
        <v>-0.01</v>
      </c>
      <c r="AP3" s="22" t="n">
        <f aca="false">AVERAGE(AP10)</f>
        <v>0.155</v>
      </c>
      <c r="AQ3" s="22" t="n">
        <f aca="false">AVERAGE(AQ10)</f>
        <v>0.005</v>
      </c>
      <c r="AR3" s="22" t="n">
        <f aca="false">AVERAGE(AR10)</f>
        <v>0.02</v>
      </c>
      <c r="AS3" s="22"/>
      <c r="AT3" s="23"/>
      <c r="AU3" s="24" t="s">
        <v>42</v>
      </c>
      <c r="AV3" s="23" t="n">
        <f aca="false">AVERAGE(AV10)</f>
        <v>0.632</v>
      </c>
      <c r="AW3" s="23" t="n">
        <f aca="false">AVERAGE(AW10)</f>
        <v>0.542</v>
      </c>
      <c r="AX3" s="23" t="n">
        <f aca="false">AVERAGE(AX10)</f>
        <v>0.392</v>
      </c>
      <c r="AY3" s="23" t="n">
        <f aca="false">AVERAGE(AY10)</f>
        <v>0.292</v>
      </c>
      <c r="AZ3" s="23" t="n">
        <f aca="false">AVERAGE(AZ10)</f>
        <v>0.172</v>
      </c>
      <c r="BA3" s="23" t="n">
        <f aca="false">AVERAGE(BA10)</f>
        <v>0.152</v>
      </c>
      <c r="BB3" s="19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</row>
    <row r="4" customFormat="false" ht="12.75" hidden="false" customHeight="false" outlineLevel="0" collapsed="false">
      <c r="B4" s="18"/>
      <c r="C4" s="21" t="s">
        <v>43</v>
      </c>
      <c r="D4" s="23" t="n">
        <f aca="false">AVERAGE(D12:D17)</f>
        <v>0.335833333333333</v>
      </c>
      <c r="E4" s="23" t="n">
        <f aca="false">AVERAGE(E12:E17)</f>
        <v>0.335833333333333</v>
      </c>
      <c r="F4" s="23" t="n">
        <f aca="false">AVERAGE(F12:F17)</f>
        <v>0.325833333333333</v>
      </c>
      <c r="G4" s="23" t="n">
        <f aca="false">AVERAGE(G12:G17)</f>
        <v>0.300833333333333</v>
      </c>
      <c r="H4" s="23" t="n">
        <f aca="false">AVERAGE(H12:H17)</f>
        <v>0.325833333333333</v>
      </c>
      <c r="I4" s="23" t="n">
        <f aca="false">AVERAGE(I12:I17)</f>
        <v>0.345833333333333</v>
      </c>
      <c r="J4" s="23" t="n">
        <f aca="false">AVERAGE(J12:J17)</f>
        <v>0.345833333333333</v>
      </c>
      <c r="K4" s="23" t="n">
        <f aca="false">AVERAGE(K12:K17)</f>
        <v>0.345833333333333</v>
      </c>
      <c r="L4" s="23" t="n">
        <f aca="false">AVERAGE(L12:L17)</f>
        <v>0.365833333333333</v>
      </c>
      <c r="M4" s="23" t="n">
        <f aca="false">AVERAGE(M12:M17)</f>
        <v>0.365833333333333</v>
      </c>
      <c r="N4" s="23" t="n">
        <f aca="false">AVERAGE(N12:N17)</f>
        <v>0.365833333333333</v>
      </c>
      <c r="O4" s="23" t="n">
        <f aca="false">AVERAGE(O12:O17)</f>
        <v>0.385833333333333</v>
      </c>
      <c r="P4" s="23" t="n">
        <f aca="false">AVERAGE(P12:P17)</f>
        <v>0.335833333333333</v>
      </c>
      <c r="Q4" s="21"/>
      <c r="R4" s="21"/>
      <c r="S4" s="21"/>
      <c r="T4" s="21"/>
      <c r="U4" s="23" t="n">
        <f aca="false">AVERAGE(U11:U17)</f>
        <v>0.140714285714286</v>
      </c>
      <c r="V4" s="23" t="n">
        <f aca="false">AVERAGE(V11:V17)</f>
        <v>0.140714285714286</v>
      </c>
      <c r="W4" s="23" t="n">
        <f aca="false">AVERAGE(W11:W17)</f>
        <v>0.340714285714286</v>
      </c>
      <c r="X4" s="21"/>
      <c r="Y4" s="23" t="n">
        <f aca="false">AVERAGE(Y12:Y17)</f>
        <v>0.27</v>
      </c>
      <c r="Z4" s="23" t="n">
        <f aca="false">AVERAGE(Z12:Z17)</f>
        <v>0.170833333333333</v>
      </c>
      <c r="AA4" s="23" t="n">
        <f aca="false">AVERAGE(AA12:AA17)</f>
        <v>0.28</v>
      </c>
      <c r="AB4" s="23" t="n">
        <f aca="false">AVERAGE(AB12:AB17)</f>
        <v>0.315</v>
      </c>
      <c r="AC4" s="23" t="n">
        <f aca="false">AVERAGE(AC12:AC17)</f>
        <v>0.315</v>
      </c>
      <c r="AD4" s="23" t="n">
        <f aca="false">AVERAGE(AD12:AD17)</f>
        <v>-0.246666666666667</v>
      </c>
      <c r="AE4" s="23" t="n">
        <f aca="false">AVERAGE(AE12:AE17)</f>
        <v>0.109233333333333</v>
      </c>
      <c r="AF4" s="24" t="s">
        <v>43</v>
      </c>
      <c r="AG4" s="23" t="n">
        <f aca="false">AVERAGE(AG11:AG17)</f>
        <v>0</v>
      </c>
      <c r="AH4" s="23" t="n">
        <f aca="false">AVERAGE(AH11:AH17)</f>
        <v>0</v>
      </c>
      <c r="AI4" s="23" t="n">
        <f aca="false">AVERAGE(AI11:AI17)</f>
        <v>0.0075</v>
      </c>
      <c r="AJ4" s="23" t="n">
        <f aca="false">AVERAGE(AJ11:AJ17)</f>
        <v>0</v>
      </c>
      <c r="AK4" s="23" t="n">
        <f aca="false">AVERAGE(AK11:AK17)</f>
        <v>0.02</v>
      </c>
      <c r="AL4" s="23" t="n">
        <f aca="false">AVERAGE(AL11:AL17)</f>
        <v>0.04</v>
      </c>
      <c r="AM4" s="23" t="n">
        <f aca="false">AVERAGE(AM11:AM17)</f>
        <v>0</v>
      </c>
      <c r="AN4" s="23" t="n">
        <f aca="false">AVERAGE(AN11:AN17)</f>
        <v>0</v>
      </c>
      <c r="AO4" s="23" t="n">
        <f aca="false">AVERAGE(AO11:AO17)</f>
        <v>-0.005</v>
      </c>
      <c r="AP4" s="23" t="n">
        <f aca="false">AVERAGE(AP11:AP17)</f>
        <v>0.155</v>
      </c>
      <c r="AQ4" s="23" t="n">
        <f aca="false">AVERAGE(AQ11:AQ17)</f>
        <v>0</v>
      </c>
      <c r="AR4" s="23" t="n">
        <f aca="false">AVERAGE(AR11:AR17)</f>
        <v>0.035</v>
      </c>
      <c r="AS4" s="23"/>
      <c r="AT4" s="23"/>
      <c r="AU4" s="24" t="s">
        <v>43</v>
      </c>
      <c r="AV4" s="23" t="n">
        <f aca="false">AVERAGE(AV11:AV17)</f>
        <v>0.501428571428571</v>
      </c>
      <c r="AW4" s="23" t="n">
        <f aca="false">AVERAGE(AW11:AW17)</f>
        <v>0.443928571428571</v>
      </c>
      <c r="AX4" s="23" t="n">
        <f aca="false">AVERAGE(AX11:AX17)</f>
        <v>0.331428571428571</v>
      </c>
      <c r="AY4" s="23" t="n">
        <f aca="false">AVERAGE(AY11:AY17)</f>
        <v>0.243928571428571</v>
      </c>
      <c r="AZ4" s="23" t="n">
        <f aca="false">AVERAGE(AZ11:AZ17)</f>
        <v>0.045</v>
      </c>
      <c r="BA4" s="23" t="n">
        <f aca="false">AVERAGE(BA11:BA17)</f>
        <v>0.04</v>
      </c>
      <c r="BB4" s="19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</row>
    <row r="5" customFormat="false" ht="12.75" hidden="false" customHeight="false" outlineLevel="0" collapsed="false">
      <c r="B5" s="18"/>
      <c r="C5" s="21" t="s">
        <v>44</v>
      </c>
      <c r="D5" s="23" t="n">
        <f aca="false">AVERAGE(D18:D22)</f>
        <v>0.419</v>
      </c>
      <c r="E5" s="23" t="n">
        <f aca="false">AVERAGE(E18:E22)</f>
        <v>0.419</v>
      </c>
      <c r="F5" s="23" t="n">
        <f aca="false">AVERAGE(F18:F22)</f>
        <v>0.409</v>
      </c>
      <c r="G5" s="23" t="n">
        <f aca="false">AVERAGE(G18:G22)</f>
        <v>0.384</v>
      </c>
      <c r="H5" s="23" t="n">
        <f aca="false">AVERAGE(H18:H22)</f>
        <v>0.409</v>
      </c>
      <c r="I5" s="23" t="n">
        <f aca="false">AVERAGE(I18:I22)</f>
        <v>0.574</v>
      </c>
      <c r="J5" s="23" t="n">
        <f aca="false">AVERAGE(J18:J22)</f>
        <v>0.574</v>
      </c>
      <c r="K5" s="23" t="n">
        <f aca="false">AVERAGE(K18:K22)</f>
        <v>0.584</v>
      </c>
      <c r="L5" s="23" t="n">
        <f aca="false">AVERAGE(L18:L22)</f>
        <v>0.594</v>
      </c>
      <c r="M5" s="23" t="n">
        <f aca="false">AVERAGE(M18:M22)</f>
        <v>0.594</v>
      </c>
      <c r="N5" s="23" t="n">
        <f aca="false">AVERAGE(N18:N22)</f>
        <v>0.594</v>
      </c>
      <c r="O5" s="23" t="n">
        <f aca="false">AVERAGE(O18:O22)</f>
        <v>0.624</v>
      </c>
      <c r="P5" s="23" t="n">
        <f aca="false">AVERAGE(P18:P22)</f>
        <v>0.684</v>
      </c>
      <c r="Q5" s="21"/>
      <c r="R5" s="21"/>
      <c r="S5" s="21"/>
      <c r="T5" s="21"/>
      <c r="U5" s="23" t="n">
        <f aca="false">AVERAGE(U18:U22)</f>
        <v>0.259</v>
      </c>
      <c r="V5" s="23" t="n">
        <f aca="false">AVERAGE(V18:V22)</f>
        <v>0.314</v>
      </c>
      <c r="W5" s="23" t="n">
        <f aca="false">AVERAGE(W18:W22)</f>
        <v>0.452616</v>
      </c>
      <c r="X5" s="21"/>
      <c r="Y5" s="23" t="n">
        <f aca="false">AVERAGE(Y18:Y22)</f>
        <v>0.315</v>
      </c>
      <c r="Z5" s="23" t="n">
        <f aca="false">AVERAGE(Z18:Z22)</f>
        <v>0.28</v>
      </c>
      <c r="AA5" s="23" t="n">
        <f aca="false">AVERAGE(AA18:AA22)</f>
        <v>0.355</v>
      </c>
      <c r="AB5" s="23" t="n">
        <f aca="false">AVERAGE(AB18:AB22)</f>
        <v>0.385</v>
      </c>
      <c r="AC5" s="23" t="n">
        <f aca="false">AVERAGE(AC18:AC22)</f>
        <v>0.385</v>
      </c>
      <c r="AD5" s="23" t="n">
        <f aca="false">AVERAGE(AD18:AD22)</f>
        <v>-0.195</v>
      </c>
      <c r="AE5" s="23" t="n">
        <f aca="false">AVERAGE(AE18:AE22)</f>
        <v>0.215</v>
      </c>
      <c r="AF5" s="24" t="s">
        <v>44</v>
      </c>
      <c r="AG5" s="23" t="n">
        <f aca="false">AVERAGE(AG18:AG22)</f>
        <v>0</v>
      </c>
      <c r="AH5" s="23" t="n">
        <f aca="false">AVERAGE(AH18:AH22)</f>
        <v>0</v>
      </c>
      <c r="AI5" s="23" t="n">
        <f aca="false">AVERAGE(AI18:AI22)</f>
        <v>0.035</v>
      </c>
      <c r="AJ5" s="23" t="n">
        <f aca="false">AVERAGE(AJ18:AJ22)</f>
        <v>0</v>
      </c>
      <c r="AK5" s="23" t="n">
        <f aca="false">AVERAGE(AK18:AK22)</f>
        <v>0.055</v>
      </c>
      <c r="AL5" s="23" t="n">
        <f aca="false">AVERAGE(AL18:AL22)</f>
        <v>0.05</v>
      </c>
      <c r="AM5" s="23" t="n">
        <f aca="false">AVERAGE(AM18:AM22)</f>
        <v>0.03</v>
      </c>
      <c r="AN5" s="23" t="n">
        <f aca="false">AVERAGE(AN18:AN22)</f>
        <v>0</v>
      </c>
      <c r="AO5" s="23" t="n">
        <f aca="false">AVERAGE(AO18:AO22)</f>
        <v>0.015</v>
      </c>
      <c r="AP5" s="23" t="n">
        <f aca="false">AVERAGE(AP18:AP22)</f>
        <v>0.155</v>
      </c>
      <c r="AQ5" s="23" t="n">
        <f aca="false">AVERAGE(AQ18:AQ22)</f>
        <v>0.005</v>
      </c>
      <c r="AR5" s="23" t="n">
        <f aca="false">AVERAGE(AR18:AR22)</f>
        <v>0.045</v>
      </c>
      <c r="AS5" s="23"/>
      <c r="AT5" s="23"/>
      <c r="AU5" s="24" t="s">
        <v>44</v>
      </c>
      <c r="AV5" s="23" t="n">
        <f aca="false">AVERAGE(AV18:AV22)</f>
        <v>1.56</v>
      </c>
      <c r="AW5" s="23" t="n">
        <f aca="false">AVERAGE(AW18:AW22)</f>
        <v>1.11</v>
      </c>
      <c r="AX5" s="23" t="n">
        <f aca="false">AVERAGE(AX18:AX22)</f>
        <v>0.474</v>
      </c>
      <c r="AY5" s="23" t="n">
        <f aca="false">AVERAGE(AY18:AY22)</f>
        <v>0.337</v>
      </c>
      <c r="AZ5" s="23" t="n">
        <f aca="false">AVERAGE(AZ18:AZ22)</f>
        <v>0.17</v>
      </c>
      <c r="BA5" s="23" t="n">
        <f aca="false">AVERAGE(BA18:BA22)</f>
        <v>0.165</v>
      </c>
      <c r="BB5" s="19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</row>
    <row r="6" customFormat="false" ht="12.75" hidden="false" customHeight="false" outlineLevel="0" collapsed="false">
      <c r="B6" s="2"/>
      <c r="C6" s="25"/>
      <c r="D6" s="2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6"/>
      <c r="BD6" s="16"/>
      <c r="BE6" s="27" t="s">
        <v>45</v>
      </c>
      <c r="BF6" s="27" t="s">
        <v>45</v>
      </c>
      <c r="BG6" s="27" t="s">
        <v>46</v>
      </c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</row>
    <row r="7" customFormat="false" ht="13.5" hidden="false" customHeight="true" outlineLevel="0" collapsed="false">
      <c r="B7" s="28" t="s">
        <v>0</v>
      </c>
      <c r="C7" s="29" t="s">
        <v>47</v>
      </c>
      <c r="D7" s="30" t="s">
        <v>1</v>
      </c>
      <c r="E7" s="30" t="s">
        <v>2</v>
      </c>
      <c r="F7" s="30" t="s">
        <v>3</v>
      </c>
      <c r="G7" s="30" t="s">
        <v>4</v>
      </c>
      <c r="H7" s="30" t="s">
        <v>5</v>
      </c>
      <c r="I7" s="30" t="s">
        <v>6</v>
      </c>
      <c r="J7" s="30" t="s">
        <v>7</v>
      </c>
      <c r="K7" s="30" t="s">
        <v>8</v>
      </c>
      <c r="L7" s="30" t="s">
        <v>9</v>
      </c>
      <c r="M7" s="30" t="s">
        <v>2</v>
      </c>
      <c r="N7" s="30" t="s">
        <v>10</v>
      </c>
      <c r="O7" s="30" t="s">
        <v>11</v>
      </c>
      <c r="P7" s="30" t="s">
        <v>12</v>
      </c>
      <c r="Q7" s="30" t="s">
        <v>48</v>
      </c>
      <c r="R7" s="30" t="s">
        <v>49</v>
      </c>
      <c r="S7" s="30" t="s">
        <v>50</v>
      </c>
      <c r="T7" s="31"/>
      <c r="U7" s="32" t="s">
        <v>51</v>
      </c>
      <c r="V7" s="32" t="s">
        <v>52</v>
      </c>
      <c r="W7" s="32" t="s">
        <v>53</v>
      </c>
      <c r="X7" s="31"/>
      <c r="Y7" s="33" t="s">
        <v>54</v>
      </c>
      <c r="Z7" s="33" t="s">
        <v>55</v>
      </c>
      <c r="AA7" s="33" t="s">
        <v>56</v>
      </c>
      <c r="AB7" s="33" t="s">
        <v>57</v>
      </c>
      <c r="AC7" s="33" t="s">
        <v>58</v>
      </c>
      <c r="AD7" s="33" t="s">
        <v>59</v>
      </c>
      <c r="AE7" s="33" t="s">
        <v>60</v>
      </c>
      <c r="AF7" s="34"/>
      <c r="AG7" s="35" t="s">
        <v>56</v>
      </c>
      <c r="AH7" s="35" t="s">
        <v>57</v>
      </c>
      <c r="AI7" s="35" t="s">
        <v>55</v>
      </c>
      <c r="AJ7" s="35" t="s">
        <v>54</v>
      </c>
      <c r="AK7" s="35" t="s">
        <v>61</v>
      </c>
      <c r="AL7" s="35" t="s">
        <v>62</v>
      </c>
      <c r="AM7" s="35" t="s">
        <v>63</v>
      </c>
      <c r="AN7" s="35" t="s">
        <v>64</v>
      </c>
      <c r="AO7" s="35" t="s">
        <v>65</v>
      </c>
      <c r="AP7" s="35" t="s">
        <v>59</v>
      </c>
      <c r="AQ7" s="36" t="s">
        <v>58</v>
      </c>
      <c r="AR7" s="36" t="s">
        <v>66</v>
      </c>
      <c r="AS7" s="36" t="s">
        <v>67</v>
      </c>
      <c r="AT7" s="34"/>
      <c r="AU7" s="34"/>
      <c r="AV7" s="37" t="s">
        <v>68</v>
      </c>
      <c r="AW7" s="38" t="s">
        <v>69</v>
      </c>
      <c r="AX7" s="39" t="s">
        <v>38</v>
      </c>
      <c r="AY7" s="39" t="s">
        <v>39</v>
      </c>
      <c r="AZ7" s="39" t="s">
        <v>40</v>
      </c>
      <c r="BA7" s="39" t="s">
        <v>70</v>
      </c>
      <c r="BB7" s="40" t="s">
        <v>71</v>
      </c>
      <c r="BC7" s="40" t="s">
        <v>72</v>
      </c>
      <c r="BD7" s="40" t="s">
        <v>46</v>
      </c>
      <c r="BE7" s="40" t="s">
        <v>26</v>
      </c>
      <c r="BF7" s="40" t="s">
        <v>1</v>
      </c>
      <c r="BG7" s="40" t="s">
        <v>1</v>
      </c>
    </row>
    <row r="8" customFormat="false" ht="12.75" hidden="false" customHeight="false" outlineLevel="0" collapsed="false">
      <c r="A8" s="41" t="s">
        <v>73</v>
      </c>
      <c r="B8" s="28" t="s">
        <v>74</v>
      </c>
      <c r="C8" s="42" t="s">
        <v>75</v>
      </c>
      <c r="D8" s="30" t="s">
        <v>76</v>
      </c>
      <c r="E8" s="30" t="s">
        <v>76</v>
      </c>
      <c r="F8" s="30" t="s">
        <v>76</v>
      </c>
      <c r="G8" s="30" t="s">
        <v>76</v>
      </c>
      <c r="H8" s="30" t="s">
        <v>76</v>
      </c>
      <c r="I8" s="30" t="s">
        <v>76</v>
      </c>
      <c r="J8" s="30" t="s">
        <v>76</v>
      </c>
      <c r="K8" s="30" t="s">
        <v>76</v>
      </c>
      <c r="L8" s="30" t="s">
        <v>76</v>
      </c>
      <c r="M8" s="30" t="s">
        <v>76</v>
      </c>
      <c r="N8" s="30" t="s">
        <v>76</v>
      </c>
      <c r="O8" s="30" t="s">
        <v>76</v>
      </c>
      <c r="P8" s="30" t="s">
        <v>76</v>
      </c>
      <c r="Q8" s="30" t="s">
        <v>76</v>
      </c>
      <c r="R8" s="30" t="s">
        <v>76</v>
      </c>
      <c r="S8" s="30" t="s">
        <v>76</v>
      </c>
      <c r="T8" s="31"/>
      <c r="U8" s="32" t="s">
        <v>76</v>
      </c>
      <c r="V8" s="32" t="s">
        <v>76</v>
      </c>
      <c r="W8" s="32" t="s">
        <v>76</v>
      </c>
      <c r="X8" s="31"/>
      <c r="Y8" s="43" t="s">
        <v>76</v>
      </c>
      <c r="Z8" s="43" t="s">
        <v>76</v>
      </c>
      <c r="AA8" s="43" t="s">
        <v>76</v>
      </c>
      <c r="AB8" s="43" t="s">
        <v>76</v>
      </c>
      <c r="AC8" s="43" t="s">
        <v>76</v>
      </c>
      <c r="AD8" s="43" t="s">
        <v>76</v>
      </c>
      <c r="AE8" s="43" t="s">
        <v>76</v>
      </c>
      <c r="AF8" s="44"/>
      <c r="AG8" s="36" t="s">
        <v>77</v>
      </c>
      <c r="AH8" s="36" t="s">
        <v>77</v>
      </c>
      <c r="AI8" s="36" t="s">
        <v>77</v>
      </c>
      <c r="AJ8" s="36" t="s">
        <v>77</v>
      </c>
      <c r="AK8" s="36" t="s">
        <v>77</v>
      </c>
      <c r="AL8" s="36" t="s">
        <v>77</v>
      </c>
      <c r="AM8" s="36" t="s">
        <v>77</v>
      </c>
      <c r="AN8" s="36" t="s">
        <v>77</v>
      </c>
      <c r="AO8" s="36" t="s">
        <v>77</v>
      </c>
      <c r="AP8" s="36" t="s">
        <v>77</v>
      </c>
      <c r="AQ8" s="36" t="s">
        <v>77</v>
      </c>
      <c r="AR8" s="36" t="s">
        <v>77</v>
      </c>
      <c r="AS8" s="36" t="s">
        <v>77</v>
      </c>
      <c r="AT8" s="44"/>
      <c r="AU8" s="44"/>
      <c r="AV8" s="45" t="s">
        <v>76</v>
      </c>
      <c r="AW8" s="46" t="s">
        <v>76</v>
      </c>
      <c r="AX8" s="47" t="s">
        <v>76</v>
      </c>
      <c r="AY8" s="47" t="s">
        <v>76</v>
      </c>
      <c r="AZ8" s="47" t="s">
        <v>76</v>
      </c>
      <c r="BA8" s="48" t="s">
        <v>76</v>
      </c>
      <c r="BB8" s="40" t="s">
        <v>76</v>
      </c>
      <c r="BC8" s="40" t="s">
        <v>76</v>
      </c>
      <c r="BD8" s="40" t="s">
        <v>76</v>
      </c>
      <c r="BE8" s="40" t="s">
        <v>76</v>
      </c>
      <c r="BF8" s="40" t="s">
        <v>76</v>
      </c>
      <c r="BG8" s="40" t="s">
        <v>76</v>
      </c>
    </row>
    <row r="9" customFormat="false" ht="12.75" hidden="false" customHeight="false" outlineLevel="0" collapsed="false">
      <c r="A9" s="49" t="s">
        <v>78</v>
      </c>
      <c r="B9" s="50" t="s">
        <v>78</v>
      </c>
      <c r="C9" s="51"/>
      <c r="D9" s="5" t="s">
        <v>1</v>
      </c>
      <c r="E9" s="6" t="s">
        <v>2</v>
      </c>
      <c r="F9" s="7" t="s">
        <v>3</v>
      </c>
      <c r="G9" s="52" t="s">
        <v>4</v>
      </c>
      <c r="H9" s="6" t="s">
        <v>5</v>
      </c>
      <c r="I9" s="9" t="s">
        <v>6</v>
      </c>
      <c r="J9" s="8" t="s">
        <v>7</v>
      </c>
      <c r="K9" s="53" t="s">
        <v>8</v>
      </c>
      <c r="L9" s="5" t="s">
        <v>9</v>
      </c>
      <c r="M9" s="6" t="s">
        <v>2</v>
      </c>
      <c r="N9" s="8" t="s">
        <v>10</v>
      </c>
      <c r="O9" s="7" t="s">
        <v>11</v>
      </c>
      <c r="P9" s="7" t="s">
        <v>12</v>
      </c>
      <c r="Q9" s="10" t="s">
        <v>2</v>
      </c>
      <c r="R9" s="8" t="s">
        <v>13</v>
      </c>
      <c r="S9" s="8" t="s">
        <v>14</v>
      </c>
      <c r="T9" s="8"/>
      <c r="U9" s="11" t="s">
        <v>15</v>
      </c>
      <c r="V9" s="11" t="s">
        <v>16</v>
      </c>
      <c r="W9" s="11" t="s">
        <v>17</v>
      </c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</row>
    <row r="10" customFormat="false" ht="12.75" hidden="false" customHeight="false" outlineLevel="0" collapsed="false">
      <c r="A10" s="49" t="n">
        <v>36951</v>
      </c>
      <c r="B10" s="50" t="n">
        <f aca="false">+Listen!C6</f>
        <v>4.998</v>
      </c>
      <c r="C10" s="51"/>
      <c r="D10" s="55" t="n">
        <v>0.33</v>
      </c>
      <c r="E10" s="56" t="n">
        <v>0.372</v>
      </c>
      <c r="F10" s="57" t="n">
        <v>0.32</v>
      </c>
      <c r="G10" s="58" t="n">
        <v>0.295</v>
      </c>
      <c r="H10" s="59" t="n">
        <v>0.32</v>
      </c>
      <c r="I10" s="60" t="n">
        <v>0.34</v>
      </c>
      <c r="J10" s="58" t="n">
        <v>0.34</v>
      </c>
      <c r="K10" s="61" t="n">
        <v>0.36</v>
      </c>
      <c r="L10" s="62" t="n">
        <v>0.39</v>
      </c>
      <c r="M10" s="63" t="n">
        <v>0.422</v>
      </c>
      <c r="N10" s="58" t="n">
        <v>0.39</v>
      </c>
      <c r="O10" s="57" t="n">
        <v>0.43</v>
      </c>
      <c r="P10" s="64" t="n">
        <v>0.39</v>
      </c>
      <c r="Q10" s="59" t="n">
        <f aca="false">5.43-B10</f>
        <v>0.432</v>
      </c>
      <c r="R10" s="58" t="n">
        <f aca="false">P10</f>
        <v>0.39</v>
      </c>
      <c r="S10" s="57" t="n">
        <f aca="false">+P10+0.01</f>
        <v>0.4</v>
      </c>
      <c r="T10" s="57"/>
      <c r="U10" s="65" t="n">
        <v>0.115</v>
      </c>
      <c r="V10" s="65" t="n">
        <f aca="false">D10-(U10+B10)*0.025+0.0225</f>
        <v>0.224675</v>
      </c>
      <c r="W10" s="65" t="n">
        <f aca="false">D10-0.05</f>
        <v>0.28</v>
      </c>
      <c r="Y10" s="66" t="n">
        <v>0.311999999999999</v>
      </c>
      <c r="Z10" s="67" t="n">
        <v>0.271999999999999</v>
      </c>
      <c r="AA10" s="66" t="n">
        <v>0.301999999999999</v>
      </c>
      <c r="AB10" s="67" t="n">
        <v>0.356999999999999</v>
      </c>
      <c r="AC10" s="67" t="n">
        <v>0.38</v>
      </c>
      <c r="AD10" s="68" t="n">
        <v>0.2098</v>
      </c>
      <c r="AE10" s="68" t="n">
        <v>0.214029999999999</v>
      </c>
      <c r="AF10" s="68"/>
      <c r="AG10" s="69" t="n">
        <v>0</v>
      </c>
      <c r="AH10" s="70" t="n">
        <v>0</v>
      </c>
      <c r="AI10" s="69" t="n">
        <v>-0.01</v>
      </c>
      <c r="AJ10" s="70" t="n">
        <v>0</v>
      </c>
      <c r="AK10" s="70" t="n">
        <v>0.015</v>
      </c>
      <c r="AL10" s="70" t="n">
        <v>0.03</v>
      </c>
      <c r="AM10" s="70" t="n">
        <v>0</v>
      </c>
      <c r="AN10" s="70" t="n">
        <v>-0.04</v>
      </c>
      <c r="AO10" s="70" t="n">
        <v>-0.01</v>
      </c>
      <c r="AP10" s="70" t="n">
        <v>0.155</v>
      </c>
      <c r="AQ10" s="70" t="n">
        <v>0.005</v>
      </c>
      <c r="AR10" s="70" t="n">
        <v>0.02</v>
      </c>
      <c r="AS10" s="70"/>
      <c r="AT10" s="68"/>
      <c r="AU10" s="71"/>
      <c r="AV10" s="68" t="n">
        <f aca="false">Listen!F6</f>
        <v>0.632</v>
      </c>
      <c r="AW10" s="68" t="n">
        <f aca="false">Listen!G6</f>
        <v>0.542</v>
      </c>
      <c r="AX10" s="68" t="n">
        <f aca="false">Listen!H6</f>
        <v>0.392</v>
      </c>
      <c r="AY10" s="68" t="n">
        <f aca="false">Listen!I6</f>
        <v>0.292</v>
      </c>
      <c r="AZ10" s="68" t="n">
        <f aca="false">Listen!J6</f>
        <v>0.172</v>
      </c>
      <c r="BA10" s="68" t="n">
        <f aca="false">Listen!K6</f>
        <v>0.152</v>
      </c>
      <c r="BB10" s="68" t="n">
        <f aca="false">Listen!L6</f>
        <v>0.2098</v>
      </c>
    </row>
    <row r="11" customFormat="false" ht="12.75" hidden="false" customHeight="false" outlineLevel="0" collapsed="false">
      <c r="A11" s="49" t="n">
        <v>36982</v>
      </c>
      <c r="B11" s="50" t="n">
        <f aca="false">+Listen!C7</f>
        <v>5.315</v>
      </c>
      <c r="C11" s="72" t="n">
        <f aca="false">+C12+X13</f>
        <v>0.335</v>
      </c>
      <c r="D11" s="73" t="n">
        <v>0.37</v>
      </c>
      <c r="E11" s="74" t="n">
        <f aca="false">D11</f>
        <v>0.37</v>
      </c>
      <c r="F11" s="75" t="n">
        <f aca="false">D11-0.01</f>
        <v>0.36</v>
      </c>
      <c r="G11" s="75" t="n">
        <f aca="false">D11-0.035</f>
        <v>0.335</v>
      </c>
      <c r="H11" s="75" t="n">
        <f aca="false">F11</f>
        <v>0.36</v>
      </c>
      <c r="I11" s="76" t="n">
        <f aca="false">D11+0</f>
        <v>0.37</v>
      </c>
      <c r="J11" s="75" t="n">
        <f aca="false">I11</f>
        <v>0.37</v>
      </c>
      <c r="K11" s="77" t="n">
        <f aca="false">I11</f>
        <v>0.37</v>
      </c>
      <c r="L11" s="78" t="n">
        <f aca="false">D11+0.025</f>
        <v>0.395</v>
      </c>
      <c r="M11" s="79" t="n">
        <f aca="false">L11</f>
        <v>0.395</v>
      </c>
      <c r="N11" s="75" t="n">
        <f aca="false">L11</f>
        <v>0.395</v>
      </c>
      <c r="O11" s="75" t="n">
        <f aca="false">+L11+0.02</f>
        <v>0.415</v>
      </c>
      <c r="P11" s="78" t="n">
        <f aca="false">D11</f>
        <v>0.37</v>
      </c>
      <c r="Q11" s="59" t="n">
        <f aca="false">P11</f>
        <v>0.37</v>
      </c>
      <c r="R11" s="58" t="n">
        <f aca="false">P11</f>
        <v>0.37</v>
      </c>
      <c r="S11" s="57" t="n">
        <f aca="false">+P11</f>
        <v>0.37</v>
      </c>
      <c r="T11" s="57"/>
      <c r="U11" s="65" t="n">
        <f aca="false">D11-0.2</f>
        <v>0.17</v>
      </c>
      <c r="V11" s="65" t="n">
        <f aca="false">U11</f>
        <v>0.17</v>
      </c>
      <c r="W11" s="65" t="n">
        <f aca="false">D11</f>
        <v>0.37</v>
      </c>
      <c r="X11" s="72" t="n">
        <f aca="false">+X13+X12</f>
        <v>0.27</v>
      </c>
      <c r="Y11" s="67" t="n">
        <v>0.27</v>
      </c>
      <c r="Z11" s="67" t="n">
        <v>0.175</v>
      </c>
      <c r="AA11" s="67" t="n">
        <f aca="false">+Y11+0.01</f>
        <v>0.28</v>
      </c>
      <c r="AB11" s="67" t="n">
        <f aca="false">+Y11+0.045</f>
        <v>0.315</v>
      </c>
      <c r="AC11" s="68" t="n">
        <f aca="false">+AB11</f>
        <v>0.315</v>
      </c>
      <c r="AD11" s="68" t="n">
        <f aca="false">Listen!L7</f>
        <v>-0.28124133640601</v>
      </c>
      <c r="AE11" s="68" t="n">
        <f aca="false">Z11-(B11+Z11)*0.011</f>
        <v>0.11461</v>
      </c>
      <c r="AF11" s="68"/>
      <c r="AG11" s="69" t="n">
        <v>0</v>
      </c>
      <c r="AH11" s="70" t="n">
        <v>0</v>
      </c>
      <c r="AI11" s="69" t="n">
        <v>0.0075</v>
      </c>
      <c r="AJ11" s="70" t="n">
        <v>0</v>
      </c>
      <c r="AK11" s="70" t="n">
        <f aca="false">+AI11+0.0125</f>
        <v>0.02</v>
      </c>
      <c r="AL11" s="70" t="n">
        <v>0.04</v>
      </c>
      <c r="AM11" s="70" t="n">
        <v>0</v>
      </c>
      <c r="AN11" s="70" t="n">
        <v>0</v>
      </c>
      <c r="AO11" s="70" t="n">
        <v>-0.0075</v>
      </c>
      <c r="AP11" s="70" t="n">
        <v>0.155</v>
      </c>
      <c r="AQ11" s="70" t="n">
        <v>0</v>
      </c>
      <c r="AR11" s="70" t="n">
        <v>0.035</v>
      </c>
      <c r="AS11" s="70"/>
      <c r="AT11" s="68"/>
      <c r="AU11" s="68"/>
      <c r="AV11" s="68" t="n">
        <f aca="false">Listen!F7</f>
        <v>0.46</v>
      </c>
      <c r="AW11" s="68" t="n">
        <f aca="false">Listen!G7</f>
        <v>0.44</v>
      </c>
      <c r="AX11" s="68" t="n">
        <f aca="false">Listen!H7</f>
        <v>0.345</v>
      </c>
      <c r="AY11" s="68" t="n">
        <f aca="false">Listen!I7</f>
        <v>0.2475</v>
      </c>
      <c r="AZ11" s="68" t="n">
        <f aca="false">Listen!J7</f>
        <v>0.055</v>
      </c>
      <c r="BA11" s="68" t="n">
        <f aca="false">Listen!K7</f>
        <v>0.05</v>
      </c>
      <c r="BB11" s="68" t="n">
        <f aca="false">Listen!L7</f>
        <v>-0.28124133640601</v>
      </c>
      <c r="BC11" s="1" t="n">
        <f aca="false">Listen!D7</f>
        <v>-0.07</v>
      </c>
      <c r="BD11" s="1" t="n">
        <f aca="false">Listen!E7</f>
        <v>-0.07</v>
      </c>
      <c r="BE11" s="80" t="n">
        <f aca="false">($B11+$BC11)/(1+0.0461)*0.0461+0.015+$BC11</f>
        <v>0.176138992448141</v>
      </c>
      <c r="BF11" s="80" t="n">
        <f aca="false">($B11+$BC11)/(1+0.052)*0.052+0.0225+$BC11</f>
        <v>0.21175855513308</v>
      </c>
      <c r="BG11" s="80" t="n">
        <f aca="false">($B11+$BC11)/(1+0.048)*0.048+0.055+$BD11</f>
        <v>0.225229007633588</v>
      </c>
    </row>
    <row r="12" customFormat="false" ht="12.75" hidden="false" customHeight="false" outlineLevel="0" collapsed="false">
      <c r="A12" s="49" t="n">
        <v>37012</v>
      </c>
      <c r="B12" s="50" t="n">
        <f aca="false">+Listen!C8</f>
        <v>5.37</v>
      </c>
      <c r="C12" s="81" t="n">
        <v>0.165</v>
      </c>
      <c r="D12" s="82" t="n">
        <f aca="false">+C11+0.01</f>
        <v>0.345</v>
      </c>
      <c r="E12" s="56" t="n">
        <f aca="false">D12</f>
        <v>0.345</v>
      </c>
      <c r="F12" s="57" t="n">
        <f aca="false">D12-0.01</f>
        <v>0.335</v>
      </c>
      <c r="G12" s="58" t="n">
        <f aca="false">D12-0.035</f>
        <v>0.31</v>
      </c>
      <c r="H12" s="57" t="n">
        <f aca="false">F12</f>
        <v>0.335</v>
      </c>
      <c r="I12" s="60" t="n">
        <f aca="false">D12+0.01</f>
        <v>0.355</v>
      </c>
      <c r="J12" s="58" t="n">
        <f aca="false">I12</f>
        <v>0.355</v>
      </c>
      <c r="K12" s="83" t="n">
        <f aca="false">I12</f>
        <v>0.355</v>
      </c>
      <c r="L12" s="84" t="n">
        <f aca="false">D12+0.03</f>
        <v>0.375</v>
      </c>
      <c r="M12" s="63" t="n">
        <f aca="false">L12</f>
        <v>0.375</v>
      </c>
      <c r="N12" s="58" t="n">
        <f aca="false">L12</f>
        <v>0.375</v>
      </c>
      <c r="O12" s="57" t="n">
        <f aca="false">+L12+0.02</f>
        <v>0.395</v>
      </c>
      <c r="P12" s="84" t="n">
        <f aca="false">D12</f>
        <v>0.345</v>
      </c>
      <c r="Q12" s="59" t="n">
        <f aca="false">P12</f>
        <v>0.345</v>
      </c>
      <c r="R12" s="58" t="n">
        <f aca="false">P12</f>
        <v>0.345</v>
      </c>
      <c r="S12" s="57" t="n">
        <f aca="false">+P12</f>
        <v>0.345</v>
      </c>
      <c r="T12" s="57"/>
      <c r="U12" s="65" t="n">
        <f aca="false">D12-0.2</f>
        <v>0.145</v>
      </c>
      <c r="V12" s="65" t="n">
        <f aca="false">U12</f>
        <v>0.145</v>
      </c>
      <c r="W12" s="65" t="n">
        <f aca="false">D12</f>
        <v>0.345</v>
      </c>
      <c r="X12" s="81" t="n">
        <v>0.1</v>
      </c>
      <c r="Y12" s="68" t="n">
        <f aca="false">+X11-0.005</f>
        <v>0.265</v>
      </c>
      <c r="Z12" s="68" t="n">
        <f aca="false">+X13-0.005</f>
        <v>0.165</v>
      </c>
      <c r="AA12" s="68" t="n">
        <f aca="false">+Y12+0.01</f>
        <v>0.275</v>
      </c>
      <c r="AB12" s="68" t="n">
        <f aca="false">+Y12+0.045</f>
        <v>0.31</v>
      </c>
      <c r="AC12" s="68" t="n">
        <f aca="false">+AB12</f>
        <v>0.31</v>
      </c>
      <c r="AD12" s="68" t="n">
        <f aca="false">Listen!L8</f>
        <v>-0.24</v>
      </c>
      <c r="AE12" s="68" t="n">
        <f aca="false">Z12-(B12+Z12)*0.011</f>
        <v>0.104115</v>
      </c>
      <c r="AF12" s="68"/>
      <c r="AG12" s="69" t="n">
        <v>0</v>
      </c>
      <c r="AH12" s="70" t="n">
        <v>0</v>
      </c>
      <c r="AI12" s="69" t="n">
        <v>0.0075</v>
      </c>
      <c r="AJ12" s="70" t="n">
        <v>0</v>
      </c>
      <c r="AK12" s="70" t="n">
        <f aca="false">+AI12+0.0125</f>
        <v>0.02</v>
      </c>
      <c r="AL12" s="70" t="n">
        <v>0.04</v>
      </c>
      <c r="AM12" s="70" t="n">
        <v>0</v>
      </c>
      <c r="AN12" s="70" t="n">
        <v>0</v>
      </c>
      <c r="AO12" s="70" t="n">
        <v>-0.0075</v>
      </c>
      <c r="AP12" s="70" t="n">
        <v>0.155</v>
      </c>
      <c r="AQ12" s="70" t="n">
        <v>0</v>
      </c>
      <c r="AR12" s="70" t="n">
        <v>0.035</v>
      </c>
      <c r="AS12" s="70"/>
      <c r="AT12" s="68"/>
      <c r="AU12" s="68"/>
      <c r="AV12" s="68" t="n">
        <f aca="false">Listen!F8</f>
        <v>0.43</v>
      </c>
      <c r="AW12" s="68" t="n">
        <f aca="false">Listen!G8</f>
        <v>0.4125</v>
      </c>
      <c r="AX12" s="68" t="n">
        <f aca="false">Listen!H8</f>
        <v>0.315</v>
      </c>
      <c r="AY12" s="68" t="n">
        <f aca="false">Listen!I8</f>
        <v>0.24</v>
      </c>
      <c r="AZ12" s="68" t="n">
        <f aca="false">Listen!J8</f>
        <v>0.04</v>
      </c>
      <c r="BA12" s="68" t="n">
        <f aca="false">Listen!K8</f>
        <v>0.035</v>
      </c>
      <c r="BB12" s="68" t="n">
        <f aca="false">Listen!L8</f>
        <v>-0.24</v>
      </c>
      <c r="BC12" s="1" t="n">
        <f aca="false">Listen!D8</f>
        <v>-0.065</v>
      </c>
      <c r="BD12" s="1" t="n">
        <f aca="false">Listen!E8</f>
        <v>-0.065</v>
      </c>
      <c r="BE12" s="80" t="n">
        <f aca="false">($B12+$BC12)/(1+0.0461)*0.0461+0.015+$BC12</f>
        <v>0.183783099130102</v>
      </c>
      <c r="BF12" s="80" t="n">
        <f aca="false">($B12+$BC12)/(1+0.052)*0.052+0.0225+$BC12</f>
        <v>0.21972433460076</v>
      </c>
      <c r="BG12" s="80" t="n">
        <f aca="false">($B12+$BC12)/(1+0.048)*0.048+0.055+$BD12</f>
        <v>0.232977099236641</v>
      </c>
    </row>
    <row r="13" customFormat="false" ht="12.75" hidden="false" customHeight="false" outlineLevel="0" collapsed="false">
      <c r="A13" s="49" t="n">
        <v>37043</v>
      </c>
      <c r="B13" s="50" t="n">
        <f aca="false">+Listen!C9</f>
        <v>5.41</v>
      </c>
      <c r="C13" s="51"/>
      <c r="D13" s="82" t="n">
        <f aca="false">+C11+0.005</f>
        <v>0.34</v>
      </c>
      <c r="E13" s="56" t="n">
        <f aca="false">D13</f>
        <v>0.34</v>
      </c>
      <c r="F13" s="57" t="n">
        <f aca="false">D13-0.01</f>
        <v>0.33</v>
      </c>
      <c r="G13" s="58" t="n">
        <f aca="false">D13-0.035</f>
        <v>0.305</v>
      </c>
      <c r="H13" s="57" t="n">
        <f aca="false">F13</f>
        <v>0.33</v>
      </c>
      <c r="I13" s="60" t="n">
        <f aca="false">D13+0.01</f>
        <v>0.35</v>
      </c>
      <c r="J13" s="58" t="n">
        <f aca="false">I13</f>
        <v>0.35</v>
      </c>
      <c r="K13" s="83" t="n">
        <f aca="false">I13</f>
        <v>0.35</v>
      </c>
      <c r="L13" s="84" t="n">
        <f aca="false">D13+0.03</f>
        <v>0.37</v>
      </c>
      <c r="M13" s="63" t="n">
        <f aca="false">L13</f>
        <v>0.37</v>
      </c>
      <c r="N13" s="58" t="n">
        <f aca="false">L13</f>
        <v>0.37</v>
      </c>
      <c r="O13" s="57" t="n">
        <f aca="false">+L13+0.02</f>
        <v>0.39</v>
      </c>
      <c r="P13" s="84" t="n">
        <f aca="false">D13</f>
        <v>0.34</v>
      </c>
      <c r="Q13" s="59" t="n">
        <f aca="false">P13</f>
        <v>0.34</v>
      </c>
      <c r="R13" s="58" t="n">
        <f aca="false">P13</f>
        <v>0.34</v>
      </c>
      <c r="S13" s="57" t="n">
        <f aca="false">+P13</f>
        <v>0.34</v>
      </c>
      <c r="T13" s="57"/>
      <c r="U13" s="65" t="n">
        <f aca="false">D13-0.2</f>
        <v>0.14</v>
      </c>
      <c r="V13" s="65" t="n">
        <f aca="false">U13</f>
        <v>0.14</v>
      </c>
      <c r="W13" s="65" t="n">
        <f aca="false">D13</f>
        <v>0.34</v>
      </c>
      <c r="X13" s="72" t="n">
        <v>0.17</v>
      </c>
      <c r="Y13" s="68" t="n">
        <f aca="false">+X11-0.005</f>
        <v>0.265</v>
      </c>
      <c r="Z13" s="68" t="n">
        <f aca="false">+X13-0.005</f>
        <v>0.165</v>
      </c>
      <c r="AA13" s="68" t="n">
        <f aca="false">+Y13+0.01</f>
        <v>0.275</v>
      </c>
      <c r="AB13" s="68" t="n">
        <f aca="false">+Y13+0.045</f>
        <v>0.31</v>
      </c>
      <c r="AC13" s="68" t="n">
        <f aca="false">+AB13</f>
        <v>0.31</v>
      </c>
      <c r="AD13" s="68" t="n">
        <f aca="false">Listen!L9</f>
        <v>-0.255</v>
      </c>
      <c r="AE13" s="68" t="n">
        <f aca="false">Z13-(B13+Z13)*0.011</f>
        <v>0.103675</v>
      </c>
      <c r="AF13" s="68"/>
      <c r="AG13" s="69" t="n">
        <v>0</v>
      </c>
      <c r="AH13" s="70" t="n">
        <v>0</v>
      </c>
      <c r="AI13" s="69" t="n">
        <v>0.0075</v>
      </c>
      <c r="AJ13" s="70" t="n">
        <v>0</v>
      </c>
      <c r="AK13" s="70" t="n">
        <f aca="false">+AI13+0.0125</f>
        <v>0.02</v>
      </c>
      <c r="AL13" s="70" t="n">
        <v>0.04</v>
      </c>
      <c r="AM13" s="70" t="n">
        <v>0</v>
      </c>
      <c r="AN13" s="70" t="n">
        <v>0</v>
      </c>
      <c r="AO13" s="70" t="n">
        <v>-0.0075</v>
      </c>
      <c r="AP13" s="70" t="n">
        <v>0.155</v>
      </c>
      <c r="AQ13" s="70" t="n">
        <v>0</v>
      </c>
      <c r="AR13" s="70" t="n">
        <v>0.035</v>
      </c>
      <c r="AS13" s="70"/>
      <c r="AT13" s="68"/>
      <c r="AU13" s="68"/>
      <c r="AV13" s="68" t="n">
        <f aca="false">Listen!F9</f>
        <v>0.45</v>
      </c>
      <c r="AW13" s="68" t="n">
        <f aca="false">Listen!G9</f>
        <v>0.42</v>
      </c>
      <c r="AX13" s="68" t="n">
        <f aca="false">Listen!H9</f>
        <v>0.315</v>
      </c>
      <c r="AY13" s="68" t="n">
        <f aca="false">Listen!I9</f>
        <v>0.25</v>
      </c>
      <c r="AZ13" s="68" t="n">
        <f aca="false">Listen!J9</f>
        <v>0.04</v>
      </c>
      <c r="BA13" s="68" t="n">
        <f aca="false">Listen!K9</f>
        <v>0.035</v>
      </c>
      <c r="BB13" s="68" t="n">
        <f aca="false">Listen!L9</f>
        <v>-0.255</v>
      </c>
      <c r="BC13" s="1" t="n">
        <f aca="false">Listen!D9</f>
        <v>-0.06</v>
      </c>
      <c r="BD13" s="1" t="n">
        <f aca="false">Listen!E9</f>
        <v>-0.06</v>
      </c>
      <c r="BE13" s="80" t="n">
        <f aca="false">($B13+$BC13)/(1+0.0461)*0.0461+0.015+$BC13</f>
        <v>0.190766179141574</v>
      </c>
      <c r="BF13" s="80" t="n">
        <f aca="false">($B13+$BC13)/(1+0.052)*0.052+0.0225+$BC13</f>
        <v>0.226948669201521</v>
      </c>
      <c r="BG13" s="80" t="n">
        <f aca="false">($B13+$BC13)/(1+0.048)*0.048+0.055+$BD13</f>
        <v>0.240038167938931</v>
      </c>
    </row>
    <row r="14" customFormat="false" ht="12.75" hidden="false" customHeight="false" outlineLevel="0" collapsed="false">
      <c r="A14" s="49" t="n">
        <v>37073</v>
      </c>
      <c r="B14" s="50" t="n">
        <f aca="false">+Listen!C10</f>
        <v>5.45</v>
      </c>
      <c r="C14" s="51"/>
      <c r="D14" s="82" t="n">
        <f aca="false">+C11</f>
        <v>0.335</v>
      </c>
      <c r="E14" s="56" t="n">
        <f aca="false">D14</f>
        <v>0.335</v>
      </c>
      <c r="F14" s="57" t="n">
        <f aca="false">D14-0.01</f>
        <v>0.325</v>
      </c>
      <c r="G14" s="58" t="n">
        <f aca="false">D14-0.035</f>
        <v>0.3</v>
      </c>
      <c r="H14" s="57" t="n">
        <f aca="false">F14</f>
        <v>0.325</v>
      </c>
      <c r="I14" s="60" t="n">
        <f aca="false">D14+0.01</f>
        <v>0.345</v>
      </c>
      <c r="J14" s="58" t="n">
        <f aca="false">I14</f>
        <v>0.345</v>
      </c>
      <c r="K14" s="83" t="n">
        <f aca="false">I14</f>
        <v>0.345</v>
      </c>
      <c r="L14" s="84" t="n">
        <f aca="false">D14+0.03</f>
        <v>0.365</v>
      </c>
      <c r="M14" s="63" t="n">
        <f aca="false">L14</f>
        <v>0.365</v>
      </c>
      <c r="N14" s="58" t="n">
        <f aca="false">L14</f>
        <v>0.365</v>
      </c>
      <c r="O14" s="57" t="n">
        <f aca="false">+L14+0.02</f>
        <v>0.385</v>
      </c>
      <c r="P14" s="84" t="n">
        <f aca="false">D14</f>
        <v>0.335</v>
      </c>
      <c r="Q14" s="59" t="n">
        <f aca="false">P14</f>
        <v>0.335</v>
      </c>
      <c r="R14" s="58" t="n">
        <f aca="false">P14</f>
        <v>0.335</v>
      </c>
      <c r="S14" s="57" t="n">
        <f aca="false">+P14</f>
        <v>0.335</v>
      </c>
      <c r="T14" s="57"/>
      <c r="U14" s="65" t="n">
        <f aca="false">D14-0.2</f>
        <v>0.135</v>
      </c>
      <c r="V14" s="65" t="n">
        <f aca="false">U14</f>
        <v>0.135</v>
      </c>
      <c r="W14" s="65" t="n">
        <f aca="false">D14</f>
        <v>0.335</v>
      </c>
      <c r="X14" s="68"/>
      <c r="Y14" s="68" t="n">
        <f aca="false">+X11-0.005</f>
        <v>0.265</v>
      </c>
      <c r="Z14" s="68" t="n">
        <f aca="false">+X13</f>
        <v>0.17</v>
      </c>
      <c r="AA14" s="68" t="n">
        <f aca="false">+Y14+0.01</f>
        <v>0.275</v>
      </c>
      <c r="AB14" s="68" t="n">
        <f aca="false">+Y14+0.045</f>
        <v>0.31</v>
      </c>
      <c r="AC14" s="68" t="n">
        <f aca="false">+AB14</f>
        <v>0.31</v>
      </c>
      <c r="AD14" s="68" t="n">
        <f aca="false">Listen!L10</f>
        <v>-0.265</v>
      </c>
      <c r="AE14" s="68" t="n">
        <f aca="false">Z14-(B14+Z14)*0.011</f>
        <v>0.10818</v>
      </c>
      <c r="AF14" s="68"/>
      <c r="AG14" s="69" t="n">
        <v>0</v>
      </c>
      <c r="AH14" s="70" t="n">
        <v>0</v>
      </c>
      <c r="AI14" s="69" t="n">
        <v>0.0075</v>
      </c>
      <c r="AJ14" s="70" t="n">
        <v>0</v>
      </c>
      <c r="AK14" s="70" t="n">
        <f aca="false">+AI14+0.0125</f>
        <v>0.02</v>
      </c>
      <c r="AL14" s="70" t="n">
        <v>0.04</v>
      </c>
      <c r="AM14" s="70" t="n">
        <v>0</v>
      </c>
      <c r="AN14" s="70" t="n">
        <v>0</v>
      </c>
      <c r="AO14" s="70" t="n">
        <v>-0.005</v>
      </c>
      <c r="AP14" s="70" t="n">
        <v>0.155</v>
      </c>
      <c r="AQ14" s="70" t="n">
        <v>0</v>
      </c>
      <c r="AR14" s="70" t="n">
        <v>0.035</v>
      </c>
      <c r="AS14" s="70"/>
      <c r="AT14" s="68"/>
      <c r="AU14" s="68"/>
      <c r="AV14" s="68" t="n">
        <f aca="false">Listen!F10</f>
        <v>0.58</v>
      </c>
      <c r="AW14" s="68" t="n">
        <f aca="false">Listen!G10</f>
        <v>0.47</v>
      </c>
      <c r="AX14" s="68" t="n">
        <f aca="false">Listen!H10</f>
        <v>0.35</v>
      </c>
      <c r="AY14" s="68" t="n">
        <f aca="false">Listen!I10</f>
        <v>0.26</v>
      </c>
      <c r="AZ14" s="68" t="n">
        <f aca="false">Listen!J10</f>
        <v>0.04</v>
      </c>
      <c r="BA14" s="68" t="n">
        <f aca="false">Listen!K10</f>
        <v>0.035</v>
      </c>
      <c r="BB14" s="68" t="n">
        <f aca="false">Listen!L10</f>
        <v>-0.265</v>
      </c>
      <c r="BC14" s="1" t="n">
        <f aca="false">Listen!D10</f>
        <v>-0.06</v>
      </c>
      <c r="BD14" s="1" t="n">
        <f aca="false">Listen!E10</f>
        <v>-0.06</v>
      </c>
      <c r="BE14" s="80" t="n">
        <f aca="false">($B14+$BC14)/(1+0.0461)*0.0461+0.015+$BC14</f>
        <v>0.192528916929548</v>
      </c>
      <c r="BF14" s="80" t="n">
        <f aca="false">($B14+$BC14)/(1+0.052)*0.052+0.0225+$BC14</f>
        <v>0.228925855513308</v>
      </c>
      <c r="BG14" s="80" t="n">
        <f aca="false">($B14+$BC14)/(1+0.048)*0.048+0.055+$BD14</f>
        <v>0.241870229007634</v>
      </c>
    </row>
    <row r="15" customFormat="false" ht="12.75" hidden="false" customHeight="false" outlineLevel="0" collapsed="false">
      <c r="A15" s="49" t="n">
        <v>37104</v>
      </c>
      <c r="B15" s="50" t="n">
        <f aca="false">+Listen!C11</f>
        <v>5.475</v>
      </c>
      <c r="C15" s="51"/>
      <c r="D15" s="82" t="n">
        <f aca="false">+C11-0.01</f>
        <v>0.325</v>
      </c>
      <c r="E15" s="56" t="n">
        <f aca="false">D15</f>
        <v>0.325</v>
      </c>
      <c r="F15" s="57" t="n">
        <f aca="false">D15-0.01</f>
        <v>0.315</v>
      </c>
      <c r="G15" s="58" t="n">
        <f aca="false">D15-0.035</f>
        <v>0.29</v>
      </c>
      <c r="H15" s="57" t="n">
        <f aca="false">F15</f>
        <v>0.315</v>
      </c>
      <c r="I15" s="60" t="n">
        <f aca="false">D15+0.01</f>
        <v>0.335</v>
      </c>
      <c r="J15" s="58" t="n">
        <f aca="false">I15</f>
        <v>0.335</v>
      </c>
      <c r="K15" s="83" t="n">
        <f aca="false">I15</f>
        <v>0.335</v>
      </c>
      <c r="L15" s="84" t="n">
        <f aca="false">D15+0.03</f>
        <v>0.355</v>
      </c>
      <c r="M15" s="63" t="n">
        <f aca="false">L15</f>
        <v>0.355</v>
      </c>
      <c r="N15" s="58" t="n">
        <f aca="false">L15</f>
        <v>0.355</v>
      </c>
      <c r="O15" s="57" t="n">
        <f aca="false">+L15+0.02</f>
        <v>0.375</v>
      </c>
      <c r="P15" s="84" t="n">
        <f aca="false">D15</f>
        <v>0.325</v>
      </c>
      <c r="Q15" s="59" t="n">
        <f aca="false">P15</f>
        <v>0.325</v>
      </c>
      <c r="R15" s="58" t="n">
        <f aca="false">P15</f>
        <v>0.325</v>
      </c>
      <c r="S15" s="57" t="n">
        <f aca="false">+P15</f>
        <v>0.325</v>
      </c>
      <c r="T15" s="57"/>
      <c r="U15" s="65" t="n">
        <f aca="false">D15-0.2</f>
        <v>0.125</v>
      </c>
      <c r="V15" s="65" t="n">
        <f aca="false">U15</f>
        <v>0.125</v>
      </c>
      <c r="W15" s="65" t="n">
        <f aca="false">D15</f>
        <v>0.325</v>
      </c>
      <c r="X15" s="68"/>
      <c r="Y15" s="68" t="n">
        <f aca="false">+X11</f>
        <v>0.27</v>
      </c>
      <c r="Z15" s="68" t="n">
        <f aca="false">+X13+0.005</f>
        <v>0.175</v>
      </c>
      <c r="AA15" s="68" t="n">
        <f aca="false">+Y15+0.01</f>
        <v>0.28</v>
      </c>
      <c r="AB15" s="68" t="n">
        <f aca="false">+Y15+0.045</f>
        <v>0.315</v>
      </c>
      <c r="AC15" s="68" t="n">
        <f aca="false">+AB15</f>
        <v>0.315</v>
      </c>
      <c r="AD15" s="68" t="n">
        <f aca="false">Listen!L11</f>
        <v>-0.265</v>
      </c>
      <c r="AE15" s="68" t="n">
        <f aca="false">Z15-(B15+Z15)*0.011</f>
        <v>0.11285</v>
      </c>
      <c r="AF15" s="68"/>
      <c r="AG15" s="69" t="n">
        <v>0</v>
      </c>
      <c r="AH15" s="70" t="n">
        <v>0</v>
      </c>
      <c r="AI15" s="69" t="n">
        <v>0.0075</v>
      </c>
      <c r="AJ15" s="70" t="n">
        <v>0</v>
      </c>
      <c r="AK15" s="70" t="n">
        <f aca="false">+AI15+0.0125</f>
        <v>0.02</v>
      </c>
      <c r="AL15" s="70" t="n">
        <v>0.04</v>
      </c>
      <c r="AM15" s="70" t="n">
        <v>0</v>
      </c>
      <c r="AN15" s="70" t="n">
        <v>0</v>
      </c>
      <c r="AO15" s="70" t="n">
        <v>-0.0025</v>
      </c>
      <c r="AP15" s="70" t="n">
        <v>0.155</v>
      </c>
      <c r="AQ15" s="70" t="n">
        <v>0</v>
      </c>
      <c r="AR15" s="70" t="n">
        <v>0.035</v>
      </c>
      <c r="AS15" s="70"/>
      <c r="AT15" s="68"/>
      <c r="AU15" s="68"/>
      <c r="AV15" s="68" t="n">
        <f aca="false">Listen!F11</f>
        <v>0.58</v>
      </c>
      <c r="AW15" s="68" t="n">
        <f aca="false">Listen!G11</f>
        <v>0.47</v>
      </c>
      <c r="AX15" s="68" t="n">
        <f aca="false">Listen!H11</f>
        <v>0.35</v>
      </c>
      <c r="AY15" s="68" t="n">
        <f aca="false">Listen!I11</f>
        <v>0.26</v>
      </c>
      <c r="AZ15" s="68" t="n">
        <f aca="false">Listen!J11</f>
        <v>0.04</v>
      </c>
      <c r="BA15" s="68" t="n">
        <f aca="false">Listen!K11</f>
        <v>0.035</v>
      </c>
      <c r="BB15" s="68" t="n">
        <f aca="false">Listen!L11</f>
        <v>-0.265</v>
      </c>
      <c r="BC15" s="1" t="n">
        <f aca="false">Listen!D11</f>
        <v>-0.06</v>
      </c>
      <c r="BD15" s="1" t="n">
        <f aca="false">Listen!E11</f>
        <v>-0.06</v>
      </c>
      <c r="BE15" s="80" t="n">
        <f aca="false">($B15+$BC15)/(1+0.0461)*0.0461+0.015+$BC15</f>
        <v>0.193630628047032</v>
      </c>
      <c r="BF15" s="80" t="n">
        <f aca="false">($B15+$BC15)/(1+0.052)*0.052+0.0225+$BC15</f>
        <v>0.230161596958175</v>
      </c>
      <c r="BG15" s="80" t="n">
        <f aca="false">($B15+$BC15)/(1+0.048)*0.048+0.055+$BD15</f>
        <v>0.243015267175573</v>
      </c>
    </row>
    <row r="16" customFormat="false" ht="12.75" hidden="false" customHeight="false" outlineLevel="0" collapsed="false">
      <c r="A16" s="49" t="n">
        <v>37135</v>
      </c>
      <c r="B16" s="50" t="n">
        <f aca="false">+Listen!C12</f>
        <v>5.44</v>
      </c>
      <c r="C16" s="51"/>
      <c r="D16" s="82" t="n">
        <f aca="false">+C11-0.005</f>
        <v>0.33</v>
      </c>
      <c r="E16" s="56" t="n">
        <f aca="false">D16</f>
        <v>0.33</v>
      </c>
      <c r="F16" s="57" t="n">
        <f aca="false">D16-0.01</f>
        <v>0.32</v>
      </c>
      <c r="G16" s="58" t="n">
        <f aca="false">D16-0.035</f>
        <v>0.295</v>
      </c>
      <c r="H16" s="57" t="n">
        <f aca="false">F16</f>
        <v>0.32</v>
      </c>
      <c r="I16" s="60" t="n">
        <f aca="false">D16+0.01</f>
        <v>0.34</v>
      </c>
      <c r="J16" s="58" t="n">
        <f aca="false">I16</f>
        <v>0.34</v>
      </c>
      <c r="K16" s="83" t="n">
        <f aca="false">I16</f>
        <v>0.34</v>
      </c>
      <c r="L16" s="84" t="n">
        <f aca="false">D16+0.03</f>
        <v>0.36</v>
      </c>
      <c r="M16" s="63" t="n">
        <f aca="false">L16</f>
        <v>0.36</v>
      </c>
      <c r="N16" s="58" t="n">
        <f aca="false">L16</f>
        <v>0.36</v>
      </c>
      <c r="O16" s="57" t="n">
        <f aca="false">+L16+0.02</f>
        <v>0.38</v>
      </c>
      <c r="P16" s="84" t="n">
        <f aca="false">D16</f>
        <v>0.33</v>
      </c>
      <c r="Q16" s="59" t="n">
        <f aca="false">P16</f>
        <v>0.33</v>
      </c>
      <c r="R16" s="58" t="n">
        <f aca="false">P16</f>
        <v>0.33</v>
      </c>
      <c r="S16" s="57" t="n">
        <f aca="false">+P16</f>
        <v>0.33</v>
      </c>
      <c r="T16" s="57"/>
      <c r="U16" s="65" t="n">
        <f aca="false">D16-0.2</f>
        <v>0.13</v>
      </c>
      <c r="V16" s="65" t="n">
        <f aca="false">U16</f>
        <v>0.13</v>
      </c>
      <c r="W16" s="65" t="n">
        <f aca="false">D16</f>
        <v>0.33</v>
      </c>
      <c r="X16" s="68"/>
      <c r="Y16" s="68" t="n">
        <f aca="false">+X11+0.005</f>
        <v>0.275</v>
      </c>
      <c r="Z16" s="68" t="n">
        <f aca="false">+X13</f>
        <v>0.17</v>
      </c>
      <c r="AA16" s="68" t="n">
        <f aca="false">+Y16+0.01</f>
        <v>0.285</v>
      </c>
      <c r="AB16" s="68" t="n">
        <f aca="false">+Y16+0.045</f>
        <v>0.32</v>
      </c>
      <c r="AC16" s="68" t="n">
        <f aca="false">+AB16</f>
        <v>0.32</v>
      </c>
      <c r="AD16" s="68" t="n">
        <f aca="false">Listen!L12</f>
        <v>-0.235</v>
      </c>
      <c r="AE16" s="68" t="n">
        <f aca="false">Z16-(B16+Z16)*0.011</f>
        <v>0.10829</v>
      </c>
      <c r="AF16" s="68"/>
      <c r="AG16" s="69" t="n">
        <v>0</v>
      </c>
      <c r="AH16" s="70" t="n">
        <v>0</v>
      </c>
      <c r="AI16" s="69" t="n">
        <v>0.0075</v>
      </c>
      <c r="AJ16" s="70" t="n">
        <v>0</v>
      </c>
      <c r="AK16" s="70" t="n">
        <f aca="false">+AI16+0.0125</f>
        <v>0.02</v>
      </c>
      <c r="AL16" s="70" t="n">
        <v>0.04</v>
      </c>
      <c r="AM16" s="70" t="n">
        <v>0</v>
      </c>
      <c r="AN16" s="70" t="n">
        <v>0</v>
      </c>
      <c r="AO16" s="70" t="n">
        <v>-0.0025</v>
      </c>
      <c r="AP16" s="70" t="n">
        <v>0.155</v>
      </c>
      <c r="AQ16" s="70" t="n">
        <v>0</v>
      </c>
      <c r="AR16" s="70" t="n">
        <v>0.035</v>
      </c>
      <c r="AS16" s="70"/>
      <c r="AT16" s="68"/>
      <c r="AU16" s="68"/>
      <c r="AV16" s="68" t="n">
        <f aca="false">Listen!F12</f>
        <v>0.48</v>
      </c>
      <c r="AW16" s="68" t="n">
        <f aca="false">Listen!G12</f>
        <v>0.44</v>
      </c>
      <c r="AX16" s="68" t="n">
        <f aca="false">Listen!H12</f>
        <v>0.3</v>
      </c>
      <c r="AY16" s="68" t="n">
        <f aca="false">Listen!I12</f>
        <v>0.2</v>
      </c>
      <c r="AZ16" s="68" t="n">
        <f aca="false">Listen!J12</f>
        <v>0.04</v>
      </c>
      <c r="BA16" s="68" t="n">
        <f aca="false">Listen!K12</f>
        <v>0.035</v>
      </c>
      <c r="BB16" s="68" t="n">
        <f aca="false">Listen!L12</f>
        <v>-0.235</v>
      </c>
      <c r="BC16" s="1" t="n">
        <f aca="false">Listen!D12</f>
        <v>-0.055</v>
      </c>
      <c r="BD16" s="1" t="n">
        <f aca="false">Listen!E12</f>
        <v>-0.055</v>
      </c>
      <c r="BE16" s="80" t="n">
        <f aca="false">($B16+$BC16)/(1+0.0461)*0.0461+0.015+$BC16</f>
        <v>0.197308574706051</v>
      </c>
      <c r="BF16" s="80" t="n">
        <f aca="false">($B16+$BC16)/(1+0.052)*0.052+0.0225+$BC16</f>
        <v>0.233678707224335</v>
      </c>
      <c r="BG16" s="80" t="n">
        <f aca="false">($B16+$BC16)/(1+0.048)*0.048+0.055+$BD16</f>
        <v>0.246641221374046</v>
      </c>
    </row>
    <row r="17" customFormat="false" ht="12.75" hidden="false" customHeight="false" outlineLevel="0" collapsed="false">
      <c r="A17" s="49" t="n">
        <v>37165</v>
      </c>
      <c r="B17" s="50" t="n">
        <f aca="false">+Listen!C13</f>
        <v>5.43</v>
      </c>
      <c r="C17" s="51"/>
      <c r="D17" s="82" t="n">
        <f aca="false">+C11+0.005</f>
        <v>0.34</v>
      </c>
      <c r="E17" s="56" t="n">
        <f aca="false">D17</f>
        <v>0.34</v>
      </c>
      <c r="F17" s="57" t="n">
        <f aca="false">D17-0.01</f>
        <v>0.33</v>
      </c>
      <c r="G17" s="58" t="n">
        <f aca="false">D17-0.035</f>
        <v>0.305</v>
      </c>
      <c r="H17" s="57" t="n">
        <f aca="false">F17</f>
        <v>0.33</v>
      </c>
      <c r="I17" s="60" t="n">
        <f aca="false">D17+0.01</f>
        <v>0.35</v>
      </c>
      <c r="J17" s="58" t="n">
        <f aca="false">I17</f>
        <v>0.35</v>
      </c>
      <c r="K17" s="83" t="n">
        <f aca="false">I17</f>
        <v>0.35</v>
      </c>
      <c r="L17" s="84" t="n">
        <f aca="false">D17+0.03</f>
        <v>0.37</v>
      </c>
      <c r="M17" s="63" t="n">
        <f aca="false">L17</f>
        <v>0.37</v>
      </c>
      <c r="N17" s="58" t="n">
        <f aca="false">L17</f>
        <v>0.37</v>
      </c>
      <c r="O17" s="57" t="n">
        <f aca="false">+L17+0.02</f>
        <v>0.39</v>
      </c>
      <c r="P17" s="84" t="n">
        <f aca="false">D17</f>
        <v>0.34</v>
      </c>
      <c r="Q17" s="59" t="n">
        <f aca="false">P17</f>
        <v>0.34</v>
      </c>
      <c r="R17" s="58" t="n">
        <f aca="false">P17</f>
        <v>0.34</v>
      </c>
      <c r="S17" s="57" t="n">
        <f aca="false">+P17</f>
        <v>0.34</v>
      </c>
      <c r="T17" s="57"/>
      <c r="U17" s="65" t="n">
        <f aca="false">D17-0.2</f>
        <v>0.14</v>
      </c>
      <c r="V17" s="65" t="n">
        <f aca="false">U17</f>
        <v>0.14</v>
      </c>
      <c r="W17" s="65" t="n">
        <f aca="false">D17</f>
        <v>0.34</v>
      </c>
      <c r="X17" s="68"/>
      <c r="Y17" s="68" t="n">
        <f aca="false">+X11+0.01</f>
        <v>0.28</v>
      </c>
      <c r="Z17" s="68" t="n">
        <f aca="false">+X13+0.01</f>
        <v>0.18</v>
      </c>
      <c r="AA17" s="68" t="n">
        <f aca="false">+Y17+0.01</f>
        <v>0.29</v>
      </c>
      <c r="AB17" s="68" t="n">
        <f aca="false">+Y17+0.045</f>
        <v>0.325</v>
      </c>
      <c r="AC17" s="68" t="n">
        <f aca="false">+AB17</f>
        <v>0.325</v>
      </c>
      <c r="AD17" s="68" t="n">
        <f aca="false">Listen!L13</f>
        <v>-0.22</v>
      </c>
      <c r="AE17" s="68" t="n">
        <f aca="false">Z17-(B17+Z17)*0.011</f>
        <v>0.11829</v>
      </c>
      <c r="AF17" s="68"/>
      <c r="AG17" s="69" t="n">
        <v>0</v>
      </c>
      <c r="AH17" s="70" t="n">
        <v>0</v>
      </c>
      <c r="AI17" s="69" t="n">
        <v>0.0075</v>
      </c>
      <c r="AJ17" s="70" t="n">
        <v>0</v>
      </c>
      <c r="AK17" s="70" t="n">
        <f aca="false">+AI17+0.0125</f>
        <v>0.02</v>
      </c>
      <c r="AL17" s="70" t="n">
        <v>0.04</v>
      </c>
      <c r="AM17" s="70" t="n">
        <v>0</v>
      </c>
      <c r="AN17" s="70" t="n">
        <v>0</v>
      </c>
      <c r="AO17" s="70" t="n">
        <v>-0.0025</v>
      </c>
      <c r="AP17" s="70" t="n">
        <v>0.155</v>
      </c>
      <c r="AQ17" s="70" t="n">
        <v>0</v>
      </c>
      <c r="AR17" s="70" t="n">
        <v>0.035</v>
      </c>
      <c r="AS17" s="70"/>
      <c r="AT17" s="68"/>
      <c r="AU17" s="68"/>
      <c r="AV17" s="68" t="n">
        <f aca="false">Listen!F13</f>
        <v>0.53</v>
      </c>
      <c r="AW17" s="68" t="n">
        <f aca="false">Listen!G13</f>
        <v>0.455</v>
      </c>
      <c r="AX17" s="68" t="n">
        <f aca="false">Listen!H13</f>
        <v>0.345</v>
      </c>
      <c r="AY17" s="68" t="n">
        <f aca="false">Listen!I13</f>
        <v>0.25</v>
      </c>
      <c r="AZ17" s="68" t="n">
        <f aca="false">Listen!J13</f>
        <v>0.06</v>
      </c>
      <c r="BA17" s="68" t="n">
        <f aca="false">Listen!K13</f>
        <v>0.055</v>
      </c>
      <c r="BB17" s="68" t="n">
        <f aca="false">Listen!L13</f>
        <v>-0.22</v>
      </c>
      <c r="BC17" s="1" t="n">
        <f aca="false">Listen!D13</f>
        <v>-0.05</v>
      </c>
      <c r="BD17" s="1" t="n">
        <f aca="false">Listen!E13</f>
        <v>-0.05</v>
      </c>
      <c r="BE17" s="80" t="n">
        <f aca="false">($B17+$BC17)/(1+0.0461)*0.0461+0.015+$BC17</f>
        <v>0.202088232482554</v>
      </c>
      <c r="BF17" s="80" t="n">
        <f aca="false">($B17+$BC17)/(1+0.052)*0.052+0.0225+$BC17</f>
        <v>0.238431558935361</v>
      </c>
      <c r="BG17" s="80" t="n">
        <f aca="false">($B17+$BC17)/(1+0.048)*0.048+0.055+$BD17</f>
        <v>0.251412213740458</v>
      </c>
    </row>
    <row r="18" customFormat="false" ht="12.75" hidden="false" customHeight="false" outlineLevel="0" collapsed="false">
      <c r="A18" s="49" t="n">
        <v>37196</v>
      </c>
      <c r="B18" s="50" t="n">
        <f aca="false">+Listen!C14</f>
        <v>5.53</v>
      </c>
      <c r="C18" s="72" t="n">
        <f aca="false">+C19+X20</f>
        <v>0.42</v>
      </c>
      <c r="D18" s="56" t="n">
        <f aca="false">+C18-0.065</f>
        <v>0.355</v>
      </c>
      <c r="E18" s="56" t="n">
        <f aca="false">D18</f>
        <v>0.355</v>
      </c>
      <c r="F18" s="58" t="n">
        <f aca="false">D18-0.01</f>
        <v>0.345</v>
      </c>
      <c r="G18" s="58" t="n">
        <f aca="false">D18-0.035</f>
        <v>0.32</v>
      </c>
      <c r="H18" s="58" t="n">
        <f aca="false">F18</f>
        <v>0.345</v>
      </c>
      <c r="I18" s="60" t="n">
        <f aca="false">+L18-0.02</f>
        <v>0.51</v>
      </c>
      <c r="J18" s="58" t="n">
        <f aca="false">I18</f>
        <v>0.51</v>
      </c>
      <c r="K18" s="61" t="n">
        <f aca="false">I18+0.01</f>
        <v>0.52</v>
      </c>
      <c r="L18" s="82" t="n">
        <f aca="false">D18+0.175</f>
        <v>0.53</v>
      </c>
      <c r="M18" s="63" t="n">
        <f aca="false">L18</f>
        <v>0.53</v>
      </c>
      <c r="N18" s="58" t="n">
        <f aca="false">L18</f>
        <v>0.53</v>
      </c>
      <c r="O18" s="58" t="n">
        <f aca="false">+L18+0.03</f>
        <v>0.56</v>
      </c>
      <c r="P18" s="64" t="n">
        <f aca="false">L18+0.09</f>
        <v>0.62</v>
      </c>
      <c r="Q18" s="59" t="n">
        <f aca="false">P18</f>
        <v>0.62</v>
      </c>
      <c r="R18" s="58" t="n">
        <f aca="false">P18</f>
        <v>0.62</v>
      </c>
      <c r="S18" s="57" t="n">
        <f aca="false">+P18+0.01</f>
        <v>0.63</v>
      </c>
      <c r="T18" s="57"/>
      <c r="U18" s="65" t="n">
        <f aca="false">D18-0.16</f>
        <v>0.195</v>
      </c>
      <c r="V18" s="65" t="n">
        <f aca="false">U18+0.055</f>
        <v>0.25</v>
      </c>
      <c r="W18" s="65" t="n">
        <f aca="false">(U18+B18)*0.032+U18+0.01</f>
        <v>0.3882</v>
      </c>
      <c r="X18" s="72" t="n">
        <f aca="false">X20+X19</f>
        <v>0.315</v>
      </c>
      <c r="Y18" s="68" t="n">
        <f aca="false">+X18-0.08</f>
        <v>0.235</v>
      </c>
      <c r="Z18" s="68" t="n">
        <f aca="false">+X20-0.06</f>
        <v>0.22</v>
      </c>
      <c r="AA18" s="68" t="n">
        <f aca="false">Y18+0.04</f>
        <v>0.275</v>
      </c>
      <c r="AB18" s="68" t="n">
        <f aca="false">+Y18+0.07</f>
        <v>0.305</v>
      </c>
      <c r="AC18" s="68" t="n">
        <f aca="false">+AB18</f>
        <v>0.305</v>
      </c>
      <c r="AD18" s="68" t="n">
        <f aca="false">Listen!L14</f>
        <v>-0.195</v>
      </c>
      <c r="AE18" s="68" t="n">
        <f aca="false">+Z18-0.065</f>
        <v>0.155</v>
      </c>
      <c r="AF18" s="68"/>
      <c r="AG18" s="69" t="n">
        <v>0</v>
      </c>
      <c r="AH18" s="70" t="n">
        <v>0</v>
      </c>
      <c r="AI18" s="70" t="n">
        <v>0.035</v>
      </c>
      <c r="AJ18" s="70" t="n">
        <v>0</v>
      </c>
      <c r="AK18" s="70" t="n">
        <f aca="false">+AI18+0.02</f>
        <v>0.055</v>
      </c>
      <c r="AL18" s="70" t="n">
        <v>0.05</v>
      </c>
      <c r="AM18" s="70" t="n">
        <v>0.025</v>
      </c>
      <c r="AN18" s="70" t="n">
        <v>0</v>
      </c>
      <c r="AO18" s="70" t="n">
        <v>0.015</v>
      </c>
      <c r="AP18" s="70" t="n">
        <v>0.155</v>
      </c>
      <c r="AQ18" s="70" t="n">
        <v>0.005</v>
      </c>
      <c r="AR18" s="70" t="n">
        <v>0.045</v>
      </c>
      <c r="AS18" s="70"/>
      <c r="AT18" s="68"/>
      <c r="AU18" s="68"/>
      <c r="AV18" s="68" t="n">
        <f aca="false">Listen!F14</f>
        <v>1.29</v>
      </c>
      <c r="AW18" s="68" t="n">
        <f aca="false">Listen!G14</f>
        <v>1</v>
      </c>
      <c r="AX18" s="68" t="n">
        <f aca="false">Listen!H14</f>
        <v>0.37</v>
      </c>
      <c r="AY18" s="68" t="n">
        <f aca="false">Listen!I14</f>
        <v>0.32</v>
      </c>
      <c r="AZ18" s="68" t="n">
        <f aca="false">Listen!J14</f>
        <v>0.16</v>
      </c>
      <c r="BA18" s="68" t="n">
        <f aca="false">Listen!K14</f>
        <v>0.155</v>
      </c>
      <c r="BB18" s="68" t="n">
        <f aca="false">Listen!L14</f>
        <v>-0.195</v>
      </c>
      <c r="BC18" s="1" t="n">
        <f aca="false">Listen!D14</f>
        <v>-0.06</v>
      </c>
      <c r="BD18" s="1" t="n">
        <f aca="false">Listen!E14</f>
        <v>-0.06</v>
      </c>
      <c r="BE18" s="80" t="n">
        <f aca="false">($B18+$BC18)/(1+0.0461)*0.0461+0.015+$BC18</f>
        <v>0.196054392505497</v>
      </c>
      <c r="BF18" s="80" t="n">
        <f aca="false">($B18+$BC18)/(1+0.052)*0.052+0.0225+$BC18</f>
        <v>0.232880228136882</v>
      </c>
      <c r="BG18" s="80" t="n">
        <f aca="false">($B18+$BC18)/(1+0.048)*0.048+0.055+$BD18</f>
        <v>0.245534351145038</v>
      </c>
    </row>
    <row r="19" customFormat="false" ht="12.75" hidden="false" customHeight="false" outlineLevel="0" collapsed="false">
      <c r="A19" s="49" t="n">
        <v>37226</v>
      </c>
      <c r="B19" s="50" t="n">
        <f aca="false">+Listen!C15</f>
        <v>5.65</v>
      </c>
      <c r="C19" s="81" t="n">
        <v>0.14</v>
      </c>
      <c r="D19" s="56" t="n">
        <f aca="false">+C18-0.065</f>
        <v>0.355</v>
      </c>
      <c r="E19" s="56" t="n">
        <f aca="false">D19</f>
        <v>0.355</v>
      </c>
      <c r="F19" s="58" t="n">
        <f aca="false">D19-0.01</f>
        <v>0.345</v>
      </c>
      <c r="G19" s="58" t="n">
        <f aca="false">D19-0.035</f>
        <v>0.32</v>
      </c>
      <c r="H19" s="58" t="n">
        <f aca="false">F19</f>
        <v>0.345</v>
      </c>
      <c r="I19" s="60" t="n">
        <f aca="false">+L19-0.02</f>
        <v>0.51</v>
      </c>
      <c r="J19" s="58" t="n">
        <f aca="false">I19</f>
        <v>0.51</v>
      </c>
      <c r="K19" s="61" t="n">
        <f aca="false">I19+0.01</f>
        <v>0.52</v>
      </c>
      <c r="L19" s="82" t="n">
        <f aca="false">D19+0.175</f>
        <v>0.53</v>
      </c>
      <c r="M19" s="63" t="n">
        <f aca="false">L19</f>
        <v>0.53</v>
      </c>
      <c r="N19" s="58" t="n">
        <f aca="false">L19</f>
        <v>0.53</v>
      </c>
      <c r="O19" s="58" t="n">
        <f aca="false">+L19+0.03</f>
        <v>0.56</v>
      </c>
      <c r="P19" s="64" t="n">
        <f aca="false">L19+0.09</f>
        <v>0.62</v>
      </c>
      <c r="Q19" s="59" t="n">
        <f aca="false">P19</f>
        <v>0.62</v>
      </c>
      <c r="R19" s="58" t="n">
        <f aca="false">P19</f>
        <v>0.62</v>
      </c>
      <c r="S19" s="57" t="n">
        <f aca="false">+P19+0.01</f>
        <v>0.63</v>
      </c>
      <c r="T19" s="57"/>
      <c r="U19" s="65" t="n">
        <f aca="false">D19-0.16</f>
        <v>0.195</v>
      </c>
      <c r="V19" s="65" t="n">
        <f aca="false">U19+0.055</f>
        <v>0.25</v>
      </c>
      <c r="W19" s="65" t="n">
        <f aca="false">(U19+B19)*0.032+U19+0.01</f>
        <v>0.39204</v>
      </c>
      <c r="X19" s="81" t="n">
        <v>0.035</v>
      </c>
      <c r="Y19" s="68" t="n">
        <f aca="false">+X18-0.06</f>
        <v>0.255</v>
      </c>
      <c r="Z19" s="68" t="n">
        <f aca="false">+X20-0.02</f>
        <v>0.26</v>
      </c>
      <c r="AA19" s="68" t="n">
        <f aca="false">Y19+0.04</f>
        <v>0.295</v>
      </c>
      <c r="AB19" s="68" t="n">
        <f aca="false">+Y19+0.07</f>
        <v>0.325</v>
      </c>
      <c r="AC19" s="68" t="n">
        <f aca="false">+AB19</f>
        <v>0.325</v>
      </c>
      <c r="AD19" s="68" t="n">
        <f aca="false">Listen!L15</f>
        <v>-0.195</v>
      </c>
      <c r="AE19" s="68" t="n">
        <f aca="false">+Z19-0.065</f>
        <v>0.195</v>
      </c>
      <c r="AF19" s="68"/>
      <c r="AG19" s="69" t="n">
        <v>0</v>
      </c>
      <c r="AH19" s="70" t="n">
        <v>0</v>
      </c>
      <c r="AI19" s="70" t="n">
        <v>0.035</v>
      </c>
      <c r="AJ19" s="70" t="n">
        <v>0</v>
      </c>
      <c r="AK19" s="70" t="n">
        <f aca="false">+AI19+0.02</f>
        <v>0.055</v>
      </c>
      <c r="AL19" s="70" t="n">
        <v>0.05</v>
      </c>
      <c r="AM19" s="70" t="n">
        <v>0.0275</v>
      </c>
      <c r="AN19" s="70" t="n">
        <v>0</v>
      </c>
      <c r="AO19" s="70" t="n">
        <v>0.015</v>
      </c>
      <c r="AP19" s="70" t="n">
        <v>0.155</v>
      </c>
      <c r="AQ19" s="70" t="n">
        <v>0.005</v>
      </c>
      <c r="AR19" s="70" t="n">
        <v>0.045</v>
      </c>
      <c r="AS19" s="70"/>
      <c r="AT19" s="68"/>
      <c r="AU19" s="68"/>
      <c r="AV19" s="68" t="n">
        <f aca="false">Listen!F15</f>
        <v>1.49</v>
      </c>
      <c r="AW19" s="68" t="n">
        <f aca="false">Listen!G15</f>
        <v>1.19</v>
      </c>
      <c r="AX19" s="68" t="n">
        <f aca="false">Listen!H15</f>
        <v>0.48</v>
      </c>
      <c r="AY19" s="68" t="n">
        <f aca="false">Listen!I15</f>
        <v>0.335</v>
      </c>
      <c r="AZ19" s="68" t="n">
        <f aca="false">Listen!J15</f>
        <v>0.175</v>
      </c>
      <c r="BA19" s="68" t="n">
        <f aca="false">Listen!K15</f>
        <v>0.17</v>
      </c>
      <c r="BB19" s="68" t="n">
        <f aca="false">Listen!L15</f>
        <v>-0.195</v>
      </c>
      <c r="BC19" s="1" t="n">
        <f aca="false">Listen!D15</f>
        <v>-0.0625</v>
      </c>
      <c r="BD19" s="1" t="n">
        <f aca="false">Listen!E15</f>
        <v>-0.0625</v>
      </c>
      <c r="BE19" s="80" t="n">
        <f aca="false">($B19+$BC19)/(1+0.0461)*0.0461+0.015+$BC19</f>
        <v>0.198732434757671</v>
      </c>
      <c r="BF19" s="80" t="n">
        <f aca="false">($B19+$BC19)/(1+0.052)*0.052+0.0225+$BC19</f>
        <v>0.236188212927757</v>
      </c>
      <c r="BG19" s="80" t="n">
        <f aca="false">($B19+$BC19)/(1+0.048)*0.048+0.055+$BD19</f>
        <v>0.248416030534351</v>
      </c>
    </row>
    <row r="20" customFormat="false" ht="12.75" hidden="false" customHeight="false" outlineLevel="0" collapsed="false">
      <c r="A20" s="49" t="n">
        <v>37257</v>
      </c>
      <c r="B20" s="50" t="n">
        <f aca="false">+Listen!C16</f>
        <v>5.675</v>
      </c>
      <c r="C20" s="51"/>
      <c r="D20" s="56" t="n">
        <f aca="false">+C18-0.045</f>
        <v>0.375</v>
      </c>
      <c r="E20" s="56" t="n">
        <f aca="false">D20</f>
        <v>0.375</v>
      </c>
      <c r="F20" s="58" t="n">
        <f aca="false">D20-0.01</f>
        <v>0.365</v>
      </c>
      <c r="G20" s="58" t="n">
        <f aca="false">D20-0.035</f>
        <v>0.34</v>
      </c>
      <c r="H20" s="58" t="n">
        <f aca="false">F20</f>
        <v>0.365</v>
      </c>
      <c r="I20" s="60" t="n">
        <f aca="false">+L20-0.02</f>
        <v>0.53</v>
      </c>
      <c r="J20" s="58" t="n">
        <f aca="false">I20</f>
        <v>0.53</v>
      </c>
      <c r="K20" s="61" t="n">
        <f aca="false">I20+0.01</f>
        <v>0.54</v>
      </c>
      <c r="L20" s="82" t="n">
        <f aca="false">D20+0.175</f>
        <v>0.55</v>
      </c>
      <c r="M20" s="63" t="n">
        <f aca="false">L20</f>
        <v>0.55</v>
      </c>
      <c r="N20" s="58" t="n">
        <f aca="false">L20</f>
        <v>0.55</v>
      </c>
      <c r="O20" s="58" t="n">
        <f aca="false">+L20+0.03</f>
        <v>0.58</v>
      </c>
      <c r="P20" s="64" t="n">
        <f aca="false">L20+0.09</f>
        <v>0.64</v>
      </c>
      <c r="Q20" s="59" t="n">
        <f aca="false">P20</f>
        <v>0.64</v>
      </c>
      <c r="R20" s="58" t="n">
        <f aca="false">P20</f>
        <v>0.64</v>
      </c>
      <c r="S20" s="57" t="n">
        <f aca="false">+P20+0.01</f>
        <v>0.65</v>
      </c>
      <c r="T20" s="57"/>
      <c r="U20" s="65" t="n">
        <f aca="false">D20-0.16</f>
        <v>0.215</v>
      </c>
      <c r="V20" s="65" t="n">
        <f aca="false">U20+0.055</f>
        <v>0.27</v>
      </c>
      <c r="W20" s="65" t="n">
        <f aca="false">(U20+B20)*0.032+U20+0.01</f>
        <v>0.41348</v>
      </c>
      <c r="X20" s="72" t="n">
        <v>0.28</v>
      </c>
      <c r="Y20" s="68" t="n">
        <f aca="false">+X18-0.02</f>
        <v>0.295</v>
      </c>
      <c r="Z20" s="68" t="n">
        <f aca="false">+X20+0.035</f>
        <v>0.315</v>
      </c>
      <c r="AA20" s="68" t="n">
        <f aca="false">Y20+0.04</f>
        <v>0.335</v>
      </c>
      <c r="AB20" s="68" t="n">
        <f aca="false">+Y20+0.07</f>
        <v>0.365</v>
      </c>
      <c r="AC20" s="68" t="n">
        <f aca="false">+AB20</f>
        <v>0.365</v>
      </c>
      <c r="AD20" s="68" t="n">
        <f aca="false">Listen!L16</f>
        <v>-0.195</v>
      </c>
      <c r="AE20" s="68" t="n">
        <f aca="false">+Z20-0.065</f>
        <v>0.25</v>
      </c>
      <c r="AF20" s="68"/>
      <c r="AG20" s="69" t="n">
        <v>0</v>
      </c>
      <c r="AH20" s="70" t="n">
        <v>0</v>
      </c>
      <c r="AI20" s="70" t="n">
        <v>0.035</v>
      </c>
      <c r="AJ20" s="70" t="n">
        <v>0</v>
      </c>
      <c r="AK20" s="70" t="n">
        <f aca="false">+AI20+0.02</f>
        <v>0.055</v>
      </c>
      <c r="AL20" s="70" t="n">
        <v>0.05</v>
      </c>
      <c r="AM20" s="70" t="n">
        <v>0.03</v>
      </c>
      <c r="AN20" s="70" t="n">
        <v>0</v>
      </c>
      <c r="AO20" s="70" t="n">
        <v>0.015</v>
      </c>
      <c r="AP20" s="70" t="n">
        <v>0.155</v>
      </c>
      <c r="AQ20" s="70" t="n">
        <v>0.005</v>
      </c>
      <c r="AR20" s="70" t="n">
        <v>0.045</v>
      </c>
      <c r="AS20" s="70"/>
      <c r="AT20" s="68"/>
      <c r="AU20" s="68"/>
      <c r="AV20" s="68" t="n">
        <f aca="false">Listen!F16</f>
        <v>1.69</v>
      </c>
      <c r="AW20" s="68" t="n">
        <f aca="false">Listen!G16</f>
        <v>1.34</v>
      </c>
      <c r="AX20" s="68" t="n">
        <f aca="false">Listen!H16</f>
        <v>0.51</v>
      </c>
      <c r="AY20" s="68" t="n">
        <f aca="false">Listen!I16</f>
        <v>0.355</v>
      </c>
      <c r="AZ20" s="68" t="n">
        <f aca="false">Listen!J16</f>
        <v>0.18</v>
      </c>
      <c r="BA20" s="68" t="n">
        <f aca="false">Listen!K16</f>
        <v>0.175</v>
      </c>
      <c r="BB20" s="68" t="n">
        <f aca="false">Listen!L16</f>
        <v>-0.195</v>
      </c>
      <c r="BC20" s="1" t="n">
        <f aca="false">Listen!D16</f>
        <v>-0.065</v>
      </c>
      <c r="BD20" s="1" t="n">
        <f aca="false">Listen!E16</f>
        <v>-0.065</v>
      </c>
      <c r="BE20" s="80" t="n">
        <f aca="false">($B20+$BC20)/(1+0.0461)*0.0461+0.015+$BC20</f>
        <v>0.197223974763407</v>
      </c>
      <c r="BF20" s="80" t="n">
        <f aca="false">($B20+$BC20)/(1+0.052)*0.052+0.0225+$BC20</f>
        <v>0.234800380228137</v>
      </c>
      <c r="BG20" s="80" t="n">
        <f aca="false">($B20+$BC20)/(1+0.048)*0.048+0.055+$BD20</f>
        <v>0.246946564885496</v>
      </c>
    </row>
    <row r="21" customFormat="false" ht="12.75" hidden="false" customHeight="false" outlineLevel="0" collapsed="false">
      <c r="A21" s="49" t="n">
        <v>37288</v>
      </c>
      <c r="B21" s="50" t="n">
        <f aca="false">+Listen!C17</f>
        <v>5.44</v>
      </c>
      <c r="C21" s="51"/>
      <c r="D21" s="56" t="n">
        <f aca="false">+C18+0.085</f>
        <v>0.505</v>
      </c>
      <c r="E21" s="56" t="n">
        <f aca="false">D21</f>
        <v>0.505</v>
      </c>
      <c r="F21" s="58" t="n">
        <f aca="false">D21-0.01</f>
        <v>0.495</v>
      </c>
      <c r="G21" s="58" t="n">
        <f aca="false">D21-0.035</f>
        <v>0.47</v>
      </c>
      <c r="H21" s="85" t="n">
        <f aca="false">F21</f>
        <v>0.495</v>
      </c>
      <c r="I21" s="60" t="n">
        <f aca="false">+L21-0.02</f>
        <v>0.66</v>
      </c>
      <c r="J21" s="58" t="n">
        <f aca="false">I21</f>
        <v>0.66</v>
      </c>
      <c r="K21" s="61" t="n">
        <f aca="false">I21+0.01</f>
        <v>0.67</v>
      </c>
      <c r="L21" s="82" t="n">
        <f aca="false">D21+0.175</f>
        <v>0.68</v>
      </c>
      <c r="M21" s="63" t="n">
        <f aca="false">L21</f>
        <v>0.68</v>
      </c>
      <c r="N21" s="58" t="n">
        <f aca="false">L21</f>
        <v>0.68</v>
      </c>
      <c r="O21" s="58" t="n">
        <f aca="false">+L21+0.03</f>
        <v>0.71</v>
      </c>
      <c r="P21" s="64" t="n">
        <f aca="false">L21+0.09</f>
        <v>0.77</v>
      </c>
      <c r="Q21" s="59" t="n">
        <f aca="false">P21</f>
        <v>0.77</v>
      </c>
      <c r="R21" s="58" t="n">
        <f aca="false">P21</f>
        <v>0.77</v>
      </c>
      <c r="S21" s="57" t="n">
        <f aca="false">+P21+0.01</f>
        <v>0.78</v>
      </c>
      <c r="T21" s="57"/>
      <c r="U21" s="65" t="n">
        <f aca="false">D21-0.16</f>
        <v>0.345</v>
      </c>
      <c r="V21" s="65" t="n">
        <f aca="false">U21+0.055</f>
        <v>0.4</v>
      </c>
      <c r="W21" s="65" t="n">
        <f aca="false">(U21+B21)*0.032+U21+0.01</f>
        <v>0.54012</v>
      </c>
      <c r="X21" s="68"/>
      <c r="Y21" s="68" t="n">
        <f aca="false">+X18+0.08</f>
        <v>0.395</v>
      </c>
      <c r="Z21" s="68" t="n">
        <f aca="false">+X20+0.025</f>
        <v>0.305</v>
      </c>
      <c r="AA21" s="68" t="n">
        <f aca="false">Y21+0.04</f>
        <v>0.435</v>
      </c>
      <c r="AB21" s="68" t="n">
        <f aca="false">+Y21+0.07</f>
        <v>0.465</v>
      </c>
      <c r="AC21" s="68" t="n">
        <f aca="false">+AB21</f>
        <v>0.465</v>
      </c>
      <c r="AD21" s="68" t="n">
        <f aca="false">Listen!L17</f>
        <v>-0.195</v>
      </c>
      <c r="AE21" s="68" t="n">
        <f aca="false">+Z21-0.065</f>
        <v>0.24</v>
      </c>
      <c r="AF21" s="68"/>
      <c r="AG21" s="69" t="n">
        <v>0</v>
      </c>
      <c r="AH21" s="70" t="n">
        <v>0</v>
      </c>
      <c r="AI21" s="70" t="n">
        <v>0.035</v>
      </c>
      <c r="AJ21" s="70" t="n">
        <v>0</v>
      </c>
      <c r="AK21" s="70" t="n">
        <f aca="false">+AI21+0.02</f>
        <v>0.055</v>
      </c>
      <c r="AL21" s="70" t="n">
        <v>0.05</v>
      </c>
      <c r="AM21" s="70" t="n">
        <v>0.0325</v>
      </c>
      <c r="AN21" s="70" t="n">
        <v>0</v>
      </c>
      <c r="AO21" s="70" t="n">
        <v>0.015</v>
      </c>
      <c r="AP21" s="70" t="n">
        <v>0.155</v>
      </c>
      <c r="AQ21" s="70" t="n">
        <v>0.005</v>
      </c>
      <c r="AR21" s="70" t="n">
        <v>0.045</v>
      </c>
      <c r="AS21" s="70"/>
      <c r="AT21" s="68"/>
      <c r="AU21" s="68"/>
      <c r="AV21" s="68" t="n">
        <f aca="false">Listen!F17</f>
        <v>1.69</v>
      </c>
      <c r="AW21" s="68" t="n">
        <f aca="false">Listen!G17</f>
        <v>1.06</v>
      </c>
      <c r="AX21" s="68" t="n">
        <f aca="false">Listen!H17</f>
        <v>0.51</v>
      </c>
      <c r="AY21" s="68" t="n">
        <f aca="false">Listen!I17</f>
        <v>0.355</v>
      </c>
      <c r="AZ21" s="68" t="n">
        <f aca="false">Listen!J17</f>
        <v>0.175</v>
      </c>
      <c r="BA21" s="68" t="n">
        <f aca="false">Listen!K17</f>
        <v>0.17</v>
      </c>
      <c r="BB21" s="68" t="n">
        <f aca="false">Listen!L17</f>
        <v>-0.195</v>
      </c>
      <c r="BC21" s="1" t="n">
        <f aca="false">Listen!D17</f>
        <v>-0.0575</v>
      </c>
      <c r="BD21" s="1" t="n">
        <f aca="false">Listen!E17</f>
        <v>-0.0575</v>
      </c>
      <c r="BE21" s="80" t="n">
        <f aca="false">($B21+$BC21)/(1+0.0461)*0.0461+0.015+$BC21</f>
        <v>0.194698403594303</v>
      </c>
      <c r="BF21" s="80" t="n">
        <f aca="false">($B21+$BC21)/(1+0.052)*0.052+0.0225+$BC21</f>
        <v>0.231055133079848</v>
      </c>
      <c r="BG21" s="80" t="n">
        <f aca="false">($B21+$BC21)/(1+0.048)*0.048+0.055+$BD21</f>
        <v>0.244026717557252</v>
      </c>
    </row>
    <row r="22" customFormat="false" ht="12.75" hidden="false" customHeight="false" outlineLevel="0" collapsed="false">
      <c r="A22" s="49" t="n">
        <v>37316</v>
      </c>
      <c r="B22" s="50" t="n">
        <f aca="false">+Listen!C18</f>
        <v>5.1</v>
      </c>
      <c r="C22" s="51"/>
      <c r="D22" s="56" t="n">
        <f aca="false">+C18+0.085</f>
        <v>0.505</v>
      </c>
      <c r="E22" s="56" t="n">
        <f aca="false">D22</f>
        <v>0.505</v>
      </c>
      <c r="F22" s="58" t="n">
        <f aca="false">D22-0.01</f>
        <v>0.495</v>
      </c>
      <c r="G22" s="58" t="n">
        <f aca="false">D22-0.035</f>
        <v>0.47</v>
      </c>
      <c r="H22" s="85" t="n">
        <f aca="false">F22</f>
        <v>0.495</v>
      </c>
      <c r="I22" s="60" t="n">
        <f aca="false">+L22-0.02</f>
        <v>0.66</v>
      </c>
      <c r="J22" s="58" t="n">
        <f aca="false">I22</f>
        <v>0.66</v>
      </c>
      <c r="K22" s="61" t="n">
        <f aca="false">I22+0.01</f>
        <v>0.67</v>
      </c>
      <c r="L22" s="82" t="n">
        <f aca="false">D22+0.175</f>
        <v>0.68</v>
      </c>
      <c r="M22" s="63" t="n">
        <f aca="false">L22</f>
        <v>0.68</v>
      </c>
      <c r="N22" s="58" t="n">
        <f aca="false">L22</f>
        <v>0.68</v>
      </c>
      <c r="O22" s="58" t="n">
        <f aca="false">+L22+0.03</f>
        <v>0.71</v>
      </c>
      <c r="P22" s="64" t="n">
        <f aca="false">L22+0.09</f>
        <v>0.77</v>
      </c>
      <c r="Q22" s="59" t="n">
        <f aca="false">P22</f>
        <v>0.77</v>
      </c>
      <c r="R22" s="58" t="n">
        <f aca="false">P22</f>
        <v>0.77</v>
      </c>
      <c r="S22" s="57" t="n">
        <f aca="false">+P22+0.01</f>
        <v>0.78</v>
      </c>
      <c r="T22" s="57"/>
      <c r="U22" s="65" t="n">
        <f aca="false">D22-0.16</f>
        <v>0.345</v>
      </c>
      <c r="V22" s="65" t="n">
        <f aca="false">U22+0.055</f>
        <v>0.4</v>
      </c>
      <c r="W22" s="65" t="n">
        <f aca="false">(U22+B22)*0.032+U22+0.01</f>
        <v>0.52924</v>
      </c>
      <c r="X22" s="68"/>
      <c r="Y22" s="68" t="n">
        <f aca="false">+X18+0.08</f>
        <v>0.395</v>
      </c>
      <c r="Z22" s="68" t="n">
        <f aca="false">+X20+0.02</f>
        <v>0.3</v>
      </c>
      <c r="AA22" s="68" t="n">
        <f aca="false">Y22+0.04</f>
        <v>0.435</v>
      </c>
      <c r="AB22" s="68" t="n">
        <f aca="false">+Y22+0.07</f>
        <v>0.465</v>
      </c>
      <c r="AC22" s="68" t="n">
        <f aca="false">+AB22</f>
        <v>0.465</v>
      </c>
      <c r="AD22" s="68" t="n">
        <f aca="false">Listen!L18</f>
        <v>-0.195</v>
      </c>
      <c r="AE22" s="68" t="n">
        <f aca="false">+Z22-0.065</f>
        <v>0.235</v>
      </c>
      <c r="AF22" s="68"/>
      <c r="AG22" s="69" t="n">
        <v>0</v>
      </c>
      <c r="AH22" s="70" t="n">
        <v>0</v>
      </c>
      <c r="AI22" s="70" t="n">
        <v>0.035</v>
      </c>
      <c r="AJ22" s="70" t="n">
        <v>0</v>
      </c>
      <c r="AK22" s="70" t="n">
        <f aca="false">+AI22+0.02</f>
        <v>0.055</v>
      </c>
      <c r="AL22" s="70" t="n">
        <v>0.05</v>
      </c>
      <c r="AM22" s="70" t="n">
        <v>0.035</v>
      </c>
      <c r="AN22" s="70" t="n">
        <v>0</v>
      </c>
      <c r="AO22" s="70" t="n">
        <v>0.015</v>
      </c>
      <c r="AP22" s="70" t="n">
        <v>0.155</v>
      </c>
      <c r="AQ22" s="70" t="n">
        <v>0.005</v>
      </c>
      <c r="AR22" s="70" t="n">
        <v>0.045</v>
      </c>
      <c r="AS22" s="70"/>
      <c r="AT22" s="68"/>
      <c r="AU22" s="68"/>
      <c r="AV22" s="68" t="n">
        <f aca="false">Listen!F18</f>
        <v>1.64</v>
      </c>
      <c r="AW22" s="68" t="n">
        <f aca="false">Listen!G18</f>
        <v>0.96</v>
      </c>
      <c r="AX22" s="68" t="n">
        <f aca="false">Listen!H18</f>
        <v>0.5</v>
      </c>
      <c r="AY22" s="68" t="n">
        <f aca="false">Listen!I18</f>
        <v>0.32</v>
      </c>
      <c r="AZ22" s="68" t="n">
        <f aca="false">Listen!J18</f>
        <v>0.16</v>
      </c>
      <c r="BA22" s="68" t="n">
        <f aca="false">Listen!K18</f>
        <v>0.155</v>
      </c>
      <c r="BB22" s="68" t="n">
        <f aca="false">Listen!L18</f>
        <v>-0.195</v>
      </c>
      <c r="BC22" s="1" t="n">
        <f aca="false">Listen!D18</f>
        <v>-0.055</v>
      </c>
      <c r="BD22" s="1" t="n">
        <f aca="false">Listen!E18</f>
        <v>-0.055</v>
      </c>
      <c r="BE22" s="80" t="n">
        <f aca="false">($B22+$BC22)/(1+0.0461)*0.0461+0.015+$BC22</f>
        <v>0.182325303508269</v>
      </c>
      <c r="BF22" s="80" t="n">
        <f aca="false">($B22+$BC22)/(1+0.052)*0.052+0.0225+$BC22</f>
        <v>0.216872623574145</v>
      </c>
      <c r="BG22" s="80" t="n">
        <f aca="false">($B22+$BC22)/(1+0.048)*0.048+0.055+$BD22</f>
        <v>0.231068702290076</v>
      </c>
    </row>
    <row r="23" customFormat="false" ht="12.75" hidden="false" customHeight="false" outlineLevel="0" collapsed="false">
      <c r="A23" s="49" t="n">
        <v>37347</v>
      </c>
      <c r="B23" s="50" t="n">
        <f aca="false">+Listen!C19</f>
        <v>4.62</v>
      </c>
      <c r="C23" s="51"/>
      <c r="D23" s="56" t="n">
        <f aca="false">+Y23+0.055</f>
        <v>0.265</v>
      </c>
      <c r="E23" s="56" t="n">
        <f aca="false">D23</f>
        <v>0.265</v>
      </c>
      <c r="F23" s="57" t="n">
        <f aca="false">D23-0.005</f>
        <v>0.26</v>
      </c>
      <c r="G23" s="58" t="n">
        <f aca="false">D23-0.035</f>
        <v>0.23</v>
      </c>
      <c r="H23" s="57" t="n">
        <f aca="false">F23</f>
        <v>0.26</v>
      </c>
      <c r="I23" s="60" t="n">
        <f aca="false">D23-0.005</f>
        <v>0.26</v>
      </c>
      <c r="J23" s="58" t="n">
        <f aca="false">I23</f>
        <v>0.26</v>
      </c>
      <c r="K23" s="83" t="n">
        <f aca="false">I23</f>
        <v>0.26</v>
      </c>
      <c r="L23" s="84" t="n">
        <f aca="false">D23+0.045</f>
        <v>0.31</v>
      </c>
      <c r="M23" s="64" t="n">
        <f aca="false">L23-0</f>
        <v>0.31</v>
      </c>
      <c r="N23" s="58" t="n">
        <f aca="false">L23</f>
        <v>0.31</v>
      </c>
      <c r="O23" s="57" t="n">
        <f aca="false">+L23+0.02</f>
        <v>0.33</v>
      </c>
      <c r="P23" s="86" t="n">
        <f aca="false">D23-0.005</f>
        <v>0.26</v>
      </c>
      <c r="Q23" s="59" t="n">
        <f aca="false">P23</f>
        <v>0.26</v>
      </c>
      <c r="R23" s="58" t="n">
        <f aca="false">P23</f>
        <v>0.26</v>
      </c>
      <c r="S23" s="57" t="n">
        <f aca="false">+P23</f>
        <v>0.26</v>
      </c>
      <c r="T23" s="57"/>
      <c r="U23" s="65" t="n">
        <f aca="false">D23-0.2</f>
        <v>0.065</v>
      </c>
      <c r="V23" s="65" t="n">
        <f aca="false">U23+0.055</f>
        <v>0.12</v>
      </c>
      <c r="W23" s="65" t="n">
        <f aca="false">D23</f>
        <v>0.265</v>
      </c>
      <c r="X23" s="68" t="n">
        <f aca="false">AVERAGE(Y23:Y29)</f>
        <v>0.21</v>
      </c>
      <c r="Y23" s="68" t="n">
        <f aca="false">Z23+0.075</f>
        <v>0.21</v>
      </c>
      <c r="Z23" s="68" t="n">
        <v>0.135</v>
      </c>
      <c r="AA23" s="68" t="n">
        <f aca="false">Y23</f>
        <v>0.21</v>
      </c>
      <c r="AB23" s="68" t="n">
        <f aca="false">AC23</f>
        <v>0.27</v>
      </c>
      <c r="AC23" s="68" t="n">
        <f aca="false">Y23+0.06</f>
        <v>0.27</v>
      </c>
      <c r="AD23" s="68" t="n">
        <f aca="false">Listen!L19</f>
        <v>-0.335</v>
      </c>
      <c r="AE23" s="87" t="n">
        <f aca="false">+Z23-0.065</f>
        <v>0.07</v>
      </c>
      <c r="AF23" s="68"/>
      <c r="AG23" s="69" t="n">
        <v>0</v>
      </c>
      <c r="AH23" s="70" t="n">
        <v>0</v>
      </c>
      <c r="AI23" s="70" t="n">
        <v>0.005</v>
      </c>
      <c r="AJ23" s="70" t="n">
        <v>0</v>
      </c>
      <c r="AK23" s="70" t="n">
        <f aca="false">+AI23</f>
        <v>0.005</v>
      </c>
      <c r="AL23" s="70" t="n">
        <f aca="false">AL11</f>
        <v>0.04</v>
      </c>
      <c r="AM23" s="70" t="n">
        <v>0.0075</v>
      </c>
      <c r="AN23" s="70" t="n">
        <v>0</v>
      </c>
      <c r="AO23" s="70" t="n">
        <v>0</v>
      </c>
      <c r="AP23" s="70" t="n">
        <v>0.155</v>
      </c>
      <c r="AQ23" s="70" t="n">
        <v>0</v>
      </c>
      <c r="AR23" s="70" t="n">
        <v>0.04</v>
      </c>
      <c r="AS23" s="70"/>
      <c r="AT23" s="68"/>
      <c r="AU23" s="68"/>
      <c r="AV23" s="68" t="n">
        <f aca="false">Listen!F19</f>
        <v>0.5</v>
      </c>
      <c r="AW23" s="68" t="n">
        <f aca="false">Listen!G19</f>
        <v>0.435</v>
      </c>
      <c r="AX23" s="68" t="n">
        <f aca="false">Listen!H19</f>
        <v>0.35</v>
      </c>
      <c r="AY23" s="68" t="n">
        <f aca="false">Listen!I19</f>
        <v>0.205</v>
      </c>
      <c r="AZ23" s="68" t="n">
        <f aca="false">Listen!J19</f>
        <v>0.04</v>
      </c>
      <c r="BA23" s="68" t="n">
        <f aca="false">Listen!K19</f>
        <v>0.035</v>
      </c>
      <c r="BB23" s="68" t="n">
        <f aca="false">Listen!L19</f>
        <v>-0.335</v>
      </c>
      <c r="BC23" s="1" t="n">
        <f aca="false">Listen!D19</f>
        <v>-0.065</v>
      </c>
      <c r="BD23" s="1" t="n">
        <f aca="false">Listen!E19</f>
        <v>-0.065</v>
      </c>
      <c r="BE23" s="80" t="n">
        <f aca="false">($B23+$BC23)/(1+0.0461)*0.0461+0.015+$BC23</f>
        <v>0.150731765605583</v>
      </c>
      <c r="BF23" s="80" t="n">
        <f aca="false">($B23+$BC23)/(1+0.052)*0.052+0.0225+$BC23</f>
        <v>0.182652091254753</v>
      </c>
      <c r="BG23" s="80" t="n">
        <f aca="false">($B23+$BC23)/(1+0.048)*0.048+0.055+$BD23</f>
        <v>0.198625954198473</v>
      </c>
    </row>
    <row r="24" customFormat="false" ht="12.75" hidden="false" customHeight="false" outlineLevel="0" collapsed="false">
      <c r="A24" s="49" t="n">
        <v>37377</v>
      </c>
      <c r="B24" s="50" t="n">
        <f aca="false">+Listen!C20</f>
        <v>4.455</v>
      </c>
      <c r="C24" s="88"/>
      <c r="D24" s="56" t="n">
        <f aca="false">+Y24+0.055</f>
        <v>0.265</v>
      </c>
      <c r="E24" s="56" t="n">
        <f aca="false">D24</f>
        <v>0.265</v>
      </c>
      <c r="F24" s="57" t="n">
        <f aca="false">D24-0.005</f>
        <v>0.26</v>
      </c>
      <c r="G24" s="58" t="n">
        <f aca="false">D24-0.035</f>
        <v>0.23</v>
      </c>
      <c r="H24" s="57" t="n">
        <f aca="false">F24</f>
        <v>0.26</v>
      </c>
      <c r="I24" s="60" t="n">
        <f aca="false">D24-0.005</f>
        <v>0.26</v>
      </c>
      <c r="J24" s="58" t="n">
        <f aca="false">I24</f>
        <v>0.26</v>
      </c>
      <c r="K24" s="83" t="n">
        <f aca="false">I24</f>
        <v>0.26</v>
      </c>
      <c r="L24" s="84" t="n">
        <f aca="false">D24+0.045</f>
        <v>0.31</v>
      </c>
      <c r="M24" s="64" t="n">
        <f aca="false">L24-0</f>
        <v>0.31</v>
      </c>
      <c r="N24" s="58" t="n">
        <f aca="false">L24</f>
        <v>0.31</v>
      </c>
      <c r="O24" s="57" t="n">
        <f aca="false">+L24+0.02</f>
        <v>0.33</v>
      </c>
      <c r="P24" s="86" t="n">
        <f aca="false">D24-0.005</f>
        <v>0.26</v>
      </c>
      <c r="Q24" s="59" t="n">
        <f aca="false">P24</f>
        <v>0.26</v>
      </c>
      <c r="R24" s="58" t="n">
        <f aca="false">P24</f>
        <v>0.26</v>
      </c>
      <c r="S24" s="57" t="n">
        <f aca="false">+P24</f>
        <v>0.26</v>
      </c>
      <c r="T24" s="57"/>
      <c r="U24" s="65" t="n">
        <f aca="false">D24-0.2</f>
        <v>0.065</v>
      </c>
      <c r="V24" s="65" t="n">
        <f aca="false">U24+0.055</f>
        <v>0.12</v>
      </c>
      <c r="W24" s="65" t="n">
        <f aca="false">D24</f>
        <v>0.265</v>
      </c>
      <c r="X24" s="68" t="n">
        <f aca="false">AVERAGE(Z23:Z29)</f>
        <v>0.135</v>
      </c>
      <c r="Y24" s="68" t="n">
        <f aca="false">Z24+0.075</f>
        <v>0.21</v>
      </c>
      <c r="Z24" s="68" t="n">
        <v>0.135</v>
      </c>
      <c r="AA24" s="68" t="n">
        <f aca="false">Y24</f>
        <v>0.21</v>
      </c>
      <c r="AB24" s="68" t="n">
        <f aca="false">AC24</f>
        <v>0.27</v>
      </c>
      <c r="AC24" s="68" t="n">
        <f aca="false">Y24+0.06</f>
        <v>0.27</v>
      </c>
      <c r="AD24" s="68" t="n">
        <f aca="false">Listen!L20</f>
        <v>-0.335</v>
      </c>
      <c r="AE24" s="87" t="n">
        <f aca="false">+Z24-0.065</f>
        <v>0.07</v>
      </c>
      <c r="AF24" s="68"/>
      <c r="AG24" s="69" t="n">
        <v>0</v>
      </c>
      <c r="AH24" s="70" t="n">
        <v>0</v>
      </c>
      <c r="AI24" s="70" t="n">
        <v>0.005</v>
      </c>
      <c r="AJ24" s="70" t="n">
        <v>0</v>
      </c>
      <c r="AK24" s="70" t="n">
        <f aca="false">+AI24</f>
        <v>0.005</v>
      </c>
      <c r="AL24" s="70" t="n">
        <f aca="false">AL12</f>
        <v>0.04</v>
      </c>
      <c r="AM24" s="70" t="n">
        <v>0.0075</v>
      </c>
      <c r="AN24" s="70" t="n">
        <v>0</v>
      </c>
      <c r="AO24" s="70" t="n">
        <v>0</v>
      </c>
      <c r="AP24" s="70" t="n">
        <v>0.155</v>
      </c>
      <c r="AQ24" s="70" t="n">
        <v>0</v>
      </c>
      <c r="AR24" s="70" t="n">
        <v>0.04</v>
      </c>
      <c r="AS24" s="70"/>
      <c r="AT24" s="68"/>
      <c r="AU24" s="68"/>
      <c r="AV24" s="68" t="n">
        <f aca="false">Listen!F20</f>
        <v>0.44</v>
      </c>
      <c r="AW24" s="68" t="n">
        <f aca="false">Listen!G20</f>
        <v>0.385</v>
      </c>
      <c r="AX24" s="68" t="n">
        <f aca="false">Listen!H20</f>
        <v>0.255</v>
      </c>
      <c r="AY24" s="68" t="n">
        <f aca="false">Listen!I20</f>
        <v>0.195</v>
      </c>
      <c r="AZ24" s="68" t="n">
        <f aca="false">Listen!J20</f>
        <v>0.04</v>
      </c>
      <c r="BA24" s="68" t="n">
        <f aca="false">Listen!K20</f>
        <v>0.035</v>
      </c>
      <c r="BB24" s="68" t="n">
        <f aca="false">Listen!L20</f>
        <v>-0.335</v>
      </c>
      <c r="BC24" s="1" t="n">
        <f aca="false">Listen!D20</f>
        <v>-0.065</v>
      </c>
      <c r="BD24" s="1" t="n">
        <f aca="false">Listen!E20</f>
        <v>-0.065</v>
      </c>
      <c r="BE24" s="80" t="n">
        <f aca="false">($B24+$BC24)/(1+0.0461)*0.0461+0.015+$BC24</f>
        <v>0.143460472230188</v>
      </c>
      <c r="BF24" s="80" t="n">
        <f aca="false">($B24+$BC24)/(1+0.052)*0.052+0.0225+$BC24</f>
        <v>0.174496197718631</v>
      </c>
      <c r="BG24" s="80" t="n">
        <f aca="false">($B24+$BC24)/(1+0.048)*0.048+0.055+$BD24</f>
        <v>0.191068702290076</v>
      </c>
    </row>
    <row r="25" customFormat="false" ht="12.75" hidden="false" customHeight="false" outlineLevel="0" collapsed="false">
      <c r="A25" s="49" t="n">
        <v>37408</v>
      </c>
      <c r="B25" s="50" t="n">
        <f aca="false">+Listen!C21</f>
        <v>4.455</v>
      </c>
      <c r="C25" s="88"/>
      <c r="D25" s="56" t="n">
        <f aca="false">+Y25+0.055</f>
        <v>0.265</v>
      </c>
      <c r="E25" s="56" t="n">
        <f aca="false">D25</f>
        <v>0.265</v>
      </c>
      <c r="F25" s="57" t="n">
        <f aca="false">D25-0.005</f>
        <v>0.26</v>
      </c>
      <c r="G25" s="58" t="n">
        <f aca="false">D25-0.035</f>
        <v>0.23</v>
      </c>
      <c r="H25" s="57" t="n">
        <f aca="false">F25</f>
        <v>0.26</v>
      </c>
      <c r="I25" s="60" t="n">
        <f aca="false">D25-0.005</f>
        <v>0.26</v>
      </c>
      <c r="J25" s="58" t="n">
        <f aca="false">I25</f>
        <v>0.26</v>
      </c>
      <c r="K25" s="83" t="n">
        <f aca="false">I25</f>
        <v>0.26</v>
      </c>
      <c r="L25" s="84" t="n">
        <f aca="false">D25+0.045</f>
        <v>0.31</v>
      </c>
      <c r="M25" s="64" t="n">
        <f aca="false">L25-0</f>
        <v>0.31</v>
      </c>
      <c r="N25" s="58" t="n">
        <f aca="false">L25</f>
        <v>0.31</v>
      </c>
      <c r="O25" s="57" t="n">
        <f aca="false">+L25+0.02</f>
        <v>0.33</v>
      </c>
      <c r="P25" s="86" t="n">
        <f aca="false">D25-0.005</f>
        <v>0.26</v>
      </c>
      <c r="Q25" s="59" t="n">
        <f aca="false">P25</f>
        <v>0.26</v>
      </c>
      <c r="R25" s="58" t="n">
        <f aca="false">P25</f>
        <v>0.26</v>
      </c>
      <c r="S25" s="57" t="n">
        <f aca="false">+P25</f>
        <v>0.26</v>
      </c>
      <c r="T25" s="57"/>
      <c r="U25" s="65" t="n">
        <f aca="false">D25-0.2</f>
        <v>0.065</v>
      </c>
      <c r="V25" s="65" t="n">
        <f aca="false">U25+0.055</f>
        <v>0.12</v>
      </c>
      <c r="W25" s="65" t="n">
        <f aca="false">D25</f>
        <v>0.265</v>
      </c>
      <c r="X25" s="68"/>
      <c r="Y25" s="68" t="n">
        <f aca="false">Z25+0.075</f>
        <v>0.21</v>
      </c>
      <c r="Z25" s="68" t="n">
        <v>0.135</v>
      </c>
      <c r="AA25" s="68" t="n">
        <f aca="false">Y25</f>
        <v>0.21</v>
      </c>
      <c r="AB25" s="68" t="n">
        <f aca="false">AC25</f>
        <v>0.27</v>
      </c>
      <c r="AC25" s="68" t="n">
        <f aca="false">Y25+0.06</f>
        <v>0.27</v>
      </c>
      <c r="AD25" s="68" t="n">
        <f aca="false">Listen!L21</f>
        <v>-0.335</v>
      </c>
      <c r="AE25" s="87" t="n">
        <f aca="false">+Z25-0.065</f>
        <v>0.07</v>
      </c>
      <c r="AF25" s="68"/>
      <c r="AG25" s="69" t="n">
        <v>0</v>
      </c>
      <c r="AH25" s="70" t="n">
        <v>0</v>
      </c>
      <c r="AI25" s="70" t="n">
        <v>0.005</v>
      </c>
      <c r="AJ25" s="70" t="n">
        <v>0</v>
      </c>
      <c r="AK25" s="70" t="n">
        <f aca="false">+AI25</f>
        <v>0.005</v>
      </c>
      <c r="AL25" s="70" t="n">
        <f aca="false">AL13</f>
        <v>0.04</v>
      </c>
      <c r="AM25" s="70" t="n">
        <v>0.0075</v>
      </c>
      <c r="AN25" s="70" t="n">
        <v>0</v>
      </c>
      <c r="AO25" s="70" t="n">
        <v>0</v>
      </c>
      <c r="AP25" s="70" t="n">
        <v>0.155</v>
      </c>
      <c r="AQ25" s="70" t="n">
        <v>0</v>
      </c>
      <c r="AR25" s="70" t="n">
        <v>0.04</v>
      </c>
      <c r="AS25" s="70"/>
      <c r="AT25" s="68"/>
      <c r="AU25" s="68"/>
      <c r="AV25" s="68" t="n">
        <f aca="false">Listen!F21</f>
        <v>0.44</v>
      </c>
      <c r="AW25" s="68" t="n">
        <f aca="false">Listen!G21</f>
        <v>0.385</v>
      </c>
      <c r="AX25" s="68" t="n">
        <f aca="false">Listen!H21</f>
        <v>0.255</v>
      </c>
      <c r="AY25" s="68" t="n">
        <f aca="false">Listen!I21</f>
        <v>0.205</v>
      </c>
      <c r="AZ25" s="68" t="n">
        <f aca="false">Listen!J21</f>
        <v>0.04</v>
      </c>
      <c r="BA25" s="68" t="n">
        <f aca="false">Listen!K21</f>
        <v>0.035</v>
      </c>
      <c r="BB25" s="68" t="n">
        <f aca="false">Listen!L21</f>
        <v>-0.335</v>
      </c>
      <c r="BC25" s="1" t="n">
        <f aca="false">Listen!D21</f>
        <v>-0.065</v>
      </c>
      <c r="BD25" s="1" t="n">
        <f aca="false">Listen!E21</f>
        <v>-0.065</v>
      </c>
      <c r="BE25" s="80" t="n">
        <f aca="false">($B25+$BC25)/(1+0.0461)*0.0461+0.015+$BC25</f>
        <v>0.143460472230188</v>
      </c>
      <c r="BF25" s="80" t="n">
        <f aca="false">($B25+$BC25)/(1+0.052)*0.052+0.0225+$BC25</f>
        <v>0.174496197718631</v>
      </c>
      <c r="BG25" s="80" t="n">
        <f aca="false">($B25+$BC25)/(1+0.048)*0.048+0.055+$BD25</f>
        <v>0.191068702290076</v>
      </c>
    </row>
    <row r="26" customFormat="false" ht="12.75" hidden="false" customHeight="false" outlineLevel="0" collapsed="false">
      <c r="A26" s="49" t="n">
        <v>37438</v>
      </c>
      <c r="B26" s="50" t="n">
        <f aca="false">+Listen!C22</f>
        <v>4.49</v>
      </c>
      <c r="C26" s="88"/>
      <c r="D26" s="56" t="n">
        <f aca="false">+Y26+0.055</f>
        <v>0.265</v>
      </c>
      <c r="E26" s="56" t="n">
        <f aca="false">D26</f>
        <v>0.265</v>
      </c>
      <c r="F26" s="57" t="n">
        <f aca="false">D26-0.005</f>
        <v>0.26</v>
      </c>
      <c r="G26" s="58" t="n">
        <f aca="false">D26-0.035</f>
        <v>0.23</v>
      </c>
      <c r="H26" s="57" t="n">
        <f aca="false">F26</f>
        <v>0.26</v>
      </c>
      <c r="I26" s="60" t="n">
        <f aca="false">D26-0.005</f>
        <v>0.26</v>
      </c>
      <c r="J26" s="58" t="n">
        <f aca="false">I26</f>
        <v>0.26</v>
      </c>
      <c r="K26" s="83" t="n">
        <f aca="false">I26</f>
        <v>0.26</v>
      </c>
      <c r="L26" s="84" t="n">
        <f aca="false">D26+0.045</f>
        <v>0.31</v>
      </c>
      <c r="M26" s="64" t="n">
        <f aca="false">L26-0</f>
        <v>0.31</v>
      </c>
      <c r="N26" s="58" t="n">
        <f aca="false">L26</f>
        <v>0.31</v>
      </c>
      <c r="O26" s="57" t="n">
        <f aca="false">+L26+0.02</f>
        <v>0.33</v>
      </c>
      <c r="P26" s="86" t="n">
        <f aca="false">D26-0.005</f>
        <v>0.26</v>
      </c>
      <c r="Q26" s="59" t="n">
        <f aca="false">P26</f>
        <v>0.26</v>
      </c>
      <c r="R26" s="58" t="n">
        <f aca="false">P26</f>
        <v>0.26</v>
      </c>
      <c r="S26" s="57" t="n">
        <f aca="false">+P26</f>
        <v>0.26</v>
      </c>
      <c r="T26" s="57"/>
      <c r="U26" s="65" t="n">
        <f aca="false">D26-0.2</f>
        <v>0.065</v>
      </c>
      <c r="V26" s="65" t="n">
        <f aca="false">U26+0.055</f>
        <v>0.12</v>
      </c>
      <c r="W26" s="65" t="n">
        <f aca="false">D26</f>
        <v>0.265</v>
      </c>
      <c r="X26" s="68"/>
      <c r="Y26" s="68" t="n">
        <f aca="false">Z26+0.075</f>
        <v>0.21</v>
      </c>
      <c r="Z26" s="68" t="n">
        <v>0.135</v>
      </c>
      <c r="AA26" s="68" t="n">
        <f aca="false">Y26</f>
        <v>0.21</v>
      </c>
      <c r="AB26" s="68" t="n">
        <f aca="false">AC26</f>
        <v>0.27</v>
      </c>
      <c r="AC26" s="68" t="n">
        <f aca="false">Y26+0.06</f>
        <v>0.27</v>
      </c>
      <c r="AD26" s="68" t="n">
        <f aca="false">Listen!L22</f>
        <v>-0.335</v>
      </c>
      <c r="AE26" s="87" t="n">
        <f aca="false">+Z26-0.065</f>
        <v>0.07</v>
      </c>
      <c r="AF26" s="68"/>
      <c r="AG26" s="69" t="n">
        <v>0</v>
      </c>
      <c r="AH26" s="70" t="n">
        <v>0</v>
      </c>
      <c r="AI26" s="70" t="n">
        <v>0.005</v>
      </c>
      <c r="AJ26" s="70" t="n">
        <v>0</v>
      </c>
      <c r="AK26" s="70" t="n">
        <f aca="false">+AI26</f>
        <v>0.005</v>
      </c>
      <c r="AL26" s="70" t="n">
        <f aca="false">AL14</f>
        <v>0.04</v>
      </c>
      <c r="AM26" s="70" t="n">
        <v>0.01</v>
      </c>
      <c r="AN26" s="70" t="n">
        <v>0</v>
      </c>
      <c r="AO26" s="70" t="n">
        <v>0</v>
      </c>
      <c r="AP26" s="70" t="n">
        <v>0.155</v>
      </c>
      <c r="AQ26" s="70" t="n">
        <v>0</v>
      </c>
      <c r="AR26" s="70" t="n">
        <v>0.04</v>
      </c>
      <c r="AS26" s="70"/>
      <c r="AT26" s="68"/>
      <c r="AU26" s="68"/>
      <c r="AV26" s="68" t="n">
        <f aca="false">Listen!F22</f>
        <v>0.5</v>
      </c>
      <c r="AW26" s="68" t="n">
        <f aca="false">Listen!G22</f>
        <v>0.3975</v>
      </c>
      <c r="AX26" s="68" t="n">
        <f aca="false">Listen!H22</f>
        <v>0.265</v>
      </c>
      <c r="AY26" s="68" t="n">
        <f aca="false">Listen!I22</f>
        <v>0.24</v>
      </c>
      <c r="AZ26" s="68" t="n">
        <f aca="false">Listen!J22</f>
        <v>0.04</v>
      </c>
      <c r="BA26" s="68" t="n">
        <f aca="false">Listen!K22</f>
        <v>0.035</v>
      </c>
      <c r="BB26" s="68" t="n">
        <f aca="false">Listen!L22</f>
        <v>-0.335</v>
      </c>
      <c r="BC26" s="1" t="n">
        <f aca="false">Listen!D22</f>
        <v>-0.065</v>
      </c>
      <c r="BD26" s="1" t="n">
        <f aca="false">Listen!E22</f>
        <v>-0.065</v>
      </c>
      <c r="BE26" s="80" t="n">
        <f aca="false">($B26+$BC26)/(1+0.0461)*0.0461+0.015+$BC26</f>
        <v>0.145002867794666</v>
      </c>
      <c r="BF26" s="80" t="n">
        <f aca="false">($B26+$BC26)/(1+0.052)*0.052+0.0225+$BC26</f>
        <v>0.176226235741445</v>
      </c>
      <c r="BG26" s="80" t="n">
        <f aca="false">($B26+$BC26)/(1+0.048)*0.048+0.055+$BD26</f>
        <v>0.192671755725191</v>
      </c>
    </row>
    <row r="27" customFormat="false" ht="12.75" hidden="false" customHeight="false" outlineLevel="0" collapsed="false">
      <c r="A27" s="49" t="n">
        <v>37469</v>
      </c>
      <c r="B27" s="50" t="n">
        <f aca="false">+Listen!C23</f>
        <v>4.48</v>
      </c>
      <c r="C27" s="88"/>
      <c r="D27" s="56" t="n">
        <f aca="false">+Y27+0.055</f>
        <v>0.265</v>
      </c>
      <c r="E27" s="56" t="n">
        <f aca="false">D27</f>
        <v>0.265</v>
      </c>
      <c r="F27" s="57" t="n">
        <f aca="false">D27-0.005</f>
        <v>0.26</v>
      </c>
      <c r="G27" s="58" t="n">
        <f aca="false">D27-0.035</f>
        <v>0.23</v>
      </c>
      <c r="H27" s="57" t="n">
        <f aca="false">F27</f>
        <v>0.26</v>
      </c>
      <c r="I27" s="60" t="n">
        <f aca="false">D27-0.005</f>
        <v>0.26</v>
      </c>
      <c r="J27" s="58" t="n">
        <f aca="false">I27</f>
        <v>0.26</v>
      </c>
      <c r="K27" s="83" t="n">
        <f aca="false">I27</f>
        <v>0.26</v>
      </c>
      <c r="L27" s="84" t="n">
        <f aca="false">D27+0.045</f>
        <v>0.31</v>
      </c>
      <c r="M27" s="64" t="n">
        <f aca="false">L27-0</f>
        <v>0.31</v>
      </c>
      <c r="N27" s="58" t="n">
        <f aca="false">L27</f>
        <v>0.31</v>
      </c>
      <c r="O27" s="57" t="n">
        <f aca="false">+L27+0.02</f>
        <v>0.33</v>
      </c>
      <c r="P27" s="86" t="n">
        <f aca="false">D27-0.005</f>
        <v>0.26</v>
      </c>
      <c r="Q27" s="59" t="n">
        <f aca="false">P27</f>
        <v>0.26</v>
      </c>
      <c r="R27" s="58" t="n">
        <f aca="false">P27</f>
        <v>0.26</v>
      </c>
      <c r="S27" s="57" t="n">
        <f aca="false">+P27</f>
        <v>0.26</v>
      </c>
      <c r="T27" s="57"/>
      <c r="U27" s="65" t="n">
        <f aca="false">D27-0.2</f>
        <v>0.065</v>
      </c>
      <c r="V27" s="65" t="n">
        <f aca="false">U27+0.055</f>
        <v>0.12</v>
      </c>
      <c r="W27" s="65" t="n">
        <f aca="false">D27</f>
        <v>0.265</v>
      </c>
      <c r="X27" s="68"/>
      <c r="Y27" s="68" t="n">
        <f aca="false">Z27+0.075</f>
        <v>0.21</v>
      </c>
      <c r="Z27" s="68" t="n">
        <v>0.135</v>
      </c>
      <c r="AA27" s="68" t="n">
        <f aca="false">Y27</f>
        <v>0.21</v>
      </c>
      <c r="AB27" s="68" t="n">
        <f aca="false">AC27</f>
        <v>0.27</v>
      </c>
      <c r="AC27" s="68" t="n">
        <f aca="false">Y27+0.06</f>
        <v>0.27</v>
      </c>
      <c r="AD27" s="68" t="n">
        <f aca="false">Listen!L23</f>
        <v>-0.335</v>
      </c>
      <c r="AE27" s="87" t="n">
        <f aca="false">+Z27-0.065</f>
        <v>0.07</v>
      </c>
      <c r="AF27" s="68"/>
      <c r="AG27" s="69" t="n">
        <v>0</v>
      </c>
      <c r="AH27" s="70" t="n">
        <v>0</v>
      </c>
      <c r="AI27" s="70" t="n">
        <v>0.005</v>
      </c>
      <c r="AJ27" s="70" t="n">
        <v>0</v>
      </c>
      <c r="AK27" s="70" t="n">
        <f aca="false">+AI27</f>
        <v>0.005</v>
      </c>
      <c r="AL27" s="70" t="n">
        <f aca="false">AL15</f>
        <v>0.04</v>
      </c>
      <c r="AM27" s="70" t="n">
        <v>0.0125</v>
      </c>
      <c r="AN27" s="70" t="n">
        <v>0</v>
      </c>
      <c r="AO27" s="70" t="n">
        <v>0</v>
      </c>
      <c r="AP27" s="70" t="n">
        <v>0.155</v>
      </c>
      <c r="AQ27" s="70" t="n">
        <v>0</v>
      </c>
      <c r="AR27" s="70" t="n">
        <v>0.04</v>
      </c>
      <c r="AS27" s="70"/>
      <c r="AT27" s="68"/>
      <c r="AU27" s="68"/>
      <c r="AV27" s="68" t="n">
        <f aca="false">Listen!F23</f>
        <v>0.5</v>
      </c>
      <c r="AW27" s="68" t="n">
        <f aca="false">Listen!G23</f>
        <v>0.4</v>
      </c>
      <c r="AX27" s="68" t="n">
        <f aca="false">Listen!H23</f>
        <v>0.265</v>
      </c>
      <c r="AY27" s="68" t="n">
        <f aca="false">Listen!I23</f>
        <v>0.24</v>
      </c>
      <c r="AZ27" s="68" t="n">
        <f aca="false">Listen!J23</f>
        <v>0.04</v>
      </c>
      <c r="BA27" s="68" t="n">
        <f aca="false">Listen!K23</f>
        <v>0.035</v>
      </c>
      <c r="BB27" s="68" t="n">
        <f aca="false">Listen!L23</f>
        <v>-0.335</v>
      </c>
      <c r="BC27" s="1" t="n">
        <f aca="false">Listen!D23</f>
        <v>-0.065</v>
      </c>
      <c r="BD27" s="1" t="n">
        <f aca="false">Listen!E23</f>
        <v>-0.065</v>
      </c>
      <c r="BE27" s="80" t="n">
        <f aca="false">($B27+$BC27)/(1+0.0461)*0.0461+0.015+$BC27</f>
        <v>0.144562183347672</v>
      </c>
      <c r="BF27" s="80" t="n">
        <f aca="false">($B27+$BC27)/(1+0.052)*0.052+0.0225+$BC27</f>
        <v>0.175731939163498</v>
      </c>
      <c r="BG27" s="80" t="n">
        <f aca="false">($B27+$BC27)/(1+0.048)*0.048+0.055+$BD27</f>
        <v>0.192213740458015</v>
      </c>
    </row>
    <row r="28" customFormat="false" ht="12.75" hidden="false" customHeight="false" outlineLevel="0" collapsed="false">
      <c r="A28" s="49" t="n">
        <v>37500</v>
      </c>
      <c r="B28" s="50" t="n">
        <f aca="false">+Listen!C24</f>
        <v>4.47</v>
      </c>
      <c r="C28" s="88"/>
      <c r="D28" s="56" t="n">
        <f aca="false">+Y28+0.055</f>
        <v>0.265</v>
      </c>
      <c r="E28" s="56" t="n">
        <f aca="false">D28</f>
        <v>0.265</v>
      </c>
      <c r="F28" s="57" t="n">
        <f aca="false">D28-0.005</f>
        <v>0.26</v>
      </c>
      <c r="G28" s="58" t="n">
        <f aca="false">D28-0.035</f>
        <v>0.23</v>
      </c>
      <c r="H28" s="57" t="n">
        <f aca="false">F28</f>
        <v>0.26</v>
      </c>
      <c r="I28" s="60" t="n">
        <f aca="false">D28-0.005</f>
        <v>0.26</v>
      </c>
      <c r="J28" s="58" t="n">
        <f aca="false">I28</f>
        <v>0.26</v>
      </c>
      <c r="K28" s="83" t="n">
        <f aca="false">I28</f>
        <v>0.26</v>
      </c>
      <c r="L28" s="84" t="n">
        <f aca="false">D28+0.045</f>
        <v>0.31</v>
      </c>
      <c r="M28" s="64" t="n">
        <f aca="false">L28-0</f>
        <v>0.31</v>
      </c>
      <c r="N28" s="58" t="n">
        <f aca="false">L28</f>
        <v>0.31</v>
      </c>
      <c r="O28" s="57" t="n">
        <f aca="false">+L28+0.02</f>
        <v>0.33</v>
      </c>
      <c r="P28" s="86" t="n">
        <f aca="false">D28-0.005</f>
        <v>0.26</v>
      </c>
      <c r="Q28" s="59" t="n">
        <f aca="false">P28</f>
        <v>0.26</v>
      </c>
      <c r="R28" s="58" t="n">
        <f aca="false">P28</f>
        <v>0.26</v>
      </c>
      <c r="S28" s="57" t="n">
        <f aca="false">+P28</f>
        <v>0.26</v>
      </c>
      <c r="T28" s="57"/>
      <c r="U28" s="65" t="n">
        <f aca="false">D28-0.2</f>
        <v>0.065</v>
      </c>
      <c r="V28" s="65" t="n">
        <f aca="false">U28+0.055</f>
        <v>0.12</v>
      </c>
      <c r="W28" s="65" t="n">
        <f aca="false">D28</f>
        <v>0.265</v>
      </c>
      <c r="X28" s="68"/>
      <c r="Y28" s="68" t="n">
        <f aca="false">Z28+0.075</f>
        <v>0.21</v>
      </c>
      <c r="Z28" s="68" t="n">
        <v>0.135</v>
      </c>
      <c r="AA28" s="68" t="n">
        <f aca="false">Y28</f>
        <v>0.21</v>
      </c>
      <c r="AB28" s="68" t="n">
        <f aca="false">AC28</f>
        <v>0.27</v>
      </c>
      <c r="AC28" s="68" t="n">
        <f aca="false">Y28+0.06</f>
        <v>0.27</v>
      </c>
      <c r="AD28" s="68" t="n">
        <f aca="false">Listen!L24</f>
        <v>-0.335</v>
      </c>
      <c r="AE28" s="87" t="n">
        <f aca="false">+Z28-0.065</f>
        <v>0.07</v>
      </c>
      <c r="AF28" s="68"/>
      <c r="AG28" s="69" t="n">
        <v>0</v>
      </c>
      <c r="AH28" s="70" t="n">
        <v>0</v>
      </c>
      <c r="AI28" s="70" t="n">
        <v>0.005</v>
      </c>
      <c r="AJ28" s="70" t="n">
        <v>0</v>
      </c>
      <c r="AK28" s="70" t="n">
        <f aca="false">+AI28</f>
        <v>0.005</v>
      </c>
      <c r="AL28" s="70" t="n">
        <f aca="false">AL16</f>
        <v>0.04</v>
      </c>
      <c r="AM28" s="70" t="n">
        <v>0.0125</v>
      </c>
      <c r="AN28" s="70" t="n">
        <v>0</v>
      </c>
      <c r="AO28" s="70" t="n">
        <v>0</v>
      </c>
      <c r="AP28" s="70" t="n">
        <v>0.155</v>
      </c>
      <c r="AQ28" s="70" t="n">
        <v>0</v>
      </c>
      <c r="AR28" s="70" t="n">
        <v>0.04</v>
      </c>
      <c r="AS28" s="70"/>
      <c r="AT28" s="68"/>
      <c r="AU28" s="68"/>
      <c r="AV28" s="68" t="n">
        <f aca="false">Listen!F24</f>
        <v>0.46</v>
      </c>
      <c r="AW28" s="68" t="n">
        <f aca="false">Listen!G24</f>
        <v>0.3975</v>
      </c>
      <c r="AX28" s="68" t="n">
        <f aca="false">Listen!H24</f>
        <v>0.245</v>
      </c>
      <c r="AY28" s="68" t="n">
        <f aca="false">Listen!I24</f>
        <v>0.21</v>
      </c>
      <c r="AZ28" s="68" t="n">
        <f aca="false">Listen!J24</f>
        <v>0.04</v>
      </c>
      <c r="BA28" s="68" t="n">
        <f aca="false">Listen!K24</f>
        <v>0.035</v>
      </c>
      <c r="BB28" s="68" t="n">
        <f aca="false">Listen!L24</f>
        <v>-0.335</v>
      </c>
      <c r="BC28" s="1" t="n">
        <f aca="false">Listen!D24</f>
        <v>-0.065</v>
      </c>
      <c r="BD28" s="1" t="n">
        <f aca="false">Listen!E24</f>
        <v>-0.065</v>
      </c>
      <c r="BE28" s="80" t="n">
        <f aca="false">($B28+$BC28)/(1+0.0461)*0.0461+0.015+$BC28</f>
        <v>0.144121498900679</v>
      </c>
      <c r="BF28" s="80" t="n">
        <f aca="false">($B28+$BC28)/(1+0.052)*0.052+0.0225+$BC28</f>
        <v>0.175237642585551</v>
      </c>
      <c r="BG28" s="80" t="n">
        <f aca="false">($B28+$BC28)/(1+0.048)*0.048+0.055+$BD28</f>
        <v>0.19175572519084</v>
      </c>
    </row>
    <row r="29" customFormat="false" ht="12.75" hidden="false" customHeight="false" outlineLevel="0" collapsed="false">
      <c r="A29" s="49" t="n">
        <v>37530</v>
      </c>
      <c r="B29" s="50" t="n">
        <f aca="false">+Listen!C25</f>
        <v>4.445</v>
      </c>
      <c r="C29" s="88"/>
      <c r="D29" s="56" t="n">
        <f aca="false">+Y29+0.055</f>
        <v>0.265</v>
      </c>
      <c r="E29" s="56" t="n">
        <f aca="false">D29</f>
        <v>0.265</v>
      </c>
      <c r="F29" s="57" t="n">
        <f aca="false">D29-0.005</f>
        <v>0.26</v>
      </c>
      <c r="G29" s="58" t="n">
        <f aca="false">D29-0.035</f>
        <v>0.23</v>
      </c>
      <c r="H29" s="57" t="n">
        <f aca="false">F29</f>
        <v>0.26</v>
      </c>
      <c r="I29" s="60" t="n">
        <f aca="false">D29-0.005</f>
        <v>0.26</v>
      </c>
      <c r="J29" s="58" t="n">
        <f aca="false">I29</f>
        <v>0.26</v>
      </c>
      <c r="K29" s="83" t="n">
        <f aca="false">I29</f>
        <v>0.26</v>
      </c>
      <c r="L29" s="84" t="n">
        <f aca="false">D29+0.045</f>
        <v>0.31</v>
      </c>
      <c r="M29" s="64" t="n">
        <f aca="false">L29-0</f>
        <v>0.31</v>
      </c>
      <c r="N29" s="58" t="n">
        <f aca="false">L29</f>
        <v>0.31</v>
      </c>
      <c r="O29" s="57" t="n">
        <f aca="false">+L29+0.02</f>
        <v>0.33</v>
      </c>
      <c r="P29" s="86" t="n">
        <f aca="false">D29-0.005</f>
        <v>0.26</v>
      </c>
      <c r="Q29" s="59" t="n">
        <f aca="false">P29</f>
        <v>0.26</v>
      </c>
      <c r="R29" s="58" t="n">
        <f aca="false">P29</f>
        <v>0.26</v>
      </c>
      <c r="S29" s="57" t="n">
        <f aca="false">+P29</f>
        <v>0.26</v>
      </c>
      <c r="T29" s="57"/>
      <c r="U29" s="65" t="n">
        <f aca="false">D29-0.2</f>
        <v>0.065</v>
      </c>
      <c r="V29" s="65" t="n">
        <f aca="false">U29+0.055</f>
        <v>0.12</v>
      </c>
      <c r="W29" s="65" t="n">
        <f aca="false">D29</f>
        <v>0.265</v>
      </c>
      <c r="X29" s="68"/>
      <c r="Y29" s="68" t="n">
        <f aca="false">Z29+0.075</f>
        <v>0.21</v>
      </c>
      <c r="Z29" s="68" t="n">
        <v>0.135</v>
      </c>
      <c r="AA29" s="68" t="n">
        <f aca="false">Y29</f>
        <v>0.21</v>
      </c>
      <c r="AB29" s="68" t="n">
        <f aca="false">AC29</f>
        <v>0.27</v>
      </c>
      <c r="AC29" s="68" t="n">
        <f aca="false">Y29+0.06</f>
        <v>0.27</v>
      </c>
      <c r="AD29" s="68" t="n">
        <f aca="false">Listen!L25</f>
        <v>-0.335</v>
      </c>
      <c r="AE29" s="87" t="n">
        <f aca="false">+Z29-0.065</f>
        <v>0.07</v>
      </c>
      <c r="AF29" s="68"/>
      <c r="AG29" s="69" t="n">
        <v>0</v>
      </c>
      <c r="AH29" s="70" t="n">
        <v>0</v>
      </c>
      <c r="AI29" s="70" t="n">
        <v>0.005</v>
      </c>
      <c r="AJ29" s="70" t="n">
        <v>0</v>
      </c>
      <c r="AK29" s="70" t="n">
        <f aca="false">+AI29</f>
        <v>0.005</v>
      </c>
      <c r="AL29" s="70" t="n">
        <f aca="false">AL17</f>
        <v>0.04</v>
      </c>
      <c r="AM29" s="70" t="n">
        <v>0.0125</v>
      </c>
      <c r="AN29" s="70" t="n">
        <v>0</v>
      </c>
      <c r="AO29" s="70" t="n">
        <v>0</v>
      </c>
      <c r="AP29" s="70" t="n">
        <v>0.155</v>
      </c>
      <c r="AQ29" s="70" t="n">
        <v>0</v>
      </c>
      <c r="AR29" s="70" t="n">
        <v>0.04</v>
      </c>
      <c r="AS29" s="70"/>
      <c r="AT29" s="68"/>
      <c r="AU29" s="68"/>
      <c r="AV29" s="68" t="n">
        <f aca="false">Listen!F25</f>
        <v>0.47</v>
      </c>
      <c r="AW29" s="68" t="n">
        <f aca="false">Listen!G25</f>
        <v>0.4</v>
      </c>
      <c r="AX29" s="68" t="n">
        <f aca="false">Listen!H25</f>
        <v>0.255</v>
      </c>
      <c r="AY29" s="68" t="n">
        <f aca="false">Listen!I25</f>
        <v>0.205</v>
      </c>
      <c r="AZ29" s="68" t="n">
        <f aca="false">Listen!J25</f>
        <v>0.04</v>
      </c>
      <c r="BA29" s="68" t="n">
        <f aca="false">Listen!K25</f>
        <v>0.035</v>
      </c>
      <c r="BB29" s="68" t="n">
        <f aca="false">Listen!L25</f>
        <v>-0.335</v>
      </c>
      <c r="BC29" s="1" t="n">
        <f aca="false">Listen!D25</f>
        <v>-0.065</v>
      </c>
      <c r="BD29" s="1" t="n">
        <f aca="false">Listen!E25</f>
        <v>-0.065</v>
      </c>
      <c r="BE29" s="80" t="n">
        <f aca="false">($B29+$BC29)/(1+0.0461)*0.0461+0.015+$BC29</f>
        <v>0.143019787783195</v>
      </c>
      <c r="BF29" s="80" t="n">
        <f aca="false">($B29+$BC29)/(1+0.052)*0.052+0.0225+$BC29</f>
        <v>0.174001901140684</v>
      </c>
      <c r="BG29" s="80" t="n">
        <f aca="false">($B29+$BC29)/(1+0.048)*0.048+0.055+$BD29</f>
        <v>0.190610687022901</v>
      </c>
    </row>
    <row r="30" customFormat="false" ht="12.75" hidden="false" customHeight="false" outlineLevel="0" collapsed="false">
      <c r="A30" s="49" t="n">
        <v>37561</v>
      </c>
      <c r="B30" s="50" t="n">
        <f aca="false">+Listen!C26</f>
        <v>4.57</v>
      </c>
      <c r="C30" s="51"/>
      <c r="D30" s="56" t="n">
        <f aca="false">Y30+0.08</f>
        <v>0.325</v>
      </c>
      <c r="E30" s="56" t="n">
        <f aca="false">D30</f>
        <v>0.325</v>
      </c>
      <c r="F30" s="57" t="n">
        <f aca="false">D30-0.01</f>
        <v>0.315</v>
      </c>
      <c r="G30" s="58" t="n">
        <f aca="false">D30-0.035</f>
        <v>0.29</v>
      </c>
      <c r="H30" s="57" t="n">
        <f aca="false">F30</f>
        <v>0.315</v>
      </c>
      <c r="I30" s="89" t="n">
        <f aca="false">L30-0.02</f>
        <v>0.485</v>
      </c>
      <c r="J30" s="58" t="n">
        <f aca="false">I30</f>
        <v>0.485</v>
      </c>
      <c r="K30" s="61" t="n">
        <f aca="false">I30+0.01</f>
        <v>0.495</v>
      </c>
      <c r="L30" s="62" t="n">
        <f aca="false">D30+0.18</f>
        <v>0.505</v>
      </c>
      <c r="M30" s="64" t="n">
        <f aca="false">L30-0</f>
        <v>0.505</v>
      </c>
      <c r="N30" s="58" t="n">
        <f aca="false">L30</f>
        <v>0.505</v>
      </c>
      <c r="O30" s="57" t="n">
        <f aca="false">+L30+0.03</f>
        <v>0.535</v>
      </c>
      <c r="P30" s="84" t="n">
        <f aca="false">I30+0.1</f>
        <v>0.585</v>
      </c>
      <c r="Q30" s="59" t="n">
        <f aca="false">P30</f>
        <v>0.585</v>
      </c>
      <c r="R30" s="58" t="n">
        <f aca="false">P30</f>
        <v>0.585</v>
      </c>
      <c r="S30" s="57" t="n">
        <f aca="false">+P30+0.02</f>
        <v>0.605</v>
      </c>
      <c r="T30" s="57"/>
      <c r="U30" s="65" t="n">
        <f aca="false">D30-0.16</f>
        <v>0.165</v>
      </c>
      <c r="V30" s="65" t="n">
        <f aca="false">U30+0.055</f>
        <v>0.22</v>
      </c>
      <c r="W30" s="65" t="n">
        <f aca="false">(U30+B30)*0.032+U30+0.01</f>
        <v>0.32652</v>
      </c>
      <c r="X30" s="68" t="n">
        <f aca="false">AVERAGE(Y30:Y34)</f>
        <v>0.245</v>
      </c>
      <c r="Y30" s="68" t="n">
        <f aca="false">Z30+0.05</f>
        <v>0.245</v>
      </c>
      <c r="Z30" s="68" t="n">
        <v>0.195</v>
      </c>
      <c r="AA30" s="68" t="n">
        <f aca="false">+Y30+0.04</f>
        <v>0.285</v>
      </c>
      <c r="AB30" s="68" t="n">
        <f aca="false">AC30</f>
        <v>0.395</v>
      </c>
      <c r="AC30" s="68" t="n">
        <f aca="false">Y30+0.15</f>
        <v>0.395</v>
      </c>
      <c r="AD30" s="68" t="n">
        <f aca="false">Listen!L26</f>
        <v>-0.245</v>
      </c>
      <c r="AE30" s="68" t="n">
        <f aca="false">+Z30-0.06</f>
        <v>0.135</v>
      </c>
      <c r="AF30" s="68"/>
      <c r="AG30" s="69" t="n">
        <v>0</v>
      </c>
      <c r="AH30" s="70" t="n">
        <v>0</v>
      </c>
      <c r="AI30" s="70" t="n">
        <v>0.03</v>
      </c>
      <c r="AJ30" s="70" t="n">
        <v>0</v>
      </c>
      <c r="AK30" s="70" t="n">
        <f aca="false">+AI30</f>
        <v>0.03</v>
      </c>
      <c r="AL30" s="70" t="n">
        <f aca="false">AL18</f>
        <v>0.05</v>
      </c>
      <c r="AM30" s="70" t="n">
        <v>0.025</v>
      </c>
      <c r="AN30" s="70" t="n">
        <v>0</v>
      </c>
      <c r="AO30" s="70" t="n">
        <v>0</v>
      </c>
      <c r="AP30" s="70" t="n">
        <v>0.155</v>
      </c>
      <c r="AQ30" s="70" t="n">
        <v>0.005</v>
      </c>
      <c r="AR30" s="70" t="n">
        <v>0.055</v>
      </c>
      <c r="AS30" s="70"/>
      <c r="AT30" s="68"/>
      <c r="AU30" s="68"/>
      <c r="AV30" s="68" t="n">
        <f aca="false">Listen!F26</f>
        <v>0.85</v>
      </c>
      <c r="AW30" s="68" t="n">
        <f aca="false">Listen!G26</f>
        <v>0.64</v>
      </c>
      <c r="AX30" s="68" t="n">
        <f aca="false">Listen!H26</f>
        <v>0.3</v>
      </c>
      <c r="AY30" s="68" t="n">
        <f aca="false">Listen!I26</f>
        <v>0.27</v>
      </c>
      <c r="AZ30" s="68" t="n">
        <f aca="false">Listen!J26</f>
        <v>0.09</v>
      </c>
      <c r="BA30" s="68" t="n">
        <f aca="false">Listen!K26</f>
        <v>0.09</v>
      </c>
      <c r="BB30" s="68" t="n">
        <f aca="false">Listen!L26</f>
        <v>-0.245</v>
      </c>
      <c r="BC30" s="1" t="n">
        <f aca="false">Listen!D26</f>
        <v>-0.08</v>
      </c>
      <c r="BD30" s="1" t="n">
        <f aca="false">Listen!E26</f>
        <v>-0.08</v>
      </c>
      <c r="BE30" s="80" t="n">
        <f aca="false">($B30+$BC30)/(1+0.0461)*0.0461+0.015+$BC30</f>
        <v>0.132867316700124</v>
      </c>
      <c r="BF30" s="80" t="n">
        <f aca="false">($B30+$BC30)/(1+0.052)*0.052+0.0225+$BC30</f>
        <v>0.164439163498099</v>
      </c>
      <c r="BG30" s="80" t="n">
        <f aca="false">($B30+$BC30)/(1+0.048)*0.048+0.055+$BD30</f>
        <v>0.180648854961832</v>
      </c>
    </row>
    <row r="31" customFormat="false" ht="12.75" hidden="false" customHeight="false" outlineLevel="0" collapsed="false">
      <c r="A31" s="49" t="n">
        <v>37591</v>
      </c>
      <c r="B31" s="50" t="n">
        <f aca="false">+Listen!C27</f>
        <v>4.675</v>
      </c>
      <c r="C31" s="88"/>
      <c r="D31" s="56" t="n">
        <f aca="false">Y31+0.08</f>
        <v>0.325</v>
      </c>
      <c r="E31" s="56" t="n">
        <f aca="false">D31</f>
        <v>0.325</v>
      </c>
      <c r="F31" s="57" t="n">
        <f aca="false">D31-0.01</f>
        <v>0.315</v>
      </c>
      <c r="G31" s="58" t="n">
        <f aca="false">D31-0.035</f>
        <v>0.29</v>
      </c>
      <c r="H31" s="57" t="n">
        <f aca="false">F31</f>
        <v>0.315</v>
      </c>
      <c r="I31" s="89" t="n">
        <f aca="false">L31-0.02</f>
        <v>0.485</v>
      </c>
      <c r="J31" s="58" t="n">
        <f aca="false">I31</f>
        <v>0.485</v>
      </c>
      <c r="K31" s="61" t="n">
        <f aca="false">I31+0.01</f>
        <v>0.495</v>
      </c>
      <c r="L31" s="62" t="n">
        <f aca="false">D31+0.18</f>
        <v>0.505</v>
      </c>
      <c r="M31" s="64" t="n">
        <f aca="false">L31-0</f>
        <v>0.505</v>
      </c>
      <c r="N31" s="58" t="n">
        <f aca="false">L31</f>
        <v>0.505</v>
      </c>
      <c r="O31" s="57" t="n">
        <f aca="false">+L31+0.03</f>
        <v>0.535</v>
      </c>
      <c r="P31" s="84" t="n">
        <f aca="false">I31+0.1</f>
        <v>0.585</v>
      </c>
      <c r="Q31" s="59" t="n">
        <f aca="false">P31</f>
        <v>0.585</v>
      </c>
      <c r="R31" s="58" t="n">
        <f aca="false">P31</f>
        <v>0.585</v>
      </c>
      <c r="S31" s="57" t="n">
        <f aca="false">+P31+0.02</f>
        <v>0.605</v>
      </c>
      <c r="T31" s="57"/>
      <c r="U31" s="65" t="n">
        <f aca="false">D31-0.16</f>
        <v>0.165</v>
      </c>
      <c r="V31" s="65" t="n">
        <f aca="false">U31+0.055</f>
        <v>0.22</v>
      </c>
      <c r="W31" s="65" t="n">
        <f aca="false">(U31+B31)*0.032+U31+0.01</f>
        <v>0.32988</v>
      </c>
      <c r="X31" s="68" t="n">
        <f aca="false">AVERAGE(Z30:Z34)</f>
        <v>0.195</v>
      </c>
      <c r="Y31" s="68" t="n">
        <f aca="false">Z31+0.05</f>
        <v>0.245</v>
      </c>
      <c r="Z31" s="68" t="n">
        <v>0.195</v>
      </c>
      <c r="AA31" s="68" t="n">
        <f aca="false">+Y31+0.04</f>
        <v>0.285</v>
      </c>
      <c r="AB31" s="68" t="n">
        <f aca="false">AC31</f>
        <v>0.395</v>
      </c>
      <c r="AC31" s="68" t="n">
        <f aca="false">Y31+0.15</f>
        <v>0.395</v>
      </c>
      <c r="AD31" s="68" t="n">
        <f aca="false">Listen!L27</f>
        <v>-0.245</v>
      </c>
      <c r="AE31" s="68" t="n">
        <f aca="false">+Z31-0.06</f>
        <v>0.135</v>
      </c>
      <c r="AF31" s="68"/>
      <c r="AG31" s="69" t="n">
        <v>0</v>
      </c>
      <c r="AH31" s="70" t="n">
        <v>0</v>
      </c>
      <c r="AI31" s="70" t="n">
        <v>0.03</v>
      </c>
      <c r="AJ31" s="70" t="n">
        <v>0</v>
      </c>
      <c r="AK31" s="70" t="n">
        <f aca="false">+AI31</f>
        <v>0.03</v>
      </c>
      <c r="AL31" s="70" t="n">
        <f aca="false">AL19</f>
        <v>0.05</v>
      </c>
      <c r="AM31" s="70" t="n">
        <v>0.0275</v>
      </c>
      <c r="AN31" s="70" t="n">
        <v>0</v>
      </c>
      <c r="AO31" s="70" t="n">
        <v>0</v>
      </c>
      <c r="AP31" s="70" t="n">
        <v>0.155</v>
      </c>
      <c r="AQ31" s="70" t="n">
        <v>0.005</v>
      </c>
      <c r="AR31" s="70" t="n">
        <v>0.055</v>
      </c>
      <c r="AS31" s="70"/>
      <c r="AT31" s="68"/>
      <c r="AU31" s="68"/>
      <c r="AV31" s="68" t="n">
        <f aca="false">Listen!F27</f>
        <v>1.26</v>
      </c>
      <c r="AW31" s="68" t="n">
        <f aca="false">Listen!G27</f>
        <v>0.97</v>
      </c>
      <c r="AX31" s="68" t="n">
        <f aca="false">Listen!H27</f>
        <v>0.37</v>
      </c>
      <c r="AY31" s="68" t="n">
        <f aca="false">Listen!I27</f>
        <v>0.31</v>
      </c>
      <c r="AZ31" s="68" t="n">
        <f aca="false">Listen!J27</f>
        <v>0.095</v>
      </c>
      <c r="BA31" s="68" t="n">
        <f aca="false">Listen!K27</f>
        <v>0.095</v>
      </c>
      <c r="BB31" s="68" t="n">
        <f aca="false">Listen!L27</f>
        <v>-0.245</v>
      </c>
      <c r="BC31" s="1" t="n">
        <f aca="false">Listen!D27</f>
        <v>-0.0825</v>
      </c>
      <c r="BD31" s="1" t="n">
        <f aca="false">Listen!E27</f>
        <v>-0.0825</v>
      </c>
      <c r="BE31" s="80" t="n">
        <f aca="false">($B31+$BC31)/(1+0.0461)*0.0461+0.015+$BC31</f>
        <v>0.134884332281809</v>
      </c>
      <c r="BF31" s="80" t="n">
        <f aca="false">($B31+$BC31)/(1+0.052)*0.052+0.0225+$BC31</f>
        <v>0.167005703422053</v>
      </c>
      <c r="BG31" s="80" t="n">
        <f aca="false">($B31+$BC31)/(1+0.048)*0.048+0.055+$BD31</f>
        <v>0.182843511450382</v>
      </c>
    </row>
    <row r="32" customFormat="false" ht="12.75" hidden="false" customHeight="false" outlineLevel="0" collapsed="false">
      <c r="A32" s="49" t="n">
        <v>37622</v>
      </c>
      <c r="B32" s="50" t="n">
        <f aca="false">+Listen!C28</f>
        <v>4.72</v>
      </c>
      <c r="C32" s="88"/>
      <c r="D32" s="56" t="n">
        <f aca="false">Y32+0.08</f>
        <v>0.325</v>
      </c>
      <c r="E32" s="56" t="n">
        <f aca="false">D32</f>
        <v>0.325</v>
      </c>
      <c r="F32" s="57" t="n">
        <f aca="false">D32-0.01</f>
        <v>0.315</v>
      </c>
      <c r="G32" s="58" t="n">
        <f aca="false">D32-0.035</f>
        <v>0.29</v>
      </c>
      <c r="H32" s="57" t="n">
        <f aca="false">F32</f>
        <v>0.315</v>
      </c>
      <c r="I32" s="89" t="n">
        <f aca="false">L32-0.02</f>
        <v>0.485</v>
      </c>
      <c r="J32" s="58" t="n">
        <f aca="false">I32</f>
        <v>0.485</v>
      </c>
      <c r="K32" s="61" t="n">
        <f aca="false">I32+0.01</f>
        <v>0.495</v>
      </c>
      <c r="L32" s="62" t="n">
        <f aca="false">D32+0.18</f>
        <v>0.505</v>
      </c>
      <c r="M32" s="64" t="n">
        <f aca="false">L32-0</f>
        <v>0.505</v>
      </c>
      <c r="N32" s="58" t="n">
        <f aca="false">L32</f>
        <v>0.505</v>
      </c>
      <c r="O32" s="57" t="n">
        <f aca="false">+L32+0.03</f>
        <v>0.535</v>
      </c>
      <c r="P32" s="84" t="n">
        <f aca="false">I32+0.1</f>
        <v>0.585</v>
      </c>
      <c r="Q32" s="59" t="n">
        <f aca="false">P32</f>
        <v>0.585</v>
      </c>
      <c r="R32" s="58" t="n">
        <f aca="false">P32</f>
        <v>0.585</v>
      </c>
      <c r="S32" s="57" t="n">
        <f aca="false">+P32+0.02</f>
        <v>0.605</v>
      </c>
      <c r="T32" s="57"/>
      <c r="U32" s="65" t="n">
        <f aca="false">D32-0.16</f>
        <v>0.165</v>
      </c>
      <c r="V32" s="65" t="n">
        <f aca="false">U32+0.055</f>
        <v>0.22</v>
      </c>
      <c r="W32" s="65" t="n">
        <f aca="false">(U32+B32)*0.032+U32+0.01</f>
        <v>0.33132</v>
      </c>
      <c r="X32" s="68"/>
      <c r="Y32" s="68" t="n">
        <f aca="false">Z32+0.05</f>
        <v>0.245</v>
      </c>
      <c r="Z32" s="68" t="n">
        <v>0.195</v>
      </c>
      <c r="AA32" s="68" t="n">
        <f aca="false">+Y32+0.04</f>
        <v>0.285</v>
      </c>
      <c r="AB32" s="68" t="n">
        <f aca="false">AC32</f>
        <v>0.395</v>
      </c>
      <c r="AC32" s="68" t="n">
        <f aca="false">Y32+0.15</f>
        <v>0.395</v>
      </c>
      <c r="AD32" s="68" t="n">
        <f aca="false">Listen!L28</f>
        <v>-0.245</v>
      </c>
      <c r="AE32" s="68" t="n">
        <f aca="false">+Z32-0.06</f>
        <v>0.135</v>
      </c>
      <c r="AF32" s="68"/>
      <c r="AG32" s="69" t="n">
        <v>0</v>
      </c>
      <c r="AH32" s="70" t="n">
        <v>0</v>
      </c>
      <c r="AI32" s="70" t="n">
        <v>0.03</v>
      </c>
      <c r="AJ32" s="70" t="n">
        <v>0</v>
      </c>
      <c r="AK32" s="70" t="n">
        <f aca="false">+AI32</f>
        <v>0.03</v>
      </c>
      <c r="AL32" s="70" t="n">
        <f aca="false">AL20</f>
        <v>0.05</v>
      </c>
      <c r="AM32" s="70" t="n">
        <v>0.03</v>
      </c>
      <c r="AN32" s="70" t="n">
        <v>0</v>
      </c>
      <c r="AO32" s="70" t="n">
        <v>0</v>
      </c>
      <c r="AP32" s="70" t="n">
        <v>0.155</v>
      </c>
      <c r="AQ32" s="70" t="n">
        <v>0.005</v>
      </c>
      <c r="AR32" s="70" t="n">
        <v>0.055</v>
      </c>
      <c r="AS32" s="70"/>
      <c r="AT32" s="68"/>
      <c r="AU32" s="68"/>
      <c r="AV32" s="68" t="n">
        <f aca="false">Listen!F28</f>
        <v>1.58</v>
      </c>
      <c r="AW32" s="68" t="n">
        <f aca="false">Listen!G28</f>
        <v>1.19</v>
      </c>
      <c r="AX32" s="68" t="n">
        <f aca="false">Listen!H28</f>
        <v>0.4</v>
      </c>
      <c r="AY32" s="68" t="n">
        <f aca="false">Listen!I28</f>
        <v>0.31</v>
      </c>
      <c r="AZ32" s="68" t="n">
        <f aca="false">Listen!J28</f>
        <v>0.115</v>
      </c>
      <c r="BA32" s="68" t="n">
        <f aca="false">Listen!K28</f>
        <v>0.115</v>
      </c>
      <c r="BB32" s="68" t="n">
        <f aca="false">Listen!L28</f>
        <v>-0.245</v>
      </c>
      <c r="BC32" s="1" t="n">
        <f aca="false">Listen!D28</f>
        <v>-0.085</v>
      </c>
      <c r="BD32" s="1" t="n">
        <f aca="false">Listen!E28</f>
        <v>-0.085</v>
      </c>
      <c r="BE32" s="80" t="n">
        <f aca="false">($B32+$BC32)/(1+0.0461)*0.0461+0.015+$BC32</f>
        <v>0.134257241181531</v>
      </c>
      <c r="BF32" s="80" t="n">
        <f aca="false">($B32+$BC32)/(1+0.052)*0.052+0.0225+$BC32</f>
        <v>0.166606463878327</v>
      </c>
      <c r="BG32" s="80" t="n">
        <f aca="false">($B32+$BC32)/(1+0.048)*0.048+0.055+$BD32</f>
        <v>0.182290076335878</v>
      </c>
    </row>
    <row r="33" customFormat="false" ht="12.75" hidden="false" customHeight="false" outlineLevel="0" collapsed="false">
      <c r="A33" s="49" t="n">
        <v>37653</v>
      </c>
      <c r="B33" s="50" t="n">
        <f aca="false">+Listen!C29</f>
        <v>4.535</v>
      </c>
      <c r="C33" s="88"/>
      <c r="D33" s="56" t="n">
        <f aca="false">Y33+0.08</f>
        <v>0.325</v>
      </c>
      <c r="E33" s="56" t="n">
        <f aca="false">D33</f>
        <v>0.325</v>
      </c>
      <c r="F33" s="57" t="n">
        <f aca="false">D33-0.01</f>
        <v>0.315</v>
      </c>
      <c r="G33" s="58" t="n">
        <f aca="false">D33-0.035</f>
        <v>0.29</v>
      </c>
      <c r="H33" s="57" t="n">
        <f aca="false">F33</f>
        <v>0.315</v>
      </c>
      <c r="I33" s="89" t="n">
        <f aca="false">L33-0.02</f>
        <v>0.485</v>
      </c>
      <c r="J33" s="58" t="n">
        <f aca="false">I33</f>
        <v>0.485</v>
      </c>
      <c r="K33" s="61" t="n">
        <f aca="false">I33+0.01</f>
        <v>0.495</v>
      </c>
      <c r="L33" s="62" t="n">
        <f aca="false">D33+0.18</f>
        <v>0.505</v>
      </c>
      <c r="M33" s="64" t="n">
        <f aca="false">L33-0</f>
        <v>0.505</v>
      </c>
      <c r="N33" s="58" t="n">
        <f aca="false">L33</f>
        <v>0.505</v>
      </c>
      <c r="O33" s="57" t="n">
        <f aca="false">+L33+0.03</f>
        <v>0.535</v>
      </c>
      <c r="P33" s="84" t="n">
        <f aca="false">I33+0.1</f>
        <v>0.585</v>
      </c>
      <c r="Q33" s="59" t="n">
        <f aca="false">P33</f>
        <v>0.585</v>
      </c>
      <c r="R33" s="58" t="n">
        <f aca="false">P33</f>
        <v>0.585</v>
      </c>
      <c r="S33" s="57" t="n">
        <f aca="false">+P33+0.02</f>
        <v>0.605</v>
      </c>
      <c r="T33" s="57"/>
      <c r="U33" s="65" t="n">
        <f aca="false">D33-0.16</f>
        <v>0.165</v>
      </c>
      <c r="V33" s="65" t="n">
        <f aca="false">U33+0.055</f>
        <v>0.22</v>
      </c>
      <c r="W33" s="65" t="n">
        <f aca="false">(U33+B33)*0.032+U33+0.01</f>
        <v>0.3254</v>
      </c>
      <c r="X33" s="68"/>
      <c r="Y33" s="68" t="n">
        <f aca="false">Z33+0.05</f>
        <v>0.245</v>
      </c>
      <c r="Z33" s="68" t="n">
        <v>0.195</v>
      </c>
      <c r="AA33" s="68" t="n">
        <f aca="false">+Y33+0.04</f>
        <v>0.285</v>
      </c>
      <c r="AB33" s="68" t="n">
        <f aca="false">AC33</f>
        <v>0.395</v>
      </c>
      <c r="AC33" s="68" t="n">
        <f aca="false">Y33+0.15</f>
        <v>0.395</v>
      </c>
      <c r="AD33" s="68" t="n">
        <f aca="false">Listen!L29</f>
        <v>-0.245</v>
      </c>
      <c r="AE33" s="68" t="n">
        <f aca="false">+Z33-0.06</f>
        <v>0.135</v>
      </c>
      <c r="AF33" s="68"/>
      <c r="AG33" s="69" t="n">
        <v>0</v>
      </c>
      <c r="AH33" s="70" t="n">
        <v>0</v>
      </c>
      <c r="AI33" s="70" t="n">
        <v>0.03</v>
      </c>
      <c r="AJ33" s="70" t="n">
        <v>0</v>
      </c>
      <c r="AK33" s="70" t="n">
        <f aca="false">+AI33</f>
        <v>0.03</v>
      </c>
      <c r="AL33" s="70" t="n">
        <f aca="false">AL21</f>
        <v>0.05</v>
      </c>
      <c r="AM33" s="70" t="n">
        <v>0.0325</v>
      </c>
      <c r="AN33" s="70" t="n">
        <v>0</v>
      </c>
      <c r="AO33" s="70" t="n">
        <v>0</v>
      </c>
      <c r="AP33" s="70" t="n">
        <v>0.155</v>
      </c>
      <c r="AQ33" s="70" t="n">
        <v>0.005</v>
      </c>
      <c r="AR33" s="70" t="n">
        <v>0.055</v>
      </c>
      <c r="AS33" s="70"/>
      <c r="AT33" s="68"/>
      <c r="AU33" s="68"/>
      <c r="AV33" s="68" t="n">
        <f aca="false">Listen!F29</f>
        <v>1.54</v>
      </c>
      <c r="AW33" s="68" t="n">
        <f aca="false">Listen!G29</f>
        <v>1.19</v>
      </c>
      <c r="AX33" s="68" t="n">
        <f aca="false">Listen!H29</f>
        <v>0.39</v>
      </c>
      <c r="AY33" s="68" t="n">
        <f aca="false">Listen!I29</f>
        <v>0.29</v>
      </c>
      <c r="AZ33" s="68" t="n">
        <f aca="false">Listen!J29</f>
        <v>0.11</v>
      </c>
      <c r="BA33" s="68" t="n">
        <f aca="false">Listen!K29</f>
        <v>0.11</v>
      </c>
      <c r="BB33" s="68" t="n">
        <f aca="false">Listen!L29</f>
        <v>-0.245</v>
      </c>
      <c r="BC33" s="1" t="n">
        <f aca="false">Listen!D29</f>
        <v>-0.0775</v>
      </c>
      <c r="BD33" s="1" t="n">
        <f aca="false">Listen!E29</f>
        <v>-0.0775</v>
      </c>
      <c r="BE33" s="80" t="n">
        <f aca="false">($B33+$BC33)/(1+0.0461)*0.0461+0.015+$BC33</f>
        <v>0.133935092247395</v>
      </c>
      <c r="BF33" s="80" t="n">
        <f aca="false">($B33+$BC33)/(1+0.052)*0.052+0.0225+$BC33</f>
        <v>0.165332699619772</v>
      </c>
      <c r="BG33" s="80" t="n">
        <f aca="false">($B33+$BC33)/(1+0.048)*0.048+0.055+$BD33</f>
        <v>0.181660305343511</v>
      </c>
    </row>
    <row r="34" customFormat="false" ht="12.75" hidden="false" customHeight="false" outlineLevel="0" collapsed="false">
      <c r="A34" s="49" t="n">
        <v>37681</v>
      </c>
      <c r="B34" s="50" t="n">
        <f aca="false">+Listen!C30</f>
        <v>4.33</v>
      </c>
      <c r="C34" s="88"/>
      <c r="D34" s="56" t="n">
        <f aca="false">Y34+0.08</f>
        <v>0.325</v>
      </c>
      <c r="E34" s="56" t="n">
        <f aca="false">D34</f>
        <v>0.325</v>
      </c>
      <c r="F34" s="57" t="n">
        <f aca="false">D34-0.01</f>
        <v>0.315</v>
      </c>
      <c r="G34" s="58" t="n">
        <f aca="false">D34-0.035</f>
        <v>0.29</v>
      </c>
      <c r="H34" s="57" t="n">
        <f aca="false">F34</f>
        <v>0.315</v>
      </c>
      <c r="I34" s="89" t="n">
        <f aca="false">L34-0.02</f>
        <v>0.485</v>
      </c>
      <c r="J34" s="58" t="n">
        <f aca="false">I34</f>
        <v>0.485</v>
      </c>
      <c r="K34" s="61" t="n">
        <f aca="false">I34+0.01</f>
        <v>0.495</v>
      </c>
      <c r="L34" s="62" t="n">
        <f aca="false">D34+0.18</f>
        <v>0.505</v>
      </c>
      <c r="M34" s="64" t="n">
        <f aca="false">L34-0</f>
        <v>0.505</v>
      </c>
      <c r="N34" s="58" t="n">
        <f aca="false">L34</f>
        <v>0.505</v>
      </c>
      <c r="O34" s="57" t="n">
        <f aca="false">+L34+0.03</f>
        <v>0.535</v>
      </c>
      <c r="P34" s="84" t="n">
        <f aca="false">I34+0.1</f>
        <v>0.585</v>
      </c>
      <c r="Q34" s="59" t="n">
        <f aca="false">P34</f>
        <v>0.585</v>
      </c>
      <c r="R34" s="58" t="n">
        <f aca="false">P34</f>
        <v>0.585</v>
      </c>
      <c r="S34" s="57" t="n">
        <f aca="false">+P34+0.02</f>
        <v>0.605</v>
      </c>
      <c r="T34" s="57"/>
      <c r="U34" s="65" t="n">
        <f aca="false">D34-0.16</f>
        <v>0.165</v>
      </c>
      <c r="V34" s="65" t="n">
        <f aca="false">U34+0.055</f>
        <v>0.22</v>
      </c>
      <c r="W34" s="65" t="n">
        <f aca="false">(U34+B34)*0.032+U34+0.01</f>
        <v>0.31884</v>
      </c>
      <c r="X34" s="68"/>
      <c r="Y34" s="68" t="n">
        <f aca="false">Z34+0.05</f>
        <v>0.245</v>
      </c>
      <c r="Z34" s="68" t="n">
        <v>0.195</v>
      </c>
      <c r="AA34" s="68" t="n">
        <f aca="false">+Y34+0.04</f>
        <v>0.285</v>
      </c>
      <c r="AB34" s="68" t="n">
        <f aca="false">AC34</f>
        <v>0.395</v>
      </c>
      <c r="AC34" s="68" t="n">
        <f aca="false">Y34+0.15</f>
        <v>0.395</v>
      </c>
      <c r="AD34" s="68" t="n">
        <f aca="false">Listen!L30</f>
        <v>-0.245</v>
      </c>
      <c r="AE34" s="68" t="n">
        <f aca="false">+Z34-0.06</f>
        <v>0.135</v>
      </c>
      <c r="AF34" s="68"/>
      <c r="AG34" s="69" t="n">
        <v>0</v>
      </c>
      <c r="AH34" s="70" t="n">
        <v>0</v>
      </c>
      <c r="AI34" s="70" t="n">
        <v>0.03</v>
      </c>
      <c r="AJ34" s="70" t="n">
        <v>0</v>
      </c>
      <c r="AK34" s="70" t="n">
        <f aca="false">+AI34</f>
        <v>0.03</v>
      </c>
      <c r="AL34" s="70" t="n">
        <f aca="false">AL22</f>
        <v>0.05</v>
      </c>
      <c r="AM34" s="70" t="n">
        <v>0.035</v>
      </c>
      <c r="AN34" s="70" t="n">
        <v>0</v>
      </c>
      <c r="AO34" s="70" t="n">
        <v>0</v>
      </c>
      <c r="AP34" s="70" t="n">
        <v>0.155</v>
      </c>
      <c r="AQ34" s="70" t="n">
        <v>0.005</v>
      </c>
      <c r="AR34" s="70" t="n">
        <v>0.055</v>
      </c>
      <c r="AS34" s="70"/>
      <c r="AT34" s="68"/>
      <c r="AU34" s="68"/>
      <c r="AV34" s="68" t="n">
        <f aca="false">Listen!F30</f>
        <v>0.92</v>
      </c>
      <c r="AW34" s="68" t="n">
        <f aca="false">Listen!G30</f>
        <v>0.81</v>
      </c>
      <c r="AX34" s="68" t="n">
        <f aca="false">Listen!H30</f>
        <v>0.39</v>
      </c>
      <c r="AY34" s="68" t="n">
        <f aca="false">Listen!I30</f>
        <v>0.27</v>
      </c>
      <c r="AZ34" s="68" t="n">
        <f aca="false">Listen!J30</f>
        <v>0.09</v>
      </c>
      <c r="BA34" s="68" t="n">
        <f aca="false">Listen!K30</f>
        <v>0.09</v>
      </c>
      <c r="BB34" s="68" t="n">
        <f aca="false">Listen!L30</f>
        <v>-0.245</v>
      </c>
      <c r="BC34" s="1" t="n">
        <f aca="false">Listen!D30</f>
        <v>-0.075</v>
      </c>
      <c r="BD34" s="1" t="n">
        <f aca="false">Listen!E30</f>
        <v>-0.075</v>
      </c>
      <c r="BE34" s="80" t="n">
        <f aca="false">($B34+$BC34)/(1+0.0461)*0.0461+0.015+$BC34</f>
        <v>0.127511232195775</v>
      </c>
      <c r="BF34" s="80" t="n">
        <f aca="false">($B34+$BC34)/(1+0.052)*0.052+0.0225+$BC34</f>
        <v>0.15782319391635</v>
      </c>
      <c r="BG34" s="80" t="n">
        <f aca="false">($B34+$BC34)/(1+0.048)*0.048+0.055+$BD34</f>
        <v>0.174885496183206</v>
      </c>
    </row>
    <row r="35" customFormat="false" ht="12.75" hidden="false" customHeight="false" outlineLevel="0" collapsed="false">
      <c r="A35" s="49" t="n">
        <v>37712</v>
      </c>
      <c r="B35" s="50" t="n">
        <f aca="false">+Listen!C31</f>
        <v>4.115</v>
      </c>
      <c r="C35" s="51"/>
      <c r="D35" s="56" t="n">
        <f aca="false">+Y35+0.04</f>
        <v>0.205</v>
      </c>
      <c r="E35" s="56" t="n">
        <f aca="false">D35</f>
        <v>0.205</v>
      </c>
      <c r="F35" s="57" t="n">
        <f aca="false">D35-0.01</f>
        <v>0.195</v>
      </c>
      <c r="G35" s="58" t="n">
        <f aca="false">D35-0.035</f>
        <v>0.17</v>
      </c>
      <c r="H35" s="57" t="n">
        <f aca="false">F35</f>
        <v>0.195</v>
      </c>
      <c r="I35" s="89" t="n">
        <f aca="false">E35</f>
        <v>0.205</v>
      </c>
      <c r="J35" s="58" t="n">
        <f aca="false">I35</f>
        <v>0.205</v>
      </c>
      <c r="K35" s="61" t="n">
        <f aca="false">I35+0</f>
        <v>0.205</v>
      </c>
      <c r="L35" s="84" t="n">
        <f aca="false">D35+0.025</f>
        <v>0.23</v>
      </c>
      <c r="M35" s="64" t="n">
        <f aca="false">L35-0</f>
        <v>0.23</v>
      </c>
      <c r="N35" s="58" t="n">
        <f aca="false">L35</f>
        <v>0.23</v>
      </c>
      <c r="O35" s="57" t="n">
        <f aca="false">+L35+0.02</f>
        <v>0.25</v>
      </c>
      <c r="P35" s="86" t="n">
        <f aca="false">+L35</f>
        <v>0.23</v>
      </c>
      <c r="Q35" s="59" t="n">
        <f aca="false">P35</f>
        <v>0.23</v>
      </c>
      <c r="R35" s="58" t="n">
        <f aca="false">P35</f>
        <v>0.23</v>
      </c>
      <c r="S35" s="57" t="n">
        <f aca="false">+P35</f>
        <v>0.23</v>
      </c>
      <c r="T35" s="57"/>
      <c r="U35" s="65" t="n">
        <f aca="false">D35-0.2</f>
        <v>0.00499999999999998</v>
      </c>
      <c r="V35" s="65" t="n">
        <f aca="false">U35+0.055</f>
        <v>0.06</v>
      </c>
      <c r="W35" s="65" t="n">
        <f aca="false">D35</f>
        <v>0.205</v>
      </c>
      <c r="X35" s="68" t="n">
        <f aca="false">AVERAGE(Y35:Y41)</f>
        <v>0.165</v>
      </c>
      <c r="Y35" s="68" t="n">
        <f aca="false">+Z35+0.075</f>
        <v>0.165</v>
      </c>
      <c r="Z35" s="68" t="n">
        <v>0.09</v>
      </c>
      <c r="AA35" s="68" t="n">
        <f aca="false">Y35</f>
        <v>0.165</v>
      </c>
      <c r="AB35" s="68" t="n">
        <f aca="false">AC35</f>
        <v>0.225</v>
      </c>
      <c r="AC35" s="68" t="n">
        <f aca="false">Y35+0.06</f>
        <v>0.225</v>
      </c>
      <c r="AD35" s="68" t="n">
        <f aca="false">Listen!L31</f>
        <v>-0.355</v>
      </c>
      <c r="AE35" s="87" t="n">
        <f aca="false">Z35-0.06</f>
        <v>0.03</v>
      </c>
      <c r="AF35" s="68"/>
      <c r="AG35" s="69" t="n">
        <v>0</v>
      </c>
      <c r="AH35" s="70" t="n">
        <v>0</v>
      </c>
      <c r="AI35" s="70" t="n">
        <v>0.005</v>
      </c>
      <c r="AJ35" s="70" t="n">
        <v>0</v>
      </c>
      <c r="AK35" s="70" t="n">
        <f aca="false">+AI35</f>
        <v>0.005</v>
      </c>
      <c r="AL35" s="70" t="n">
        <f aca="false">AL23</f>
        <v>0.04</v>
      </c>
      <c r="AM35" s="70" t="n">
        <v>0.0075</v>
      </c>
      <c r="AN35" s="70" t="n">
        <v>0</v>
      </c>
      <c r="AO35" s="70" t="n">
        <v>0</v>
      </c>
      <c r="AP35" s="70" t="n">
        <v>0.155</v>
      </c>
      <c r="AQ35" s="70" t="n">
        <v>0</v>
      </c>
      <c r="AR35" s="70" t="n">
        <v>0.04</v>
      </c>
      <c r="AS35" s="70"/>
      <c r="AT35" s="68"/>
      <c r="AU35" s="68"/>
      <c r="AV35" s="68" t="n">
        <f aca="false">Listen!F31</f>
        <v>0.5</v>
      </c>
      <c r="AW35" s="68" t="n">
        <f aca="false">Listen!G31</f>
        <v>0.435</v>
      </c>
      <c r="AX35" s="68" t="n">
        <f aca="false">Listen!H31</f>
        <v>0.24</v>
      </c>
      <c r="AY35" s="68" t="n">
        <f aca="false">Listen!I31</f>
        <v>0.195</v>
      </c>
      <c r="AZ35" s="68" t="n">
        <f aca="false">Listen!J31</f>
        <v>-0.02</v>
      </c>
      <c r="BA35" s="68" t="n">
        <f aca="false">Listen!K31</f>
        <v>0</v>
      </c>
      <c r="BB35" s="68" t="n">
        <f aca="false">Listen!L31</f>
        <v>-0.355</v>
      </c>
      <c r="BC35" s="1" t="n">
        <f aca="false">Listen!D31</f>
        <v>-0.08</v>
      </c>
      <c r="BD35" s="1" t="n">
        <f aca="false">Listen!E31</f>
        <v>-0.08</v>
      </c>
      <c r="BE35" s="80" t="n">
        <f aca="false">($B35+$BC35)/(1+0.0461)*0.0461+0.015+$BC35</f>
        <v>0.112816174361916</v>
      </c>
      <c r="BF35" s="80" t="n">
        <f aca="false">($B35+$BC35)/(1+0.052)*0.052+0.0225+$BC35</f>
        <v>0.141948669201521</v>
      </c>
      <c r="BG35" s="80" t="n">
        <f aca="false">($B35+$BC35)/(1+0.048)*0.048+0.055+$BD35</f>
        <v>0.159809160305344</v>
      </c>
    </row>
    <row r="36" customFormat="false" ht="12.75" hidden="false" customHeight="false" outlineLevel="0" collapsed="false">
      <c r="A36" s="49" t="n">
        <v>37742</v>
      </c>
      <c r="B36" s="50" t="n">
        <f aca="false">+Listen!C32</f>
        <v>4.06</v>
      </c>
      <c r="C36" s="88"/>
      <c r="D36" s="56" t="n">
        <f aca="false">+Y36+0.04</f>
        <v>0.205</v>
      </c>
      <c r="E36" s="56" t="n">
        <f aca="false">D36</f>
        <v>0.205</v>
      </c>
      <c r="F36" s="57" t="n">
        <f aca="false">D36-0.01</f>
        <v>0.195</v>
      </c>
      <c r="G36" s="58" t="n">
        <f aca="false">D36-0.035</f>
        <v>0.17</v>
      </c>
      <c r="H36" s="57" t="n">
        <f aca="false">F36</f>
        <v>0.195</v>
      </c>
      <c r="I36" s="89" t="n">
        <f aca="false">E36</f>
        <v>0.205</v>
      </c>
      <c r="J36" s="58" t="n">
        <f aca="false">I36</f>
        <v>0.205</v>
      </c>
      <c r="K36" s="61" t="n">
        <f aca="false">I36+0</f>
        <v>0.205</v>
      </c>
      <c r="L36" s="84" t="n">
        <f aca="false">D36+0.025</f>
        <v>0.23</v>
      </c>
      <c r="M36" s="64" t="n">
        <f aca="false">L36-0</f>
        <v>0.23</v>
      </c>
      <c r="N36" s="58" t="n">
        <f aca="false">L36</f>
        <v>0.23</v>
      </c>
      <c r="O36" s="57" t="n">
        <f aca="false">+L36+0.02</f>
        <v>0.25</v>
      </c>
      <c r="P36" s="86" t="n">
        <f aca="false">+L36</f>
        <v>0.23</v>
      </c>
      <c r="Q36" s="59" t="n">
        <f aca="false">P36</f>
        <v>0.23</v>
      </c>
      <c r="R36" s="58" t="n">
        <f aca="false">P36</f>
        <v>0.23</v>
      </c>
      <c r="S36" s="57" t="n">
        <f aca="false">+P36</f>
        <v>0.23</v>
      </c>
      <c r="T36" s="57"/>
      <c r="U36" s="65" t="n">
        <f aca="false">D36-0.2</f>
        <v>0.00499999999999998</v>
      </c>
      <c r="V36" s="65" t="n">
        <f aca="false">U36+0.055</f>
        <v>0.06</v>
      </c>
      <c r="W36" s="65" t="n">
        <f aca="false">D36</f>
        <v>0.205</v>
      </c>
      <c r="X36" s="68" t="n">
        <f aca="false">AVERAGE(Z35:Z41)</f>
        <v>0.09</v>
      </c>
      <c r="Y36" s="68" t="n">
        <f aca="false">+Z36+0.075</f>
        <v>0.165</v>
      </c>
      <c r="Z36" s="68" t="n">
        <v>0.09</v>
      </c>
      <c r="AA36" s="68" t="n">
        <f aca="false">Y36</f>
        <v>0.165</v>
      </c>
      <c r="AB36" s="68" t="n">
        <f aca="false">AC36</f>
        <v>0.225</v>
      </c>
      <c r="AC36" s="68" t="n">
        <f aca="false">Y36+0.06</f>
        <v>0.225</v>
      </c>
      <c r="AD36" s="68" t="n">
        <f aca="false">Listen!L32</f>
        <v>-0.355</v>
      </c>
      <c r="AE36" s="87" t="n">
        <f aca="false">Z36-0.06</f>
        <v>0.03</v>
      </c>
      <c r="AF36" s="68"/>
      <c r="AG36" s="69" t="n">
        <v>0</v>
      </c>
      <c r="AH36" s="70" t="n">
        <v>0</v>
      </c>
      <c r="AI36" s="70" t="n">
        <v>0.005</v>
      </c>
      <c r="AJ36" s="70" t="n">
        <v>0</v>
      </c>
      <c r="AK36" s="70" t="n">
        <f aca="false">+AI36</f>
        <v>0.005</v>
      </c>
      <c r="AL36" s="70" t="n">
        <f aca="false">AL24</f>
        <v>0.04</v>
      </c>
      <c r="AM36" s="70" t="n">
        <v>0.0075</v>
      </c>
      <c r="AN36" s="70" t="n">
        <v>0</v>
      </c>
      <c r="AO36" s="70" t="n">
        <v>0</v>
      </c>
      <c r="AP36" s="70" t="n">
        <v>0.155</v>
      </c>
      <c r="AQ36" s="70" t="n">
        <v>0</v>
      </c>
      <c r="AR36" s="70" t="n">
        <v>0.04</v>
      </c>
      <c r="AS36" s="70"/>
      <c r="AT36" s="68"/>
      <c r="AU36" s="68"/>
      <c r="AV36" s="68" t="n">
        <f aca="false">Listen!F32</f>
        <v>0.44</v>
      </c>
      <c r="AW36" s="68" t="n">
        <f aca="false">Listen!G32</f>
        <v>0.385</v>
      </c>
      <c r="AX36" s="68" t="n">
        <f aca="false">Listen!H32</f>
        <v>0.195</v>
      </c>
      <c r="AY36" s="68" t="n">
        <f aca="false">Listen!I32</f>
        <v>0.185</v>
      </c>
      <c r="AZ36" s="68" t="n">
        <f aca="false">Listen!J32</f>
        <v>-0.02</v>
      </c>
      <c r="BA36" s="68" t="n">
        <f aca="false">Listen!K32</f>
        <v>0</v>
      </c>
      <c r="BB36" s="68" t="n">
        <f aca="false">Listen!L32</f>
        <v>-0.355</v>
      </c>
      <c r="BC36" s="1" t="n">
        <f aca="false">Listen!D32</f>
        <v>-0.08</v>
      </c>
      <c r="BD36" s="1" t="n">
        <f aca="false">Listen!E32</f>
        <v>-0.08</v>
      </c>
      <c r="BE36" s="80" t="n">
        <f aca="false">($B36+$BC36)/(1+0.0461)*0.0461+0.015+$BC36</f>
        <v>0.110392409903451</v>
      </c>
      <c r="BF36" s="80" t="n">
        <f aca="false">($B36+$BC36)/(1+0.052)*0.052+0.0225+$BC36</f>
        <v>0.139230038022814</v>
      </c>
      <c r="BG36" s="80" t="n">
        <f aca="false">($B36+$BC36)/(1+0.048)*0.048+0.055+$BD36</f>
        <v>0.157290076335878</v>
      </c>
    </row>
    <row r="37" customFormat="false" ht="12.75" hidden="false" customHeight="false" outlineLevel="0" collapsed="false">
      <c r="A37" s="49" t="n">
        <v>37773</v>
      </c>
      <c r="B37" s="50" t="n">
        <f aca="false">+Listen!C33</f>
        <v>4.07</v>
      </c>
      <c r="C37" s="88"/>
      <c r="D37" s="56" t="n">
        <f aca="false">+Y37+0.04</f>
        <v>0.205</v>
      </c>
      <c r="E37" s="56" t="n">
        <f aca="false">D37</f>
        <v>0.205</v>
      </c>
      <c r="F37" s="57" t="n">
        <f aca="false">D37-0.01</f>
        <v>0.195</v>
      </c>
      <c r="G37" s="58" t="n">
        <f aca="false">D37-0.035</f>
        <v>0.17</v>
      </c>
      <c r="H37" s="57" t="n">
        <f aca="false">F37</f>
        <v>0.195</v>
      </c>
      <c r="I37" s="89" t="n">
        <f aca="false">E37</f>
        <v>0.205</v>
      </c>
      <c r="J37" s="58" t="n">
        <f aca="false">I37</f>
        <v>0.205</v>
      </c>
      <c r="K37" s="61" t="n">
        <f aca="false">I37+0</f>
        <v>0.205</v>
      </c>
      <c r="L37" s="84" t="n">
        <f aca="false">D37+0.025</f>
        <v>0.23</v>
      </c>
      <c r="M37" s="64" t="n">
        <f aca="false">L37-0</f>
        <v>0.23</v>
      </c>
      <c r="N37" s="58" t="n">
        <f aca="false">L37</f>
        <v>0.23</v>
      </c>
      <c r="O37" s="57" t="n">
        <f aca="false">+L37+0.02</f>
        <v>0.25</v>
      </c>
      <c r="P37" s="86" t="n">
        <f aca="false">+L37</f>
        <v>0.23</v>
      </c>
      <c r="Q37" s="59" t="n">
        <f aca="false">P37</f>
        <v>0.23</v>
      </c>
      <c r="R37" s="58" t="n">
        <f aca="false">P37</f>
        <v>0.23</v>
      </c>
      <c r="S37" s="57" t="n">
        <f aca="false">+P37</f>
        <v>0.23</v>
      </c>
      <c r="T37" s="57"/>
      <c r="U37" s="65" t="n">
        <f aca="false">D37-0.2</f>
        <v>0.00499999999999998</v>
      </c>
      <c r="V37" s="65" t="n">
        <f aca="false">U37+0.055</f>
        <v>0.06</v>
      </c>
      <c r="W37" s="65" t="n">
        <f aca="false">D37</f>
        <v>0.205</v>
      </c>
      <c r="X37" s="68"/>
      <c r="Y37" s="68" t="n">
        <f aca="false">+Z37+0.075</f>
        <v>0.165</v>
      </c>
      <c r="Z37" s="68" t="n">
        <v>0.09</v>
      </c>
      <c r="AA37" s="68" t="n">
        <f aca="false">Y37</f>
        <v>0.165</v>
      </c>
      <c r="AB37" s="68" t="n">
        <f aca="false">AC37</f>
        <v>0.225</v>
      </c>
      <c r="AC37" s="68" t="n">
        <f aca="false">Y37+0.06</f>
        <v>0.225</v>
      </c>
      <c r="AD37" s="68" t="n">
        <f aca="false">Listen!L33</f>
        <v>-0.355</v>
      </c>
      <c r="AE37" s="87" t="n">
        <f aca="false">Z37-0.06</f>
        <v>0.03</v>
      </c>
      <c r="AF37" s="68"/>
      <c r="AG37" s="69" t="n">
        <v>0</v>
      </c>
      <c r="AH37" s="70" t="n">
        <v>0</v>
      </c>
      <c r="AI37" s="70" t="n">
        <v>0.005</v>
      </c>
      <c r="AJ37" s="70" t="n">
        <v>0</v>
      </c>
      <c r="AK37" s="70" t="n">
        <f aca="false">+AI37</f>
        <v>0.005</v>
      </c>
      <c r="AL37" s="70" t="n">
        <f aca="false">AL25</f>
        <v>0.04</v>
      </c>
      <c r="AM37" s="70" t="n">
        <v>0.0075</v>
      </c>
      <c r="AN37" s="70" t="n">
        <v>0</v>
      </c>
      <c r="AO37" s="70" t="n">
        <v>0</v>
      </c>
      <c r="AP37" s="70" t="n">
        <v>0.155</v>
      </c>
      <c r="AQ37" s="70" t="n">
        <v>0</v>
      </c>
      <c r="AR37" s="70" t="n">
        <v>0.04</v>
      </c>
      <c r="AS37" s="70"/>
      <c r="AT37" s="68"/>
      <c r="AU37" s="68"/>
      <c r="AV37" s="68" t="n">
        <f aca="false">Listen!F33</f>
        <v>0.44</v>
      </c>
      <c r="AW37" s="68" t="n">
        <f aca="false">Listen!G33</f>
        <v>0.385</v>
      </c>
      <c r="AX37" s="68" t="n">
        <f aca="false">Listen!H33</f>
        <v>0.195</v>
      </c>
      <c r="AY37" s="68" t="n">
        <f aca="false">Listen!I33</f>
        <v>0.195</v>
      </c>
      <c r="AZ37" s="68" t="n">
        <f aca="false">Listen!J33</f>
        <v>-0.02</v>
      </c>
      <c r="BA37" s="68" t="n">
        <f aca="false">Listen!K33</f>
        <v>0</v>
      </c>
      <c r="BB37" s="68" t="n">
        <f aca="false">Listen!L33</f>
        <v>-0.355</v>
      </c>
      <c r="BC37" s="1" t="n">
        <f aca="false">Listen!D33</f>
        <v>-0.08</v>
      </c>
      <c r="BD37" s="1" t="n">
        <f aca="false">Listen!E33</f>
        <v>-0.08</v>
      </c>
      <c r="BE37" s="80" t="n">
        <f aca="false">($B37+$BC37)/(1+0.0461)*0.0461+0.015+$BC37</f>
        <v>0.110833094350445</v>
      </c>
      <c r="BF37" s="80" t="n">
        <f aca="false">($B37+$BC37)/(1+0.052)*0.052+0.0225+$BC37</f>
        <v>0.13972433460076</v>
      </c>
      <c r="BG37" s="80" t="n">
        <f aca="false">($B37+$BC37)/(1+0.048)*0.048+0.055+$BD37</f>
        <v>0.157748091603053</v>
      </c>
    </row>
    <row r="38" customFormat="false" ht="12.75" hidden="false" customHeight="false" outlineLevel="0" collapsed="false">
      <c r="A38" s="49" t="n">
        <v>37803</v>
      </c>
      <c r="B38" s="50" t="n">
        <f aca="false">+Listen!C34</f>
        <v>4.088</v>
      </c>
      <c r="C38" s="88"/>
      <c r="D38" s="56" t="n">
        <f aca="false">+Y38+0.04</f>
        <v>0.205</v>
      </c>
      <c r="E38" s="56" t="n">
        <f aca="false">D38</f>
        <v>0.205</v>
      </c>
      <c r="F38" s="57" t="n">
        <f aca="false">D38-0.01</f>
        <v>0.195</v>
      </c>
      <c r="G38" s="58" t="n">
        <f aca="false">D38-0.035</f>
        <v>0.17</v>
      </c>
      <c r="H38" s="57" t="n">
        <f aca="false">F38</f>
        <v>0.195</v>
      </c>
      <c r="I38" s="89" t="n">
        <f aca="false">E38</f>
        <v>0.205</v>
      </c>
      <c r="J38" s="58" t="n">
        <f aca="false">I38</f>
        <v>0.205</v>
      </c>
      <c r="K38" s="61" t="n">
        <f aca="false">I38+0</f>
        <v>0.205</v>
      </c>
      <c r="L38" s="84" t="n">
        <f aca="false">D38+0.025</f>
        <v>0.23</v>
      </c>
      <c r="M38" s="64" t="n">
        <f aca="false">L38-0</f>
        <v>0.23</v>
      </c>
      <c r="N38" s="58" t="n">
        <f aca="false">L38</f>
        <v>0.23</v>
      </c>
      <c r="O38" s="57" t="n">
        <f aca="false">+L38+0.02</f>
        <v>0.25</v>
      </c>
      <c r="P38" s="86" t="n">
        <f aca="false">+L38</f>
        <v>0.23</v>
      </c>
      <c r="Q38" s="59" t="n">
        <f aca="false">P38</f>
        <v>0.23</v>
      </c>
      <c r="R38" s="58" t="n">
        <f aca="false">P38</f>
        <v>0.23</v>
      </c>
      <c r="S38" s="57" t="n">
        <f aca="false">+P38</f>
        <v>0.23</v>
      </c>
      <c r="T38" s="57"/>
      <c r="U38" s="65" t="n">
        <f aca="false">D38-0.2</f>
        <v>0.00499999999999998</v>
      </c>
      <c r="V38" s="65" t="n">
        <f aca="false">U38+0.055</f>
        <v>0.06</v>
      </c>
      <c r="W38" s="65" t="n">
        <f aca="false">D38</f>
        <v>0.205</v>
      </c>
      <c r="X38" s="68"/>
      <c r="Y38" s="68" t="n">
        <f aca="false">+Z38+0.075</f>
        <v>0.165</v>
      </c>
      <c r="Z38" s="68" t="n">
        <v>0.09</v>
      </c>
      <c r="AA38" s="68" t="n">
        <f aca="false">Y38</f>
        <v>0.165</v>
      </c>
      <c r="AB38" s="68" t="n">
        <f aca="false">AC38</f>
        <v>0.225</v>
      </c>
      <c r="AC38" s="68" t="n">
        <f aca="false">Y38+0.06</f>
        <v>0.225</v>
      </c>
      <c r="AD38" s="68" t="n">
        <f aca="false">Listen!L34</f>
        <v>-0.355</v>
      </c>
      <c r="AE38" s="87" t="n">
        <f aca="false">Z38-0.06</f>
        <v>0.03</v>
      </c>
      <c r="AF38" s="68"/>
      <c r="AG38" s="69" t="n">
        <v>0</v>
      </c>
      <c r="AH38" s="70" t="n">
        <v>0</v>
      </c>
      <c r="AI38" s="70" t="n">
        <v>0.005</v>
      </c>
      <c r="AJ38" s="70" t="n">
        <v>0</v>
      </c>
      <c r="AK38" s="70" t="n">
        <f aca="false">+AI38</f>
        <v>0.005</v>
      </c>
      <c r="AL38" s="70" t="n">
        <f aca="false">AL26</f>
        <v>0.04</v>
      </c>
      <c r="AM38" s="70" t="n">
        <v>0.01</v>
      </c>
      <c r="AN38" s="70" t="n">
        <v>0</v>
      </c>
      <c r="AO38" s="70" t="n">
        <v>0</v>
      </c>
      <c r="AP38" s="70" t="n">
        <v>0.155</v>
      </c>
      <c r="AQ38" s="70" t="n">
        <v>0</v>
      </c>
      <c r="AR38" s="70" t="n">
        <v>0.04</v>
      </c>
      <c r="AS38" s="70"/>
      <c r="AT38" s="68"/>
      <c r="AU38" s="68"/>
      <c r="AV38" s="68" t="n">
        <f aca="false">Listen!F34</f>
        <v>0.5</v>
      </c>
      <c r="AW38" s="68" t="n">
        <f aca="false">Listen!G34</f>
        <v>0.3975</v>
      </c>
      <c r="AX38" s="68" t="n">
        <f aca="false">Listen!H34</f>
        <v>0.265</v>
      </c>
      <c r="AY38" s="68" t="n">
        <f aca="false">Listen!I34</f>
        <v>0.2</v>
      </c>
      <c r="AZ38" s="68" t="n">
        <f aca="false">Listen!J34</f>
        <v>-0.02</v>
      </c>
      <c r="BA38" s="68" t="n">
        <f aca="false">Listen!K34</f>
        <v>0</v>
      </c>
      <c r="BB38" s="68" t="n">
        <f aca="false">Listen!L34</f>
        <v>-0.355</v>
      </c>
      <c r="BC38" s="1" t="n">
        <f aca="false">Listen!D34</f>
        <v>-0.08</v>
      </c>
      <c r="BD38" s="1" t="n">
        <f aca="false">Listen!E34</f>
        <v>-0.08</v>
      </c>
      <c r="BE38" s="80" t="n">
        <f aca="false">($B38+$BC38)/(1+0.0461)*0.0461+0.015+$BC38</f>
        <v>0.111626326355033</v>
      </c>
      <c r="BF38" s="80" t="n">
        <f aca="false">($B38+$BC38)/(1+0.052)*0.052+0.0225+$BC38</f>
        <v>0.140614068441065</v>
      </c>
      <c r="BG38" s="80" t="n">
        <f aca="false">($B38+$BC38)/(1+0.048)*0.048+0.055+$BD38</f>
        <v>0.158572519083969</v>
      </c>
    </row>
    <row r="39" customFormat="false" ht="12.75" hidden="false" customHeight="false" outlineLevel="0" collapsed="false">
      <c r="A39" s="49" t="n">
        <v>37834</v>
      </c>
      <c r="B39" s="50" t="n">
        <f aca="false">+Listen!C35</f>
        <v>4.118</v>
      </c>
      <c r="C39" s="88"/>
      <c r="D39" s="56" t="n">
        <f aca="false">+Y39+0.04</f>
        <v>0.205</v>
      </c>
      <c r="E39" s="56" t="n">
        <f aca="false">D39</f>
        <v>0.205</v>
      </c>
      <c r="F39" s="57" t="n">
        <f aca="false">D39-0.01</f>
        <v>0.195</v>
      </c>
      <c r="G39" s="58" t="n">
        <f aca="false">D39-0.035</f>
        <v>0.17</v>
      </c>
      <c r="H39" s="57" t="n">
        <f aca="false">F39</f>
        <v>0.195</v>
      </c>
      <c r="I39" s="89" t="n">
        <f aca="false">E39</f>
        <v>0.205</v>
      </c>
      <c r="J39" s="58" t="n">
        <f aca="false">I39</f>
        <v>0.205</v>
      </c>
      <c r="K39" s="61" t="n">
        <f aca="false">I39+0</f>
        <v>0.205</v>
      </c>
      <c r="L39" s="84" t="n">
        <f aca="false">D39+0.025</f>
        <v>0.23</v>
      </c>
      <c r="M39" s="64" t="n">
        <f aca="false">L39-0</f>
        <v>0.23</v>
      </c>
      <c r="N39" s="58" t="n">
        <f aca="false">L39</f>
        <v>0.23</v>
      </c>
      <c r="O39" s="57" t="n">
        <f aca="false">+L39+0.02</f>
        <v>0.25</v>
      </c>
      <c r="P39" s="86" t="n">
        <f aca="false">+L39</f>
        <v>0.23</v>
      </c>
      <c r="Q39" s="59" t="n">
        <f aca="false">P39</f>
        <v>0.23</v>
      </c>
      <c r="R39" s="58" t="n">
        <f aca="false">P39</f>
        <v>0.23</v>
      </c>
      <c r="S39" s="57" t="n">
        <f aca="false">+P39</f>
        <v>0.23</v>
      </c>
      <c r="T39" s="57"/>
      <c r="U39" s="65" t="n">
        <f aca="false">D39-0.2</f>
        <v>0.00499999999999998</v>
      </c>
      <c r="V39" s="65" t="n">
        <f aca="false">U39+0.055</f>
        <v>0.06</v>
      </c>
      <c r="W39" s="65" t="n">
        <f aca="false">D39</f>
        <v>0.205</v>
      </c>
      <c r="X39" s="68"/>
      <c r="Y39" s="68" t="n">
        <f aca="false">+Z39+0.075</f>
        <v>0.165</v>
      </c>
      <c r="Z39" s="68" t="n">
        <v>0.09</v>
      </c>
      <c r="AA39" s="68" t="n">
        <f aca="false">Y39</f>
        <v>0.165</v>
      </c>
      <c r="AB39" s="68" t="n">
        <f aca="false">AC39</f>
        <v>0.225</v>
      </c>
      <c r="AC39" s="68" t="n">
        <f aca="false">Y39+0.06</f>
        <v>0.225</v>
      </c>
      <c r="AD39" s="68" t="n">
        <f aca="false">Listen!L35</f>
        <v>-0.355</v>
      </c>
      <c r="AE39" s="87" t="n">
        <f aca="false">Z39-0.06</f>
        <v>0.03</v>
      </c>
      <c r="AF39" s="68"/>
      <c r="AG39" s="69" t="n">
        <v>0</v>
      </c>
      <c r="AH39" s="70" t="n">
        <v>0</v>
      </c>
      <c r="AI39" s="70" t="n">
        <v>0.005</v>
      </c>
      <c r="AJ39" s="70" t="n">
        <v>0</v>
      </c>
      <c r="AK39" s="70" t="n">
        <f aca="false">+AI39</f>
        <v>0.005</v>
      </c>
      <c r="AL39" s="70" t="n">
        <f aca="false">AL27</f>
        <v>0.04</v>
      </c>
      <c r="AM39" s="70" t="n">
        <v>0.0125</v>
      </c>
      <c r="AN39" s="70" t="n">
        <v>0</v>
      </c>
      <c r="AO39" s="70" t="n">
        <v>0</v>
      </c>
      <c r="AP39" s="70" t="n">
        <v>0.155</v>
      </c>
      <c r="AQ39" s="70" t="n">
        <v>0</v>
      </c>
      <c r="AR39" s="70" t="n">
        <v>0.04</v>
      </c>
      <c r="AS39" s="70"/>
      <c r="AT39" s="68"/>
      <c r="AU39" s="68"/>
      <c r="AV39" s="68" t="n">
        <f aca="false">Listen!F35</f>
        <v>0.5</v>
      </c>
      <c r="AW39" s="68" t="n">
        <f aca="false">Listen!G35</f>
        <v>0.4</v>
      </c>
      <c r="AX39" s="68" t="n">
        <f aca="false">Listen!H35</f>
        <v>0.205</v>
      </c>
      <c r="AY39" s="68" t="n">
        <f aca="false">Listen!I35</f>
        <v>0.21</v>
      </c>
      <c r="AZ39" s="68" t="n">
        <f aca="false">Listen!J35</f>
        <v>-0.02</v>
      </c>
      <c r="BA39" s="68" t="n">
        <f aca="false">Listen!K35</f>
        <v>0</v>
      </c>
      <c r="BB39" s="68" t="n">
        <f aca="false">Listen!L35</f>
        <v>-0.355</v>
      </c>
      <c r="BC39" s="1" t="n">
        <f aca="false">Listen!D35</f>
        <v>-0.08</v>
      </c>
      <c r="BD39" s="1" t="n">
        <f aca="false">Listen!E35</f>
        <v>-0.08</v>
      </c>
      <c r="BE39" s="80" t="n">
        <f aca="false">($B39+$BC39)/(1+0.0461)*0.0461+0.015+$BC39</f>
        <v>0.112948379696014</v>
      </c>
      <c r="BF39" s="80" t="n">
        <f aca="false">($B39+$BC39)/(1+0.052)*0.052+0.0225+$BC39</f>
        <v>0.142096958174905</v>
      </c>
      <c r="BG39" s="80" t="n">
        <f aca="false">($B39+$BC39)/(1+0.048)*0.048+0.055+$BD39</f>
        <v>0.159946564885496</v>
      </c>
    </row>
    <row r="40" customFormat="false" ht="12.75" hidden="false" customHeight="false" outlineLevel="0" collapsed="false">
      <c r="A40" s="49" t="n">
        <v>37865</v>
      </c>
      <c r="B40" s="50" t="n">
        <f aca="false">+Listen!C36</f>
        <v>4.117</v>
      </c>
      <c r="C40" s="88"/>
      <c r="D40" s="56" t="n">
        <f aca="false">+Y40+0.04</f>
        <v>0.205</v>
      </c>
      <c r="E40" s="56" t="n">
        <f aca="false">D40</f>
        <v>0.205</v>
      </c>
      <c r="F40" s="57" t="n">
        <f aca="false">D40-0.01</f>
        <v>0.195</v>
      </c>
      <c r="G40" s="58" t="n">
        <f aca="false">D40-0.035</f>
        <v>0.17</v>
      </c>
      <c r="H40" s="57" t="n">
        <f aca="false">F40</f>
        <v>0.195</v>
      </c>
      <c r="I40" s="89" t="n">
        <f aca="false">E40</f>
        <v>0.205</v>
      </c>
      <c r="J40" s="58" t="n">
        <f aca="false">I40</f>
        <v>0.205</v>
      </c>
      <c r="K40" s="61" t="n">
        <f aca="false">I40+0</f>
        <v>0.205</v>
      </c>
      <c r="L40" s="84" t="n">
        <f aca="false">D40+0.025</f>
        <v>0.23</v>
      </c>
      <c r="M40" s="64" t="n">
        <f aca="false">L40-0</f>
        <v>0.23</v>
      </c>
      <c r="N40" s="58" t="n">
        <f aca="false">L40</f>
        <v>0.23</v>
      </c>
      <c r="O40" s="57" t="n">
        <f aca="false">+L40+0.02</f>
        <v>0.25</v>
      </c>
      <c r="P40" s="86" t="n">
        <f aca="false">+L40</f>
        <v>0.23</v>
      </c>
      <c r="Q40" s="59" t="n">
        <f aca="false">P40</f>
        <v>0.23</v>
      </c>
      <c r="R40" s="58" t="n">
        <f aca="false">P40</f>
        <v>0.23</v>
      </c>
      <c r="S40" s="57" t="n">
        <f aca="false">+P40</f>
        <v>0.23</v>
      </c>
      <c r="T40" s="57"/>
      <c r="U40" s="65" t="n">
        <f aca="false">D40-0.2</f>
        <v>0.00499999999999998</v>
      </c>
      <c r="V40" s="65" t="n">
        <f aca="false">U40+0.055</f>
        <v>0.06</v>
      </c>
      <c r="W40" s="65" t="n">
        <f aca="false">D40</f>
        <v>0.205</v>
      </c>
      <c r="X40" s="68"/>
      <c r="Y40" s="68" t="n">
        <f aca="false">+Z40+0.075</f>
        <v>0.165</v>
      </c>
      <c r="Z40" s="68" t="n">
        <v>0.09</v>
      </c>
      <c r="AA40" s="68" t="n">
        <f aca="false">Y40</f>
        <v>0.165</v>
      </c>
      <c r="AB40" s="68" t="n">
        <f aca="false">AC40</f>
        <v>0.225</v>
      </c>
      <c r="AC40" s="68" t="n">
        <f aca="false">Y40+0.06</f>
        <v>0.225</v>
      </c>
      <c r="AD40" s="68" t="n">
        <f aca="false">Listen!L36</f>
        <v>-0.355</v>
      </c>
      <c r="AE40" s="87" t="n">
        <f aca="false">Z40-0.06</f>
        <v>0.03</v>
      </c>
      <c r="AF40" s="68"/>
      <c r="AG40" s="69" t="n">
        <v>0</v>
      </c>
      <c r="AH40" s="70" t="n">
        <v>0</v>
      </c>
      <c r="AI40" s="70" t="n">
        <v>0.005</v>
      </c>
      <c r="AJ40" s="70" t="n">
        <v>0</v>
      </c>
      <c r="AK40" s="70" t="n">
        <f aca="false">+AI40</f>
        <v>0.005</v>
      </c>
      <c r="AL40" s="70" t="n">
        <f aca="false">AL28</f>
        <v>0.04</v>
      </c>
      <c r="AM40" s="70" t="n">
        <v>0.0125</v>
      </c>
      <c r="AN40" s="70" t="n">
        <v>0</v>
      </c>
      <c r="AO40" s="70" t="n">
        <v>0</v>
      </c>
      <c r="AP40" s="70" t="n">
        <v>0.155</v>
      </c>
      <c r="AQ40" s="70" t="n">
        <v>0</v>
      </c>
      <c r="AR40" s="70" t="n">
        <v>0.04</v>
      </c>
      <c r="AS40" s="70"/>
      <c r="AT40" s="68"/>
      <c r="AU40" s="68"/>
      <c r="AV40" s="68" t="n">
        <f aca="false">Listen!F36</f>
        <v>0.46</v>
      </c>
      <c r="AW40" s="68" t="n">
        <f aca="false">Listen!G36</f>
        <v>0.3975</v>
      </c>
      <c r="AX40" s="68" t="n">
        <f aca="false">Listen!H36</f>
        <v>0.185</v>
      </c>
      <c r="AY40" s="68" t="n">
        <f aca="false">Listen!I36</f>
        <v>0.185</v>
      </c>
      <c r="AZ40" s="68" t="n">
        <f aca="false">Listen!J36</f>
        <v>-0.02</v>
      </c>
      <c r="BA40" s="68" t="n">
        <f aca="false">Listen!K36</f>
        <v>0</v>
      </c>
      <c r="BB40" s="68" t="n">
        <f aca="false">Listen!L36</f>
        <v>-0.355</v>
      </c>
      <c r="BC40" s="1" t="n">
        <f aca="false">Listen!D36</f>
        <v>-0.08</v>
      </c>
      <c r="BD40" s="1" t="n">
        <f aca="false">Listen!E36</f>
        <v>-0.08</v>
      </c>
      <c r="BE40" s="80" t="n">
        <f aca="false">($B40+$BC40)/(1+0.0461)*0.0461+0.015+$BC40</f>
        <v>0.112904311251314</v>
      </c>
      <c r="BF40" s="80" t="n">
        <f aca="false">($B40+$BC40)/(1+0.052)*0.052+0.0225+$BC40</f>
        <v>0.14204752851711</v>
      </c>
      <c r="BG40" s="80" t="n">
        <f aca="false">($B40+$BC40)/(1+0.048)*0.048+0.055+$BD40</f>
        <v>0.159900763358779</v>
      </c>
    </row>
    <row r="41" customFormat="false" ht="12.75" hidden="false" customHeight="false" outlineLevel="0" collapsed="false">
      <c r="A41" s="49" t="n">
        <v>37895</v>
      </c>
      <c r="B41" s="50" t="n">
        <f aca="false">+Listen!C37</f>
        <v>4.115</v>
      </c>
      <c r="C41" s="88"/>
      <c r="D41" s="56" t="n">
        <f aca="false">+Y41+0.04</f>
        <v>0.205</v>
      </c>
      <c r="E41" s="56" t="n">
        <f aca="false">D41</f>
        <v>0.205</v>
      </c>
      <c r="F41" s="57" t="n">
        <f aca="false">D41-0.01</f>
        <v>0.195</v>
      </c>
      <c r="G41" s="58" t="n">
        <f aca="false">D41-0.035</f>
        <v>0.17</v>
      </c>
      <c r="H41" s="57" t="n">
        <f aca="false">F41</f>
        <v>0.195</v>
      </c>
      <c r="I41" s="89" t="n">
        <f aca="false">E41</f>
        <v>0.205</v>
      </c>
      <c r="J41" s="58" t="n">
        <f aca="false">I41</f>
        <v>0.205</v>
      </c>
      <c r="K41" s="61" t="n">
        <f aca="false">I41+0</f>
        <v>0.205</v>
      </c>
      <c r="L41" s="84" t="n">
        <f aca="false">D41+0.025</f>
        <v>0.23</v>
      </c>
      <c r="M41" s="64" t="n">
        <f aca="false">L41-0</f>
        <v>0.23</v>
      </c>
      <c r="N41" s="58" t="n">
        <f aca="false">L41</f>
        <v>0.23</v>
      </c>
      <c r="O41" s="57" t="n">
        <f aca="false">+L41+0.02</f>
        <v>0.25</v>
      </c>
      <c r="P41" s="86" t="n">
        <f aca="false">+L41</f>
        <v>0.23</v>
      </c>
      <c r="Q41" s="59" t="n">
        <f aca="false">P41</f>
        <v>0.23</v>
      </c>
      <c r="R41" s="58" t="n">
        <f aca="false">P41</f>
        <v>0.23</v>
      </c>
      <c r="S41" s="57" t="n">
        <f aca="false">+P41</f>
        <v>0.23</v>
      </c>
      <c r="T41" s="57"/>
      <c r="U41" s="65" t="n">
        <f aca="false">D41-0.2</f>
        <v>0.00499999999999998</v>
      </c>
      <c r="V41" s="65" t="n">
        <f aca="false">U41+0.055</f>
        <v>0.06</v>
      </c>
      <c r="W41" s="65" t="n">
        <f aca="false">D41</f>
        <v>0.205</v>
      </c>
      <c r="X41" s="68"/>
      <c r="Y41" s="68" t="n">
        <f aca="false">+Z41+0.075</f>
        <v>0.165</v>
      </c>
      <c r="Z41" s="68" t="n">
        <v>0.09</v>
      </c>
      <c r="AA41" s="68" t="n">
        <f aca="false">Y41</f>
        <v>0.165</v>
      </c>
      <c r="AB41" s="68" t="n">
        <f aca="false">AC41</f>
        <v>0.225</v>
      </c>
      <c r="AC41" s="68" t="n">
        <f aca="false">Y41+0.06</f>
        <v>0.225</v>
      </c>
      <c r="AD41" s="68" t="n">
        <f aca="false">Listen!L37</f>
        <v>-0.355</v>
      </c>
      <c r="AE41" s="87" t="n">
        <f aca="false">Z41-0.06</f>
        <v>0.03</v>
      </c>
      <c r="AF41" s="68"/>
      <c r="AG41" s="69" t="n">
        <v>0</v>
      </c>
      <c r="AH41" s="70" t="n">
        <v>0</v>
      </c>
      <c r="AI41" s="70" t="n">
        <v>0.005</v>
      </c>
      <c r="AJ41" s="70" t="n">
        <v>0</v>
      </c>
      <c r="AK41" s="70" t="n">
        <f aca="false">+AI41</f>
        <v>0.005</v>
      </c>
      <c r="AL41" s="70" t="n">
        <f aca="false">AL29</f>
        <v>0.04</v>
      </c>
      <c r="AM41" s="70" t="n">
        <v>0.0125</v>
      </c>
      <c r="AN41" s="70" t="n">
        <v>0</v>
      </c>
      <c r="AO41" s="70" t="n">
        <v>0</v>
      </c>
      <c r="AP41" s="70" t="n">
        <v>0.155</v>
      </c>
      <c r="AQ41" s="70" t="n">
        <v>0</v>
      </c>
      <c r="AR41" s="70" t="n">
        <v>0.04</v>
      </c>
      <c r="AS41" s="70"/>
      <c r="AT41" s="68"/>
      <c r="AU41" s="68"/>
      <c r="AV41" s="68" t="n">
        <f aca="false">Listen!F37</f>
        <v>0.47</v>
      </c>
      <c r="AW41" s="68" t="n">
        <f aca="false">Listen!G37</f>
        <v>0.4</v>
      </c>
      <c r="AX41" s="68" t="n">
        <f aca="false">Listen!H37</f>
        <v>0.205</v>
      </c>
      <c r="AY41" s="68" t="n">
        <f aca="false">Listen!I37</f>
        <v>0.195</v>
      </c>
      <c r="AZ41" s="68" t="n">
        <f aca="false">Listen!J37</f>
        <v>-0.02</v>
      </c>
      <c r="BA41" s="68" t="n">
        <f aca="false">Listen!K37</f>
        <v>0</v>
      </c>
      <c r="BB41" s="68" t="n">
        <f aca="false">Listen!L37</f>
        <v>-0.355</v>
      </c>
      <c r="BC41" s="1" t="n">
        <f aca="false">Listen!D37</f>
        <v>-0.08</v>
      </c>
      <c r="BD41" s="1" t="n">
        <f aca="false">Listen!E37</f>
        <v>-0.08</v>
      </c>
      <c r="BE41" s="80" t="n">
        <f aca="false">($B41+$BC41)/(1+0.0461)*0.0461+0.015+$BC41</f>
        <v>0.112816174361916</v>
      </c>
      <c r="BF41" s="80" t="n">
        <f aca="false">($B41+$BC41)/(1+0.052)*0.052+0.0225+$BC41</f>
        <v>0.141948669201521</v>
      </c>
      <c r="BG41" s="80" t="n">
        <f aca="false">($B41+$BC41)/(1+0.048)*0.048+0.055+$BD41</f>
        <v>0.159809160305344</v>
      </c>
    </row>
    <row r="42" customFormat="false" ht="12.75" hidden="false" customHeight="false" outlineLevel="0" collapsed="false">
      <c r="A42" s="49" t="n">
        <v>37926</v>
      </c>
      <c r="B42" s="50" t="n">
        <f aca="false">+Listen!C38</f>
        <v>4.231</v>
      </c>
      <c r="C42" s="88"/>
      <c r="D42" s="56" t="n">
        <f aca="false">Y42+0.08</f>
        <v>0.305</v>
      </c>
      <c r="E42" s="56" t="n">
        <f aca="false">D42</f>
        <v>0.305</v>
      </c>
      <c r="F42" s="57" t="n">
        <f aca="false">D42-0.01</f>
        <v>0.295</v>
      </c>
      <c r="G42" s="58" t="n">
        <f aca="false">D42-0.035</f>
        <v>0.27</v>
      </c>
      <c r="H42" s="57" t="n">
        <f aca="false">F42</f>
        <v>0.295</v>
      </c>
      <c r="I42" s="90" t="n">
        <f aca="false">L42-0.01</f>
        <v>0.455</v>
      </c>
      <c r="J42" s="58" t="n">
        <f aca="false">I42</f>
        <v>0.455</v>
      </c>
      <c r="K42" s="61" t="n">
        <f aca="false">I42+0.01</f>
        <v>0.465</v>
      </c>
      <c r="L42" s="62" t="n">
        <f aca="false">D42+0.16</f>
        <v>0.465</v>
      </c>
      <c r="M42" s="64" t="n">
        <f aca="false">L42-0</f>
        <v>0.465</v>
      </c>
      <c r="N42" s="58" t="n">
        <f aca="false">L42</f>
        <v>0.465</v>
      </c>
      <c r="O42" s="57" t="n">
        <f aca="false">+L42+0.03</f>
        <v>0.495</v>
      </c>
      <c r="P42" s="84" t="n">
        <f aca="false">I42+0.15</f>
        <v>0.605</v>
      </c>
      <c r="Q42" s="59" t="n">
        <f aca="false">P42</f>
        <v>0.605</v>
      </c>
      <c r="R42" s="58" t="n">
        <f aca="false">P42</f>
        <v>0.605</v>
      </c>
      <c r="S42" s="57" t="n">
        <f aca="false">+P42+0.02</f>
        <v>0.625</v>
      </c>
      <c r="T42" s="57"/>
      <c r="U42" s="65" t="n">
        <f aca="false">D42-0.16</f>
        <v>0.145</v>
      </c>
      <c r="V42" s="65" t="n">
        <f aca="false">U42+0.055</f>
        <v>0.2</v>
      </c>
      <c r="W42" s="65" t="n">
        <f aca="false">(U42+B42)*0.032+U42+0.01</f>
        <v>0.295032</v>
      </c>
      <c r="X42" s="68" t="n">
        <f aca="false">AVERAGE(Y42:Y46)</f>
        <v>0.225</v>
      </c>
      <c r="Y42" s="68" t="n">
        <f aca="false">Z42+0.06</f>
        <v>0.225</v>
      </c>
      <c r="Z42" s="68" t="n">
        <v>0.165</v>
      </c>
      <c r="AA42" s="68" t="n">
        <f aca="false">Y42</f>
        <v>0.225</v>
      </c>
      <c r="AB42" s="68" t="n">
        <f aca="false">AC42</f>
        <v>0.375</v>
      </c>
      <c r="AC42" s="68" t="n">
        <f aca="false">Y42+0.15</f>
        <v>0.375</v>
      </c>
      <c r="AD42" s="68" t="n">
        <f aca="false">Listen!L38</f>
        <v>-0.275</v>
      </c>
      <c r="AE42" s="68" t="n">
        <f aca="false">+Z42-0.055</f>
        <v>0.11</v>
      </c>
      <c r="AF42" s="68"/>
      <c r="AG42" s="69" t="n">
        <v>0</v>
      </c>
      <c r="AH42" s="70" t="n">
        <v>0</v>
      </c>
      <c r="AI42" s="70" t="n">
        <v>0.02</v>
      </c>
      <c r="AJ42" s="70" t="n">
        <v>0</v>
      </c>
      <c r="AK42" s="70" t="n">
        <f aca="false">+AI42</f>
        <v>0.02</v>
      </c>
      <c r="AL42" s="70" t="n">
        <f aca="false">AL30</f>
        <v>0.05</v>
      </c>
      <c r="AM42" s="70" t="n">
        <v>0.025</v>
      </c>
      <c r="AN42" s="70" t="n">
        <v>0</v>
      </c>
      <c r="AO42" s="70" t="n">
        <v>0</v>
      </c>
      <c r="AP42" s="70" t="n">
        <v>0.155</v>
      </c>
      <c r="AQ42" s="70" t="n">
        <v>0.005</v>
      </c>
      <c r="AR42" s="70" t="n">
        <v>0.055</v>
      </c>
      <c r="AS42" s="70"/>
      <c r="AT42" s="68"/>
      <c r="AU42" s="68"/>
      <c r="AV42" s="68" t="n">
        <f aca="false">Listen!F38</f>
        <v>0.85</v>
      </c>
      <c r="AW42" s="68" t="n">
        <f aca="false">Listen!G38</f>
        <v>0.64</v>
      </c>
      <c r="AX42" s="68" t="n">
        <f aca="false">Listen!H38</f>
        <v>0.3</v>
      </c>
      <c r="AY42" s="68" t="n">
        <f aca="false">Listen!I38</f>
        <v>0.2775</v>
      </c>
      <c r="AZ42" s="68" t="n">
        <f aca="false">Listen!J38</f>
        <v>0.07</v>
      </c>
      <c r="BA42" s="68" t="n">
        <f aca="false">Listen!K38</f>
        <v>0.09</v>
      </c>
      <c r="BB42" s="68" t="n">
        <f aca="false">Listen!L38</f>
        <v>-0.275</v>
      </c>
      <c r="BC42" s="1" t="n">
        <f aca="false">Listen!D38</f>
        <v>-0.1</v>
      </c>
      <c r="BD42" s="1" t="n">
        <f aca="false">Listen!E38</f>
        <v>-0.1</v>
      </c>
      <c r="BE42" s="80" t="n">
        <f aca="false">($B42+$BC42)/(1+0.0461)*0.0461+0.015+$BC42</f>
        <v>0.0970467450530542</v>
      </c>
      <c r="BF42" s="80" t="n">
        <f aca="false">($B42+$BC42)/(1+0.052)*0.052+0.0225+$BC42</f>
        <v>0.12669391634981</v>
      </c>
      <c r="BG42" s="80" t="n">
        <f aca="false">($B42+$BC42)/(1+0.048)*0.048+0.055+$BD42</f>
        <v>0.144206106870229</v>
      </c>
    </row>
    <row r="43" customFormat="false" ht="12.75" hidden="false" customHeight="false" outlineLevel="0" collapsed="false">
      <c r="A43" s="49" t="n">
        <v>37956</v>
      </c>
      <c r="B43" s="50" t="n">
        <f aca="false">+Listen!C39</f>
        <v>4.354</v>
      </c>
      <c r="C43" s="88"/>
      <c r="D43" s="56" t="n">
        <f aca="false">Y43+0.08</f>
        <v>0.305</v>
      </c>
      <c r="E43" s="56" t="n">
        <f aca="false">D43</f>
        <v>0.305</v>
      </c>
      <c r="F43" s="57" t="n">
        <f aca="false">D43-0.01</f>
        <v>0.295</v>
      </c>
      <c r="G43" s="58" t="n">
        <f aca="false">D43-0.035</f>
        <v>0.27</v>
      </c>
      <c r="H43" s="57" t="n">
        <f aca="false">F43</f>
        <v>0.295</v>
      </c>
      <c r="I43" s="90" t="n">
        <f aca="false">L43-0.01</f>
        <v>0.455</v>
      </c>
      <c r="J43" s="58" t="n">
        <f aca="false">I43</f>
        <v>0.455</v>
      </c>
      <c r="K43" s="61" t="n">
        <f aca="false">I43+0.01</f>
        <v>0.465</v>
      </c>
      <c r="L43" s="62" t="n">
        <f aca="false">D43+0.16</f>
        <v>0.465</v>
      </c>
      <c r="M43" s="64" t="n">
        <f aca="false">L43-0</f>
        <v>0.465</v>
      </c>
      <c r="N43" s="58" t="n">
        <f aca="false">L43</f>
        <v>0.465</v>
      </c>
      <c r="O43" s="57" t="n">
        <f aca="false">+L43+0.03</f>
        <v>0.495</v>
      </c>
      <c r="P43" s="84" t="n">
        <f aca="false">I43+0.15</f>
        <v>0.605</v>
      </c>
      <c r="Q43" s="59" t="n">
        <f aca="false">P43</f>
        <v>0.605</v>
      </c>
      <c r="R43" s="58" t="n">
        <f aca="false">P43</f>
        <v>0.605</v>
      </c>
      <c r="S43" s="57" t="n">
        <f aca="false">+P43+0.02</f>
        <v>0.625</v>
      </c>
      <c r="T43" s="57"/>
      <c r="U43" s="65" t="n">
        <f aca="false">D43-0.16</f>
        <v>0.145</v>
      </c>
      <c r="V43" s="65" t="n">
        <f aca="false">U43+0.055</f>
        <v>0.2</v>
      </c>
      <c r="W43" s="65" t="n">
        <f aca="false">(U43+B43)*0.032+U43+0.01</f>
        <v>0.298968</v>
      </c>
      <c r="X43" s="68" t="n">
        <f aca="false">AVERAGE(Z42:Z46)</f>
        <v>0.165</v>
      </c>
      <c r="Y43" s="68" t="n">
        <f aca="false">Z43+0.06</f>
        <v>0.225</v>
      </c>
      <c r="Z43" s="68" t="n">
        <v>0.165</v>
      </c>
      <c r="AA43" s="68" t="n">
        <f aca="false">Y43</f>
        <v>0.225</v>
      </c>
      <c r="AB43" s="68" t="n">
        <f aca="false">AC43</f>
        <v>0.375</v>
      </c>
      <c r="AC43" s="68" t="n">
        <f aca="false">Y43+0.15</f>
        <v>0.375</v>
      </c>
      <c r="AD43" s="68" t="n">
        <f aca="false">Listen!L39</f>
        <v>-0.275</v>
      </c>
      <c r="AE43" s="68" t="n">
        <f aca="false">+Z43-0.055</f>
        <v>0.11</v>
      </c>
      <c r="AF43" s="68"/>
      <c r="AG43" s="69" t="n">
        <v>0</v>
      </c>
      <c r="AH43" s="70" t="n">
        <v>0</v>
      </c>
      <c r="AI43" s="70" t="n">
        <v>0.02</v>
      </c>
      <c r="AJ43" s="70" t="n">
        <v>0</v>
      </c>
      <c r="AK43" s="70" t="n">
        <f aca="false">+AI43</f>
        <v>0.02</v>
      </c>
      <c r="AL43" s="70" t="n">
        <f aca="false">AL31</f>
        <v>0.05</v>
      </c>
      <c r="AM43" s="70" t="n">
        <v>0.0275</v>
      </c>
      <c r="AN43" s="70" t="n">
        <v>0</v>
      </c>
      <c r="AO43" s="70" t="n">
        <v>0</v>
      </c>
      <c r="AP43" s="70" t="n">
        <v>0.155</v>
      </c>
      <c r="AQ43" s="70" t="n">
        <v>0.005</v>
      </c>
      <c r="AR43" s="70" t="n">
        <v>0.055</v>
      </c>
      <c r="AS43" s="70"/>
      <c r="AT43" s="68"/>
      <c r="AU43" s="68"/>
      <c r="AV43" s="68" t="n">
        <f aca="false">Listen!F39</f>
        <v>1.26</v>
      </c>
      <c r="AW43" s="68" t="n">
        <f aca="false">Listen!G39</f>
        <v>0.97</v>
      </c>
      <c r="AX43" s="68" t="n">
        <f aca="false">Listen!H39</f>
        <v>0.37</v>
      </c>
      <c r="AY43" s="68" t="n">
        <f aca="false">Listen!I39</f>
        <v>0.315</v>
      </c>
      <c r="AZ43" s="68" t="n">
        <f aca="false">Listen!J39</f>
        <v>0.075</v>
      </c>
      <c r="BA43" s="68" t="n">
        <f aca="false">Listen!K39</f>
        <v>0.095</v>
      </c>
      <c r="BB43" s="68" t="n">
        <f aca="false">Listen!L39</f>
        <v>-0.275</v>
      </c>
      <c r="BC43" s="1" t="n">
        <f aca="false">Listen!D39</f>
        <v>-0.1025</v>
      </c>
      <c r="BD43" s="1" t="n">
        <f aca="false">Listen!E39</f>
        <v>-0.1025</v>
      </c>
      <c r="BE43" s="80" t="n">
        <f aca="false">($B43+$BC43)/(1+0.0461)*0.0461+0.015+$BC43</f>
        <v>0.099856992639327</v>
      </c>
      <c r="BF43" s="80" t="n">
        <f aca="false">($B43+$BC43)/(1+0.052)*0.052+0.0225+$BC43</f>
        <v>0.130150190114068</v>
      </c>
      <c r="BG43" s="80" t="n">
        <f aca="false">($B43+$BC43)/(1+0.048)*0.048+0.055+$BD43</f>
        <v>0.147225190839695</v>
      </c>
    </row>
    <row r="44" customFormat="false" ht="12.75" hidden="false" customHeight="false" outlineLevel="0" collapsed="false">
      <c r="A44" s="49" t="n">
        <v>37987</v>
      </c>
      <c r="B44" s="50" t="n">
        <f aca="false">+Listen!C40</f>
        <v>4.41</v>
      </c>
      <c r="C44" s="88"/>
      <c r="D44" s="56" t="n">
        <f aca="false">Y44+0.08</f>
        <v>0.305</v>
      </c>
      <c r="E44" s="56" t="n">
        <f aca="false">D44</f>
        <v>0.305</v>
      </c>
      <c r="F44" s="57" t="n">
        <f aca="false">D44-0.01</f>
        <v>0.295</v>
      </c>
      <c r="G44" s="58" t="n">
        <f aca="false">D44-0.035</f>
        <v>0.27</v>
      </c>
      <c r="H44" s="57" t="n">
        <f aca="false">F44</f>
        <v>0.295</v>
      </c>
      <c r="I44" s="90" t="n">
        <f aca="false">L44-0.01</f>
        <v>0.455</v>
      </c>
      <c r="J44" s="58" t="n">
        <f aca="false">I44</f>
        <v>0.455</v>
      </c>
      <c r="K44" s="61" t="n">
        <f aca="false">I44+0.01</f>
        <v>0.465</v>
      </c>
      <c r="L44" s="62" t="n">
        <f aca="false">D44+0.16</f>
        <v>0.465</v>
      </c>
      <c r="M44" s="64" t="n">
        <f aca="false">L44-0</f>
        <v>0.465</v>
      </c>
      <c r="N44" s="58" t="n">
        <f aca="false">L44</f>
        <v>0.465</v>
      </c>
      <c r="O44" s="57" t="n">
        <f aca="false">+L44+0.03</f>
        <v>0.495</v>
      </c>
      <c r="P44" s="84" t="n">
        <f aca="false">I44+0.15</f>
        <v>0.605</v>
      </c>
      <c r="Q44" s="59" t="n">
        <f aca="false">P44</f>
        <v>0.605</v>
      </c>
      <c r="R44" s="58" t="n">
        <f aca="false">P44</f>
        <v>0.605</v>
      </c>
      <c r="S44" s="57" t="n">
        <f aca="false">+P44+0.02</f>
        <v>0.625</v>
      </c>
      <c r="T44" s="57"/>
      <c r="U44" s="65" t="n">
        <f aca="false">D44-0.16</f>
        <v>0.145</v>
      </c>
      <c r="V44" s="65" t="n">
        <f aca="false">U44+0.055</f>
        <v>0.2</v>
      </c>
      <c r="W44" s="65" t="n">
        <f aca="false">(U44+B44)*0.032+U44+0.01</f>
        <v>0.30076</v>
      </c>
      <c r="X44" s="68"/>
      <c r="Y44" s="68" t="n">
        <f aca="false">Z44+0.06</f>
        <v>0.225</v>
      </c>
      <c r="Z44" s="68" t="n">
        <v>0.165</v>
      </c>
      <c r="AA44" s="68" t="n">
        <f aca="false">Y44</f>
        <v>0.225</v>
      </c>
      <c r="AB44" s="68" t="n">
        <f aca="false">AC44</f>
        <v>0.375</v>
      </c>
      <c r="AC44" s="68" t="n">
        <f aca="false">Y44+0.15</f>
        <v>0.375</v>
      </c>
      <c r="AD44" s="68" t="n">
        <f aca="false">Listen!L40</f>
        <v>-0.275</v>
      </c>
      <c r="AE44" s="68" t="n">
        <f aca="false">+Z44-0.055</f>
        <v>0.11</v>
      </c>
      <c r="AF44" s="68"/>
      <c r="AG44" s="69" t="n">
        <v>0</v>
      </c>
      <c r="AH44" s="70" t="n">
        <v>0</v>
      </c>
      <c r="AI44" s="70" t="n">
        <v>0.02</v>
      </c>
      <c r="AJ44" s="70" t="n">
        <v>0</v>
      </c>
      <c r="AK44" s="70" t="n">
        <f aca="false">+AI44</f>
        <v>0.02</v>
      </c>
      <c r="AL44" s="70" t="n">
        <f aca="false">AL32</f>
        <v>0.05</v>
      </c>
      <c r="AM44" s="70" t="n">
        <v>0.03</v>
      </c>
      <c r="AN44" s="70" t="n">
        <v>0</v>
      </c>
      <c r="AO44" s="70" t="n">
        <v>0</v>
      </c>
      <c r="AP44" s="70" t="n">
        <v>0.155</v>
      </c>
      <c r="AQ44" s="70" t="n">
        <v>0.005</v>
      </c>
      <c r="AR44" s="70" t="n">
        <v>0.055</v>
      </c>
      <c r="AS44" s="70"/>
      <c r="AT44" s="68"/>
      <c r="AU44" s="68"/>
      <c r="AV44" s="68" t="n">
        <f aca="false">Listen!F40</f>
        <v>1.58</v>
      </c>
      <c r="AW44" s="68" t="n">
        <f aca="false">Listen!G40</f>
        <v>1.19</v>
      </c>
      <c r="AX44" s="68" t="n">
        <f aca="false">Listen!H40</f>
        <v>0.4</v>
      </c>
      <c r="AY44" s="68" t="n">
        <f aca="false">Listen!I40</f>
        <v>0.31</v>
      </c>
      <c r="AZ44" s="68" t="n">
        <f aca="false">Listen!J40</f>
        <v>0.09</v>
      </c>
      <c r="BA44" s="68" t="n">
        <f aca="false">Listen!K40</f>
        <v>0.115</v>
      </c>
      <c r="BB44" s="68" t="n">
        <f aca="false">Listen!L40</f>
        <v>-0.275</v>
      </c>
      <c r="BC44" s="1" t="n">
        <f aca="false">Listen!D40</f>
        <v>-0.105</v>
      </c>
      <c r="BD44" s="1" t="n">
        <f aca="false">Listen!E40</f>
        <v>-0.105</v>
      </c>
      <c r="BE44" s="80" t="n">
        <f aca="false">($B44+$BC44)/(1+0.0461)*0.0461+0.015+$BC44</f>
        <v>0.0997146544307428</v>
      </c>
      <c r="BF44" s="80" t="n">
        <f aca="false">($B44+$BC44)/(1+0.052)*0.052+0.0225+$BC44</f>
        <v>0.130294676806084</v>
      </c>
      <c r="BG44" s="80" t="n">
        <f aca="false">($B44+$BC44)/(1+0.048)*0.048+0.055+$BD44</f>
        <v>0.147175572519084</v>
      </c>
    </row>
    <row r="45" customFormat="false" ht="12.75" hidden="false" customHeight="false" outlineLevel="0" collapsed="false">
      <c r="A45" s="49" t="n">
        <v>38018</v>
      </c>
      <c r="B45" s="50" t="n">
        <f aca="false">+Listen!C41</f>
        <v>4.274</v>
      </c>
      <c r="C45" s="88"/>
      <c r="D45" s="56" t="n">
        <f aca="false">Y45+0.08</f>
        <v>0.305</v>
      </c>
      <c r="E45" s="56" t="n">
        <f aca="false">D45</f>
        <v>0.305</v>
      </c>
      <c r="F45" s="57" t="n">
        <f aca="false">D45-0.01</f>
        <v>0.295</v>
      </c>
      <c r="G45" s="58" t="n">
        <f aca="false">D45-0.035</f>
        <v>0.27</v>
      </c>
      <c r="H45" s="57" t="n">
        <f aca="false">F45</f>
        <v>0.295</v>
      </c>
      <c r="I45" s="90" t="n">
        <f aca="false">L45-0.01</f>
        <v>0.455</v>
      </c>
      <c r="J45" s="58" t="n">
        <f aca="false">I45</f>
        <v>0.455</v>
      </c>
      <c r="K45" s="61" t="n">
        <f aca="false">I45+0.01</f>
        <v>0.465</v>
      </c>
      <c r="L45" s="62" t="n">
        <f aca="false">D45+0.16</f>
        <v>0.465</v>
      </c>
      <c r="M45" s="64" t="n">
        <f aca="false">L45-0</f>
        <v>0.465</v>
      </c>
      <c r="N45" s="58" t="n">
        <f aca="false">L45</f>
        <v>0.465</v>
      </c>
      <c r="O45" s="57" t="n">
        <f aca="false">+L45+0.03</f>
        <v>0.495</v>
      </c>
      <c r="P45" s="84" t="n">
        <f aca="false">I45+0.15</f>
        <v>0.605</v>
      </c>
      <c r="Q45" s="59" t="n">
        <f aca="false">P45</f>
        <v>0.605</v>
      </c>
      <c r="R45" s="58" t="n">
        <f aca="false">P45</f>
        <v>0.605</v>
      </c>
      <c r="S45" s="57" t="n">
        <f aca="false">+P45+0.02</f>
        <v>0.625</v>
      </c>
      <c r="T45" s="57"/>
      <c r="U45" s="65" t="n">
        <f aca="false">D45-0.16</f>
        <v>0.145</v>
      </c>
      <c r="V45" s="65" t="n">
        <f aca="false">U45+0.055</f>
        <v>0.2</v>
      </c>
      <c r="W45" s="65" t="n">
        <f aca="false">(U45+B45)*0.032+U45+0.01</f>
        <v>0.296408</v>
      </c>
      <c r="X45" s="68"/>
      <c r="Y45" s="68" t="n">
        <f aca="false">Z45+0.06</f>
        <v>0.225</v>
      </c>
      <c r="Z45" s="68" t="n">
        <v>0.165</v>
      </c>
      <c r="AA45" s="68" t="n">
        <f aca="false">Y45</f>
        <v>0.225</v>
      </c>
      <c r="AB45" s="68" t="n">
        <f aca="false">AC45</f>
        <v>0.375</v>
      </c>
      <c r="AC45" s="68" t="n">
        <f aca="false">Y45+0.15</f>
        <v>0.375</v>
      </c>
      <c r="AD45" s="68" t="n">
        <f aca="false">Listen!L41</f>
        <v>-0.275</v>
      </c>
      <c r="AE45" s="68" t="n">
        <f aca="false">+Z45-0.055</f>
        <v>0.11</v>
      </c>
      <c r="AF45" s="68"/>
      <c r="AG45" s="69" t="n">
        <v>0</v>
      </c>
      <c r="AH45" s="70" t="n">
        <v>0</v>
      </c>
      <c r="AI45" s="70" t="n">
        <v>0.02</v>
      </c>
      <c r="AJ45" s="70" t="n">
        <v>0</v>
      </c>
      <c r="AK45" s="70" t="n">
        <f aca="false">+AI45</f>
        <v>0.02</v>
      </c>
      <c r="AL45" s="70" t="n">
        <f aca="false">AL33</f>
        <v>0.05</v>
      </c>
      <c r="AM45" s="70" t="n">
        <v>0.0325</v>
      </c>
      <c r="AN45" s="70" t="n">
        <v>0</v>
      </c>
      <c r="AO45" s="70" t="n">
        <v>0</v>
      </c>
      <c r="AP45" s="70" t="n">
        <v>0.155</v>
      </c>
      <c r="AQ45" s="70" t="n">
        <v>0.005</v>
      </c>
      <c r="AR45" s="70" t="n">
        <v>0.055</v>
      </c>
      <c r="AS45" s="70"/>
      <c r="AT45" s="68"/>
      <c r="AU45" s="68"/>
      <c r="AV45" s="68" t="n">
        <f aca="false">Listen!F41</f>
        <v>1.54</v>
      </c>
      <c r="AW45" s="68" t="n">
        <f aca="false">Listen!G41</f>
        <v>1.19</v>
      </c>
      <c r="AX45" s="68" t="n">
        <f aca="false">Listen!H41</f>
        <v>0.39</v>
      </c>
      <c r="AY45" s="68" t="n">
        <f aca="false">Listen!I41</f>
        <v>0.29</v>
      </c>
      <c r="AZ45" s="68" t="n">
        <f aca="false">Listen!J41</f>
        <v>0.09</v>
      </c>
      <c r="BA45" s="68" t="n">
        <f aca="false">Listen!K41</f>
        <v>0.11</v>
      </c>
      <c r="BB45" s="68" t="n">
        <f aca="false">Listen!L41</f>
        <v>-0.275</v>
      </c>
      <c r="BC45" s="1" t="n">
        <f aca="false">Listen!D41</f>
        <v>-0.0975</v>
      </c>
      <c r="BD45" s="1" t="n">
        <f aca="false">Listen!E41</f>
        <v>-0.0975</v>
      </c>
      <c r="BE45" s="80" t="n">
        <f aca="false">($B45+$BC45)/(1+0.0461)*0.0461+0.015+$BC45</f>
        <v>0.101551859286875</v>
      </c>
      <c r="BF45" s="80" t="n">
        <f aca="false">($B45+$BC45)/(1+0.052)*0.052+0.0225+$BC45</f>
        <v>0.131442965779468</v>
      </c>
      <c r="BG45" s="80" t="n">
        <f aca="false">($B45+$BC45)/(1+0.048)*0.048+0.055+$BD45</f>
        <v>0.148790076335878</v>
      </c>
    </row>
    <row r="46" customFormat="false" ht="12.75" hidden="false" customHeight="false" outlineLevel="0" collapsed="false">
      <c r="A46" s="49" t="n">
        <v>38047</v>
      </c>
      <c r="B46" s="50" t="n">
        <f aca="false">+Listen!C42</f>
        <v>4.134</v>
      </c>
      <c r="C46" s="88"/>
      <c r="D46" s="56" t="n">
        <f aca="false">Y46+0.08</f>
        <v>0.305</v>
      </c>
      <c r="E46" s="56" t="n">
        <f aca="false">D46</f>
        <v>0.305</v>
      </c>
      <c r="F46" s="57" t="n">
        <f aca="false">D46-0.01</f>
        <v>0.295</v>
      </c>
      <c r="G46" s="58" t="n">
        <f aca="false">D46-0.035</f>
        <v>0.27</v>
      </c>
      <c r="H46" s="57" t="n">
        <f aca="false">F46</f>
        <v>0.295</v>
      </c>
      <c r="I46" s="90" t="n">
        <f aca="false">L46-0.01</f>
        <v>0.455</v>
      </c>
      <c r="J46" s="58" t="n">
        <f aca="false">I46</f>
        <v>0.455</v>
      </c>
      <c r="K46" s="61" t="n">
        <f aca="false">I46+0.01</f>
        <v>0.465</v>
      </c>
      <c r="L46" s="62" t="n">
        <f aca="false">D46+0.16</f>
        <v>0.465</v>
      </c>
      <c r="M46" s="64" t="n">
        <f aca="false">L46-0</f>
        <v>0.465</v>
      </c>
      <c r="N46" s="58" t="n">
        <f aca="false">L46</f>
        <v>0.465</v>
      </c>
      <c r="O46" s="57" t="n">
        <f aca="false">+L46+0.03</f>
        <v>0.495</v>
      </c>
      <c r="P46" s="84" t="n">
        <f aca="false">I46+0.15</f>
        <v>0.605</v>
      </c>
      <c r="Q46" s="59" t="n">
        <f aca="false">P46</f>
        <v>0.605</v>
      </c>
      <c r="R46" s="58" t="n">
        <f aca="false">P46</f>
        <v>0.605</v>
      </c>
      <c r="S46" s="57" t="n">
        <f aca="false">+P46+0.02</f>
        <v>0.625</v>
      </c>
      <c r="T46" s="57"/>
      <c r="U46" s="65" t="n">
        <f aca="false">D46-0.16</f>
        <v>0.145</v>
      </c>
      <c r="V46" s="65" t="n">
        <f aca="false">U46+0.055</f>
        <v>0.2</v>
      </c>
      <c r="W46" s="65" t="n">
        <f aca="false">(U46+B46)*0.032+U46+0.01</f>
        <v>0.291928</v>
      </c>
      <c r="X46" s="68"/>
      <c r="Y46" s="68" t="n">
        <f aca="false">Z46+0.06</f>
        <v>0.225</v>
      </c>
      <c r="Z46" s="68" t="n">
        <v>0.165</v>
      </c>
      <c r="AA46" s="68" t="n">
        <f aca="false">Y46</f>
        <v>0.225</v>
      </c>
      <c r="AB46" s="68" t="n">
        <f aca="false">AC46</f>
        <v>0.375</v>
      </c>
      <c r="AC46" s="68" t="n">
        <f aca="false">Y46+0.15</f>
        <v>0.375</v>
      </c>
      <c r="AD46" s="68" t="n">
        <f aca="false">Listen!L42</f>
        <v>-0.275</v>
      </c>
      <c r="AE46" s="68" t="n">
        <f aca="false">+Z46-0.055</f>
        <v>0.11</v>
      </c>
      <c r="AF46" s="68"/>
      <c r="AG46" s="69" t="n">
        <v>0</v>
      </c>
      <c r="AH46" s="70" t="n">
        <v>0</v>
      </c>
      <c r="AI46" s="70" t="n">
        <v>0.02</v>
      </c>
      <c r="AJ46" s="70" t="n">
        <v>0</v>
      </c>
      <c r="AK46" s="70" t="n">
        <f aca="false">+AI46</f>
        <v>0.02</v>
      </c>
      <c r="AL46" s="70" t="n">
        <f aca="false">AL34</f>
        <v>0.05</v>
      </c>
      <c r="AM46" s="70" t="n">
        <v>0.035</v>
      </c>
      <c r="AN46" s="70" t="n">
        <v>0</v>
      </c>
      <c r="AO46" s="70" t="n">
        <v>0</v>
      </c>
      <c r="AP46" s="70" t="n">
        <v>0.155</v>
      </c>
      <c r="AQ46" s="70" t="n">
        <v>0.005</v>
      </c>
      <c r="AR46" s="70" t="n">
        <v>0.055</v>
      </c>
      <c r="AS46" s="70"/>
      <c r="AT46" s="68"/>
      <c r="AU46" s="68"/>
      <c r="AV46" s="68" t="n">
        <f aca="false">Listen!F42</f>
        <v>0.92</v>
      </c>
      <c r="AW46" s="68" t="n">
        <f aca="false">Listen!G42</f>
        <v>0.81</v>
      </c>
      <c r="AX46" s="68" t="n">
        <f aca="false">Listen!H42</f>
        <v>0.39</v>
      </c>
      <c r="AY46" s="68" t="n">
        <f aca="false">Listen!I42</f>
        <v>0.27</v>
      </c>
      <c r="AZ46" s="68" t="n">
        <f aca="false">Listen!J42</f>
        <v>0.075</v>
      </c>
      <c r="BA46" s="68" t="n">
        <f aca="false">Listen!K42</f>
        <v>0.09</v>
      </c>
      <c r="BB46" s="68" t="n">
        <f aca="false">Listen!L42</f>
        <v>-0.275</v>
      </c>
      <c r="BC46" s="1" t="n">
        <f aca="false">Listen!D42</f>
        <v>-0.095</v>
      </c>
      <c r="BD46" s="1" t="n">
        <f aca="false">Listen!E42</f>
        <v>-0.095</v>
      </c>
      <c r="BE46" s="80" t="n">
        <f aca="false">($B46+$BC46)/(1+0.0461)*0.0461+0.015+$BC46</f>
        <v>0.0979924481407132</v>
      </c>
      <c r="BF46" s="80" t="n">
        <f aca="false">($B46+$BC46)/(1+0.052)*0.052+0.0225+$BC46</f>
        <v>0.1271463878327</v>
      </c>
      <c r="BG46" s="80" t="n">
        <f aca="false">($B46+$BC46)/(1+0.048)*0.048+0.055+$BD46</f>
        <v>0.144992366412214</v>
      </c>
    </row>
    <row r="47" customFormat="false" ht="12.75" hidden="false" customHeight="false" outlineLevel="0" collapsed="false">
      <c r="A47" s="49" t="n">
        <v>38078</v>
      </c>
      <c r="B47" s="50" t="n">
        <f aca="false">+Listen!C43</f>
        <v>4.225</v>
      </c>
      <c r="C47" s="51"/>
      <c r="D47" s="56" t="n">
        <f aca="false">+Y47+0.04</f>
        <v>0.195</v>
      </c>
      <c r="E47" s="56" t="n">
        <f aca="false">D47</f>
        <v>0.195</v>
      </c>
      <c r="F47" s="57" t="n">
        <f aca="false">D47-0.01</f>
        <v>0.185</v>
      </c>
      <c r="G47" s="58" t="n">
        <f aca="false">D47-0.035</f>
        <v>0.16</v>
      </c>
      <c r="H47" s="57" t="n">
        <f aca="false">F47</f>
        <v>0.185</v>
      </c>
      <c r="I47" s="90" t="n">
        <f aca="false">+I35</f>
        <v>0.205</v>
      </c>
      <c r="J47" s="58" t="n">
        <f aca="false">I47</f>
        <v>0.205</v>
      </c>
      <c r="K47" s="61" t="n">
        <f aca="false">I47+0</f>
        <v>0.205</v>
      </c>
      <c r="L47" s="84" t="n">
        <f aca="false">D47+0.025</f>
        <v>0.22</v>
      </c>
      <c r="M47" s="64" t="n">
        <f aca="false">L47-0</f>
        <v>0.22</v>
      </c>
      <c r="N47" s="58" t="n">
        <f aca="false">L47</f>
        <v>0.22</v>
      </c>
      <c r="O47" s="57" t="n">
        <f aca="false">+L47+0.02</f>
        <v>0.24</v>
      </c>
      <c r="P47" s="86" t="n">
        <f aca="false">+L47</f>
        <v>0.22</v>
      </c>
      <c r="Q47" s="59" t="n">
        <f aca="false">P47</f>
        <v>0.22</v>
      </c>
      <c r="R47" s="58" t="n">
        <f aca="false">P47</f>
        <v>0.22</v>
      </c>
      <c r="S47" s="57" t="n">
        <f aca="false">+P47</f>
        <v>0.22</v>
      </c>
      <c r="T47" s="57"/>
      <c r="U47" s="65" t="n">
        <f aca="false">D47-0.2</f>
        <v>-0.00499999999999998</v>
      </c>
      <c r="V47" s="65" t="n">
        <f aca="false">U47+0.055</f>
        <v>0.05</v>
      </c>
      <c r="W47" s="65" t="n">
        <f aca="false">D47</f>
        <v>0.195</v>
      </c>
      <c r="X47" s="68" t="n">
        <f aca="false">AVERAGE(Y47:Y53)</f>
        <v>0.155</v>
      </c>
      <c r="Y47" s="68" t="n">
        <f aca="false">+Z47+0.07</f>
        <v>0.155</v>
      </c>
      <c r="Z47" s="68" t="n">
        <v>0.085</v>
      </c>
      <c r="AA47" s="68" t="n">
        <f aca="false">Y47</f>
        <v>0.155</v>
      </c>
      <c r="AB47" s="68" t="n">
        <f aca="false">AC47</f>
        <v>0.215</v>
      </c>
      <c r="AC47" s="68" t="n">
        <f aca="false">Y47+0.06</f>
        <v>0.215</v>
      </c>
      <c r="AD47" s="68" t="n">
        <f aca="false">Listen!L43</f>
        <v>-0.4</v>
      </c>
      <c r="AE47" s="87" t="n">
        <f aca="false">Z47-0.06</f>
        <v>0.025</v>
      </c>
      <c r="AF47" s="68"/>
      <c r="AG47" s="69" t="n">
        <v>0</v>
      </c>
      <c r="AH47" s="70" t="n">
        <v>0</v>
      </c>
      <c r="AI47" s="70" t="n">
        <v>0.005</v>
      </c>
      <c r="AJ47" s="70" t="n">
        <v>0</v>
      </c>
      <c r="AK47" s="70" t="n">
        <f aca="false">+AI47</f>
        <v>0.005</v>
      </c>
      <c r="AL47" s="70" t="n">
        <f aca="false">AL35</f>
        <v>0.04</v>
      </c>
      <c r="AM47" s="70" t="n">
        <v>0.0075</v>
      </c>
      <c r="AN47" s="70" t="n">
        <v>0</v>
      </c>
      <c r="AO47" s="70" t="n">
        <v>0</v>
      </c>
      <c r="AP47" s="70" t="n">
        <v>0.155</v>
      </c>
      <c r="AQ47" s="70" t="n">
        <v>0</v>
      </c>
      <c r="AR47" s="70" t="n">
        <v>0.04</v>
      </c>
      <c r="AS47" s="70"/>
      <c r="AT47" s="68"/>
      <c r="AU47" s="68"/>
      <c r="AV47" s="68" t="n">
        <f aca="false">Listen!F43</f>
        <v>0.5</v>
      </c>
      <c r="AW47" s="68" t="n">
        <f aca="false">Listen!G43</f>
        <v>0.435</v>
      </c>
      <c r="AX47" s="68" t="n">
        <f aca="false">Listen!H43</f>
        <v>0.24</v>
      </c>
      <c r="AY47" s="68" t="n">
        <f aca="false">Listen!I43</f>
        <v>0.195</v>
      </c>
      <c r="AZ47" s="68" t="n">
        <f aca="false">Listen!J43</f>
        <v>-0.07</v>
      </c>
      <c r="BA47" s="68" t="n">
        <f aca="false">Listen!K43</f>
        <v>-0.05</v>
      </c>
      <c r="BB47" s="68" t="n">
        <f aca="false">Listen!L43</f>
        <v>-0.4</v>
      </c>
      <c r="BC47" s="91" t="n">
        <f aca="false">+BC35-0.005</f>
        <v>-0.085</v>
      </c>
      <c r="BD47" s="91" t="n">
        <f aca="false">+BC47</f>
        <v>-0.085</v>
      </c>
      <c r="BE47" s="80" t="n">
        <f aca="false">($B47+$BC47)/(1+0.0461)*0.0461+0.015+$BC47</f>
        <v>0.112443361055348</v>
      </c>
      <c r="BF47" s="80" t="n">
        <f aca="false">($B47+$BC47)/(1+0.052)*0.052+0.0225+$BC47</f>
        <v>0.142138783269962</v>
      </c>
      <c r="BG47" s="80" t="n">
        <f aca="false">($B47+$BC47)/(1+0.048)*0.048+0.055+$BD47</f>
        <v>0.159618320610687</v>
      </c>
    </row>
    <row r="48" customFormat="false" ht="12.75" hidden="false" customHeight="false" outlineLevel="0" collapsed="false">
      <c r="A48" s="49" t="n">
        <v>38108</v>
      </c>
      <c r="B48" s="50" t="n">
        <f aca="false">+Listen!C44</f>
        <v>4.269</v>
      </c>
      <c r="C48" s="88"/>
      <c r="D48" s="56" t="n">
        <f aca="false">+Y48+0.04</f>
        <v>0.195</v>
      </c>
      <c r="E48" s="56" t="n">
        <f aca="false">D48</f>
        <v>0.195</v>
      </c>
      <c r="F48" s="57" t="n">
        <f aca="false">D48-0.01</f>
        <v>0.185</v>
      </c>
      <c r="G48" s="58" t="n">
        <f aca="false">D48-0.035</f>
        <v>0.16</v>
      </c>
      <c r="H48" s="57" t="n">
        <f aca="false">F48</f>
        <v>0.185</v>
      </c>
      <c r="I48" s="90" t="n">
        <f aca="false">+I36</f>
        <v>0.205</v>
      </c>
      <c r="J48" s="58" t="n">
        <f aca="false">I48</f>
        <v>0.205</v>
      </c>
      <c r="K48" s="61" t="n">
        <f aca="false">I48+0</f>
        <v>0.205</v>
      </c>
      <c r="L48" s="84" t="n">
        <f aca="false">D48+0.025</f>
        <v>0.22</v>
      </c>
      <c r="M48" s="64" t="n">
        <f aca="false">L48-0</f>
        <v>0.22</v>
      </c>
      <c r="N48" s="58" t="n">
        <f aca="false">L48</f>
        <v>0.22</v>
      </c>
      <c r="O48" s="57" t="n">
        <f aca="false">+L48+0.02</f>
        <v>0.24</v>
      </c>
      <c r="P48" s="86" t="n">
        <f aca="false">+L48</f>
        <v>0.22</v>
      </c>
      <c r="Q48" s="59" t="n">
        <f aca="false">P48</f>
        <v>0.22</v>
      </c>
      <c r="R48" s="58" t="n">
        <f aca="false">P48</f>
        <v>0.22</v>
      </c>
      <c r="S48" s="57" t="n">
        <f aca="false">+P48</f>
        <v>0.22</v>
      </c>
      <c r="T48" s="57"/>
      <c r="U48" s="65" t="n">
        <f aca="false">D48-0.2</f>
        <v>-0.00499999999999998</v>
      </c>
      <c r="V48" s="65" t="n">
        <f aca="false">U48+0.055</f>
        <v>0.05</v>
      </c>
      <c r="W48" s="65" t="n">
        <f aca="false">D48</f>
        <v>0.195</v>
      </c>
      <c r="X48" s="68" t="n">
        <f aca="false">AVERAGE(Z47:Z53)</f>
        <v>0.085</v>
      </c>
      <c r="Y48" s="68" t="n">
        <f aca="false">+Z48+0.07</f>
        <v>0.155</v>
      </c>
      <c r="Z48" s="68" t="n">
        <v>0.085</v>
      </c>
      <c r="AA48" s="68" t="n">
        <f aca="false">Y48</f>
        <v>0.155</v>
      </c>
      <c r="AB48" s="68" t="n">
        <f aca="false">AC48</f>
        <v>0.215</v>
      </c>
      <c r="AC48" s="68" t="n">
        <f aca="false">Y48+0.06</f>
        <v>0.215</v>
      </c>
      <c r="AD48" s="68" t="n">
        <f aca="false">Listen!L44</f>
        <v>-0.4</v>
      </c>
      <c r="AE48" s="87" t="n">
        <f aca="false">Z48-0.06</f>
        <v>0.025</v>
      </c>
      <c r="AF48" s="68"/>
      <c r="AG48" s="69" t="n">
        <v>0</v>
      </c>
      <c r="AH48" s="70" t="n">
        <v>0</v>
      </c>
      <c r="AI48" s="70" t="n">
        <v>0.005</v>
      </c>
      <c r="AJ48" s="70" t="n">
        <v>0</v>
      </c>
      <c r="AK48" s="70" t="n">
        <f aca="false">+AI48</f>
        <v>0.005</v>
      </c>
      <c r="AL48" s="70" t="n">
        <f aca="false">AL36</f>
        <v>0.04</v>
      </c>
      <c r="AM48" s="70" t="n">
        <v>0.0075</v>
      </c>
      <c r="AN48" s="70" t="n">
        <v>0</v>
      </c>
      <c r="AO48" s="70" t="n">
        <v>0</v>
      </c>
      <c r="AP48" s="70" t="n">
        <v>0.155</v>
      </c>
      <c r="AQ48" s="70" t="n">
        <v>0</v>
      </c>
      <c r="AR48" s="70" t="n">
        <v>0.04</v>
      </c>
      <c r="AS48" s="70"/>
      <c r="AT48" s="68"/>
      <c r="AU48" s="68"/>
      <c r="AV48" s="68" t="n">
        <f aca="false">Listen!F44</f>
        <v>0.44</v>
      </c>
      <c r="AW48" s="68" t="n">
        <f aca="false">Listen!G44</f>
        <v>0.385</v>
      </c>
      <c r="AX48" s="68" t="n">
        <f aca="false">Listen!H44</f>
        <v>0.195</v>
      </c>
      <c r="AY48" s="68" t="n">
        <f aca="false">Listen!I44</f>
        <v>0.185</v>
      </c>
      <c r="AZ48" s="68" t="n">
        <f aca="false">Listen!J44</f>
        <v>-0.07</v>
      </c>
      <c r="BA48" s="68" t="n">
        <f aca="false">Listen!K44</f>
        <v>-0.05</v>
      </c>
      <c r="BB48" s="68" t="n">
        <f aca="false">Listen!L44</f>
        <v>-0.4</v>
      </c>
      <c r="BC48" s="91" t="n">
        <f aca="false">+BC36-0.005</f>
        <v>-0.085</v>
      </c>
      <c r="BD48" s="91" t="n">
        <f aca="false">+BC48</f>
        <v>-0.085</v>
      </c>
      <c r="BE48" s="80" t="n">
        <f aca="false">($B48+$BC48)/(1+0.0461)*0.0461+0.015+$BC48</f>
        <v>0.11438237262212</v>
      </c>
      <c r="BF48" s="80" t="n">
        <f aca="false">($B48+$BC48)/(1+0.052)*0.052+0.0225+$BC48</f>
        <v>0.144313688212928</v>
      </c>
      <c r="BG48" s="80" t="n">
        <f aca="false">($B48+$BC48)/(1+0.048)*0.048+0.055+$BD48</f>
        <v>0.16163358778626</v>
      </c>
    </row>
    <row r="49" customFormat="false" ht="12.75" hidden="false" customHeight="false" outlineLevel="0" collapsed="false">
      <c r="A49" s="49" t="n">
        <v>38139</v>
      </c>
      <c r="B49" s="50" t="n">
        <f aca="false">+Listen!C45</f>
        <v>4.306</v>
      </c>
      <c r="C49" s="88"/>
      <c r="D49" s="56" t="n">
        <f aca="false">+Y49+0.04</f>
        <v>0.195</v>
      </c>
      <c r="E49" s="56" t="n">
        <f aca="false">D49</f>
        <v>0.195</v>
      </c>
      <c r="F49" s="57" t="n">
        <f aca="false">D49-0.01</f>
        <v>0.185</v>
      </c>
      <c r="G49" s="58" t="n">
        <f aca="false">D49-0.035</f>
        <v>0.16</v>
      </c>
      <c r="H49" s="57" t="n">
        <f aca="false">F49</f>
        <v>0.185</v>
      </c>
      <c r="I49" s="90" t="n">
        <f aca="false">+I37</f>
        <v>0.205</v>
      </c>
      <c r="J49" s="58" t="n">
        <f aca="false">I49</f>
        <v>0.205</v>
      </c>
      <c r="K49" s="61" t="n">
        <f aca="false">I49+0</f>
        <v>0.205</v>
      </c>
      <c r="L49" s="84" t="n">
        <f aca="false">D49+0.025</f>
        <v>0.22</v>
      </c>
      <c r="M49" s="64" t="n">
        <f aca="false">L49-0</f>
        <v>0.22</v>
      </c>
      <c r="N49" s="58" t="n">
        <f aca="false">L49</f>
        <v>0.22</v>
      </c>
      <c r="O49" s="57" t="n">
        <f aca="false">+L49+0.02</f>
        <v>0.24</v>
      </c>
      <c r="P49" s="86" t="n">
        <f aca="false">+L49</f>
        <v>0.22</v>
      </c>
      <c r="Q49" s="59" t="n">
        <f aca="false">P49</f>
        <v>0.22</v>
      </c>
      <c r="R49" s="58" t="n">
        <f aca="false">P49</f>
        <v>0.22</v>
      </c>
      <c r="S49" s="57" t="n">
        <f aca="false">+P49</f>
        <v>0.22</v>
      </c>
      <c r="T49" s="57"/>
      <c r="U49" s="65" t="n">
        <f aca="false">D49-0.2</f>
        <v>-0.00499999999999998</v>
      </c>
      <c r="V49" s="65" t="n">
        <f aca="false">U49+0.055</f>
        <v>0.05</v>
      </c>
      <c r="W49" s="65" t="n">
        <f aca="false">D49</f>
        <v>0.195</v>
      </c>
      <c r="X49" s="68"/>
      <c r="Y49" s="68" t="n">
        <f aca="false">+Z49+0.07</f>
        <v>0.155</v>
      </c>
      <c r="Z49" s="68" t="n">
        <v>0.085</v>
      </c>
      <c r="AA49" s="68" t="n">
        <f aca="false">Y49</f>
        <v>0.155</v>
      </c>
      <c r="AB49" s="68" t="n">
        <f aca="false">AC49</f>
        <v>0.215</v>
      </c>
      <c r="AC49" s="68" t="n">
        <f aca="false">Y49+0.06</f>
        <v>0.215</v>
      </c>
      <c r="AD49" s="68" t="n">
        <f aca="false">Listen!L45</f>
        <v>-0.4</v>
      </c>
      <c r="AE49" s="87" t="n">
        <f aca="false">Z49-0.06</f>
        <v>0.025</v>
      </c>
      <c r="AF49" s="68"/>
      <c r="AG49" s="69" t="n">
        <v>0</v>
      </c>
      <c r="AH49" s="70" t="n">
        <v>0</v>
      </c>
      <c r="AI49" s="70" t="n">
        <v>0.005</v>
      </c>
      <c r="AJ49" s="70" t="n">
        <v>0</v>
      </c>
      <c r="AK49" s="70" t="n">
        <f aca="false">+AI49</f>
        <v>0.005</v>
      </c>
      <c r="AL49" s="70" t="n">
        <f aca="false">AL37</f>
        <v>0.04</v>
      </c>
      <c r="AM49" s="70" t="n">
        <v>0.0075</v>
      </c>
      <c r="AN49" s="70" t="n">
        <v>0</v>
      </c>
      <c r="AO49" s="70" t="n">
        <v>0</v>
      </c>
      <c r="AP49" s="70" t="n">
        <v>0.155</v>
      </c>
      <c r="AQ49" s="70" t="n">
        <v>0</v>
      </c>
      <c r="AR49" s="70" t="n">
        <v>0.04</v>
      </c>
      <c r="AS49" s="70"/>
      <c r="AT49" s="68"/>
      <c r="AU49" s="68"/>
      <c r="AV49" s="68" t="n">
        <f aca="false">Listen!F45</f>
        <v>0.44</v>
      </c>
      <c r="AW49" s="68" t="n">
        <f aca="false">Listen!G45</f>
        <v>0.385</v>
      </c>
      <c r="AX49" s="68" t="n">
        <f aca="false">Listen!H45</f>
        <v>0.195</v>
      </c>
      <c r="AY49" s="68" t="n">
        <f aca="false">Listen!I45</f>
        <v>0.195</v>
      </c>
      <c r="AZ49" s="68" t="n">
        <f aca="false">Listen!J45</f>
        <v>-0.07</v>
      </c>
      <c r="BA49" s="68" t="n">
        <f aca="false">Listen!K45</f>
        <v>-0.05</v>
      </c>
      <c r="BB49" s="68" t="n">
        <f aca="false">Listen!L45</f>
        <v>-0.4</v>
      </c>
      <c r="BC49" s="91" t="n">
        <f aca="false">+BC37-0.005</f>
        <v>-0.085</v>
      </c>
      <c r="BD49" s="91" t="n">
        <f aca="false">+BC49</f>
        <v>-0.085</v>
      </c>
      <c r="BE49" s="80" t="n">
        <f aca="false">($B49+$BC49)/(1+0.0461)*0.0461+0.015+$BC49</f>
        <v>0.116012905075997</v>
      </c>
      <c r="BF49" s="80" t="n">
        <f aca="false">($B49+$BC49)/(1+0.052)*0.052+0.0225+$BC49</f>
        <v>0.146142585551331</v>
      </c>
      <c r="BG49" s="80" t="n">
        <f aca="false">($B49+$BC49)/(1+0.048)*0.048+0.055+$BD49</f>
        <v>0.163328244274809</v>
      </c>
    </row>
    <row r="50" customFormat="false" ht="12.75" hidden="false" customHeight="false" outlineLevel="0" collapsed="false">
      <c r="A50" s="49" t="n">
        <v>38169</v>
      </c>
      <c r="B50" s="50" t="n">
        <f aca="false">+Listen!C46</f>
        <v>4.346</v>
      </c>
      <c r="C50" s="88"/>
      <c r="D50" s="56" t="n">
        <f aca="false">+Y50+0.04</f>
        <v>0.195</v>
      </c>
      <c r="E50" s="56" t="n">
        <f aca="false">D50</f>
        <v>0.195</v>
      </c>
      <c r="F50" s="57" t="n">
        <f aca="false">D50-0.01</f>
        <v>0.185</v>
      </c>
      <c r="G50" s="58" t="n">
        <f aca="false">D50-0.035</f>
        <v>0.16</v>
      </c>
      <c r="H50" s="57" t="n">
        <f aca="false">F50</f>
        <v>0.185</v>
      </c>
      <c r="I50" s="90" t="n">
        <f aca="false">+I38</f>
        <v>0.205</v>
      </c>
      <c r="J50" s="58" t="n">
        <f aca="false">I50</f>
        <v>0.205</v>
      </c>
      <c r="K50" s="61" t="n">
        <f aca="false">I50+0</f>
        <v>0.205</v>
      </c>
      <c r="L50" s="84" t="n">
        <f aca="false">D50+0.025</f>
        <v>0.22</v>
      </c>
      <c r="M50" s="64" t="n">
        <f aca="false">L50-0</f>
        <v>0.22</v>
      </c>
      <c r="N50" s="58" t="n">
        <f aca="false">L50</f>
        <v>0.22</v>
      </c>
      <c r="O50" s="57" t="n">
        <f aca="false">+L50+0.02</f>
        <v>0.24</v>
      </c>
      <c r="P50" s="86" t="n">
        <f aca="false">+L50</f>
        <v>0.22</v>
      </c>
      <c r="Q50" s="59" t="n">
        <f aca="false">P50</f>
        <v>0.22</v>
      </c>
      <c r="R50" s="58" t="n">
        <f aca="false">P50</f>
        <v>0.22</v>
      </c>
      <c r="S50" s="57" t="n">
        <f aca="false">+P50</f>
        <v>0.22</v>
      </c>
      <c r="T50" s="57"/>
      <c r="U50" s="65" t="n">
        <f aca="false">D50-0.2</f>
        <v>-0.00499999999999998</v>
      </c>
      <c r="V50" s="65" t="n">
        <f aca="false">U50+0.055</f>
        <v>0.05</v>
      </c>
      <c r="W50" s="65" t="n">
        <f aca="false">D50</f>
        <v>0.195</v>
      </c>
      <c r="X50" s="68"/>
      <c r="Y50" s="68" t="n">
        <f aca="false">+Z50+0.07</f>
        <v>0.155</v>
      </c>
      <c r="Z50" s="68" t="n">
        <v>0.085</v>
      </c>
      <c r="AA50" s="68" t="n">
        <f aca="false">Y50</f>
        <v>0.155</v>
      </c>
      <c r="AB50" s="68" t="n">
        <f aca="false">AC50</f>
        <v>0.215</v>
      </c>
      <c r="AC50" s="68" t="n">
        <f aca="false">Y50+0.06</f>
        <v>0.215</v>
      </c>
      <c r="AD50" s="68" t="n">
        <f aca="false">Listen!L46</f>
        <v>-0.4</v>
      </c>
      <c r="AE50" s="87" t="n">
        <f aca="false">Z50-0.06</f>
        <v>0.025</v>
      </c>
      <c r="AF50" s="68"/>
      <c r="AG50" s="69" t="n">
        <v>0</v>
      </c>
      <c r="AH50" s="70" t="n">
        <v>0</v>
      </c>
      <c r="AI50" s="70" t="n">
        <v>0.005</v>
      </c>
      <c r="AJ50" s="70" t="n">
        <v>0</v>
      </c>
      <c r="AK50" s="70" t="n">
        <f aca="false">+AI50</f>
        <v>0.005</v>
      </c>
      <c r="AL50" s="70" t="n">
        <f aca="false">AL38</f>
        <v>0.04</v>
      </c>
      <c r="AM50" s="70" t="n">
        <v>0.01</v>
      </c>
      <c r="AN50" s="70" t="n">
        <v>0</v>
      </c>
      <c r="AO50" s="70" t="n">
        <v>0</v>
      </c>
      <c r="AP50" s="70" t="n">
        <v>0.155</v>
      </c>
      <c r="AQ50" s="70" t="n">
        <v>0</v>
      </c>
      <c r="AR50" s="70" t="n">
        <v>0.04</v>
      </c>
      <c r="AS50" s="70"/>
      <c r="AT50" s="68"/>
      <c r="AU50" s="68"/>
      <c r="AV50" s="68" t="n">
        <f aca="false">Listen!F46</f>
        <v>0.5</v>
      </c>
      <c r="AW50" s="68" t="n">
        <f aca="false">Listen!G46</f>
        <v>0.3975</v>
      </c>
      <c r="AX50" s="68" t="n">
        <f aca="false">Listen!H46</f>
        <v>0.265</v>
      </c>
      <c r="AY50" s="68" t="n">
        <f aca="false">Listen!I46</f>
        <v>0.2</v>
      </c>
      <c r="AZ50" s="68" t="n">
        <f aca="false">Listen!J46</f>
        <v>-0.07</v>
      </c>
      <c r="BA50" s="68" t="n">
        <f aca="false">Listen!K46</f>
        <v>-0.05</v>
      </c>
      <c r="BB50" s="68" t="n">
        <f aca="false">Listen!L46</f>
        <v>-0.4</v>
      </c>
      <c r="BC50" s="91" t="n">
        <f aca="false">+BC38-0.005</f>
        <v>-0.085</v>
      </c>
      <c r="BD50" s="91" t="n">
        <f aca="false">+BC50</f>
        <v>-0.085</v>
      </c>
      <c r="BE50" s="80" t="n">
        <f aca="false">($B50+$BC50)/(1+0.0461)*0.0461+0.015+$BC50</f>
        <v>0.117775642863971</v>
      </c>
      <c r="BF50" s="80" t="n">
        <f aca="false">($B50+$BC50)/(1+0.052)*0.052+0.0225+$BC50</f>
        <v>0.148119771863118</v>
      </c>
      <c r="BG50" s="80" t="n">
        <f aca="false">($B50+$BC50)/(1+0.048)*0.048+0.055+$BD50</f>
        <v>0.165160305343511</v>
      </c>
    </row>
    <row r="51" customFormat="false" ht="12.75" hidden="false" customHeight="false" outlineLevel="0" collapsed="false">
      <c r="A51" s="49" t="n">
        <v>38200</v>
      </c>
      <c r="B51" s="50" t="n">
        <f aca="false">+Listen!C47</f>
        <v>4.394</v>
      </c>
      <c r="C51" s="88"/>
      <c r="D51" s="56" t="n">
        <f aca="false">+Y51+0.04</f>
        <v>0.195</v>
      </c>
      <c r="E51" s="56" t="n">
        <f aca="false">D51</f>
        <v>0.195</v>
      </c>
      <c r="F51" s="57" t="n">
        <f aca="false">D51-0.01</f>
        <v>0.185</v>
      </c>
      <c r="G51" s="58" t="n">
        <f aca="false">D51-0.035</f>
        <v>0.16</v>
      </c>
      <c r="H51" s="57" t="n">
        <f aca="false">F51</f>
        <v>0.185</v>
      </c>
      <c r="I51" s="90" t="n">
        <f aca="false">+I39</f>
        <v>0.205</v>
      </c>
      <c r="J51" s="58" t="n">
        <f aca="false">I51</f>
        <v>0.205</v>
      </c>
      <c r="K51" s="61" t="n">
        <f aca="false">I51+0</f>
        <v>0.205</v>
      </c>
      <c r="L51" s="84" t="n">
        <f aca="false">D51+0.025</f>
        <v>0.22</v>
      </c>
      <c r="M51" s="64" t="n">
        <f aca="false">L51-0</f>
        <v>0.22</v>
      </c>
      <c r="N51" s="58" t="n">
        <f aca="false">L51</f>
        <v>0.22</v>
      </c>
      <c r="O51" s="57" t="n">
        <f aca="false">+L51+0.02</f>
        <v>0.24</v>
      </c>
      <c r="P51" s="86" t="n">
        <f aca="false">+L51</f>
        <v>0.22</v>
      </c>
      <c r="Q51" s="59" t="n">
        <f aca="false">P51</f>
        <v>0.22</v>
      </c>
      <c r="R51" s="58" t="n">
        <f aca="false">P51</f>
        <v>0.22</v>
      </c>
      <c r="S51" s="57" t="n">
        <f aca="false">+P51</f>
        <v>0.22</v>
      </c>
      <c r="T51" s="57"/>
      <c r="U51" s="65" t="n">
        <f aca="false">D51-0.2</f>
        <v>-0.00499999999999998</v>
      </c>
      <c r="V51" s="65" t="n">
        <f aca="false">U51+0.055</f>
        <v>0.05</v>
      </c>
      <c r="W51" s="65" t="n">
        <f aca="false">D51</f>
        <v>0.195</v>
      </c>
      <c r="X51" s="68"/>
      <c r="Y51" s="68" t="n">
        <f aca="false">+Z51+0.07</f>
        <v>0.155</v>
      </c>
      <c r="Z51" s="68" t="n">
        <v>0.085</v>
      </c>
      <c r="AA51" s="68" t="n">
        <f aca="false">Y51</f>
        <v>0.155</v>
      </c>
      <c r="AB51" s="68" t="n">
        <f aca="false">AC51</f>
        <v>0.215</v>
      </c>
      <c r="AC51" s="68" t="n">
        <f aca="false">Y51+0.06</f>
        <v>0.215</v>
      </c>
      <c r="AD51" s="68" t="n">
        <f aca="false">Listen!L47</f>
        <v>-0.4</v>
      </c>
      <c r="AE51" s="87" t="n">
        <f aca="false">Z51-0.06</f>
        <v>0.025</v>
      </c>
      <c r="AF51" s="68"/>
      <c r="AG51" s="69" t="n">
        <v>0</v>
      </c>
      <c r="AH51" s="70" t="n">
        <v>0</v>
      </c>
      <c r="AI51" s="70" t="n">
        <v>0.005</v>
      </c>
      <c r="AJ51" s="70" t="n">
        <v>0</v>
      </c>
      <c r="AK51" s="70" t="n">
        <f aca="false">+AI51</f>
        <v>0.005</v>
      </c>
      <c r="AL51" s="70" t="n">
        <f aca="false">AL39</f>
        <v>0.04</v>
      </c>
      <c r="AM51" s="70" t="n">
        <v>0.0125</v>
      </c>
      <c r="AN51" s="70" t="n">
        <v>0</v>
      </c>
      <c r="AO51" s="70" t="n">
        <v>0</v>
      </c>
      <c r="AP51" s="70" t="n">
        <v>0.155</v>
      </c>
      <c r="AQ51" s="70" t="n">
        <v>0</v>
      </c>
      <c r="AR51" s="70" t="n">
        <v>0.04</v>
      </c>
      <c r="AS51" s="70"/>
      <c r="AT51" s="68"/>
      <c r="AU51" s="68"/>
      <c r="AV51" s="68" t="n">
        <f aca="false">Listen!F47</f>
        <v>0.5</v>
      </c>
      <c r="AW51" s="68" t="n">
        <f aca="false">Listen!G47</f>
        <v>0.4</v>
      </c>
      <c r="AX51" s="68" t="n">
        <f aca="false">Listen!H47</f>
        <v>0.205</v>
      </c>
      <c r="AY51" s="68" t="n">
        <f aca="false">Listen!I47</f>
        <v>0.21</v>
      </c>
      <c r="AZ51" s="68" t="n">
        <f aca="false">Listen!J47</f>
        <v>-0.07</v>
      </c>
      <c r="BA51" s="68" t="n">
        <f aca="false">Listen!K47</f>
        <v>-0.05</v>
      </c>
      <c r="BB51" s="68" t="n">
        <f aca="false">Listen!L47</f>
        <v>-0.4</v>
      </c>
      <c r="BC51" s="91" t="n">
        <f aca="false">+BC39-0.005</f>
        <v>-0.085</v>
      </c>
      <c r="BD51" s="91" t="n">
        <f aca="false">+BC51</f>
        <v>-0.085</v>
      </c>
      <c r="BE51" s="80" t="n">
        <f aca="false">($B51+$BC51)/(1+0.0461)*0.0461+0.015+$BC51</f>
        <v>0.11989092820954</v>
      </c>
      <c r="BF51" s="80" t="n">
        <f aca="false">($B51+$BC51)/(1+0.052)*0.052+0.0225+$BC51</f>
        <v>0.150492395437262</v>
      </c>
      <c r="BG51" s="80" t="n">
        <f aca="false">($B51+$BC51)/(1+0.048)*0.048+0.055+$BD51</f>
        <v>0.167358778625954</v>
      </c>
    </row>
    <row r="52" customFormat="false" ht="12.75" hidden="false" customHeight="false" outlineLevel="0" collapsed="false">
      <c r="A52" s="49" t="n">
        <v>38231</v>
      </c>
      <c r="B52" s="50" t="n">
        <f aca="false">+Listen!C48</f>
        <v>4.407</v>
      </c>
      <c r="C52" s="88"/>
      <c r="D52" s="56" t="n">
        <f aca="false">+Y52+0.04</f>
        <v>0.195</v>
      </c>
      <c r="E52" s="56" t="n">
        <f aca="false">D52</f>
        <v>0.195</v>
      </c>
      <c r="F52" s="57" t="n">
        <f aca="false">D52-0.01</f>
        <v>0.185</v>
      </c>
      <c r="G52" s="58" t="n">
        <f aca="false">D52-0.035</f>
        <v>0.16</v>
      </c>
      <c r="H52" s="57" t="n">
        <f aca="false">F52</f>
        <v>0.185</v>
      </c>
      <c r="I52" s="90" t="n">
        <f aca="false">+I40</f>
        <v>0.205</v>
      </c>
      <c r="J52" s="58" t="n">
        <f aca="false">I52</f>
        <v>0.205</v>
      </c>
      <c r="K52" s="61" t="n">
        <f aca="false">I52+0</f>
        <v>0.205</v>
      </c>
      <c r="L52" s="84" t="n">
        <f aca="false">D52+0.025</f>
        <v>0.22</v>
      </c>
      <c r="M52" s="64" t="n">
        <f aca="false">L52-0</f>
        <v>0.22</v>
      </c>
      <c r="N52" s="58" t="n">
        <f aca="false">L52</f>
        <v>0.22</v>
      </c>
      <c r="O52" s="57" t="n">
        <f aca="false">+L52+0.02</f>
        <v>0.24</v>
      </c>
      <c r="P52" s="86" t="n">
        <f aca="false">+L52</f>
        <v>0.22</v>
      </c>
      <c r="Q52" s="59" t="n">
        <f aca="false">P52</f>
        <v>0.22</v>
      </c>
      <c r="R52" s="58" t="n">
        <f aca="false">P52</f>
        <v>0.22</v>
      </c>
      <c r="S52" s="57" t="n">
        <f aca="false">+P52</f>
        <v>0.22</v>
      </c>
      <c r="T52" s="57"/>
      <c r="U52" s="65" t="n">
        <f aca="false">D52-0.2</f>
        <v>-0.00499999999999998</v>
      </c>
      <c r="V52" s="65" t="n">
        <f aca="false">U52+0.055</f>
        <v>0.05</v>
      </c>
      <c r="W52" s="65" t="n">
        <f aca="false">D52</f>
        <v>0.195</v>
      </c>
      <c r="X52" s="68"/>
      <c r="Y52" s="68" t="n">
        <f aca="false">+Z52+0.07</f>
        <v>0.155</v>
      </c>
      <c r="Z52" s="68" t="n">
        <v>0.085</v>
      </c>
      <c r="AA52" s="68" t="n">
        <f aca="false">Y52</f>
        <v>0.155</v>
      </c>
      <c r="AB52" s="68" t="n">
        <f aca="false">AC52</f>
        <v>0.215</v>
      </c>
      <c r="AC52" s="68" t="n">
        <f aca="false">Y52+0.06</f>
        <v>0.215</v>
      </c>
      <c r="AD52" s="68" t="n">
        <f aca="false">Listen!L48</f>
        <v>-0.4</v>
      </c>
      <c r="AE52" s="87" t="n">
        <f aca="false">Z52-0.06</f>
        <v>0.025</v>
      </c>
      <c r="AF52" s="68"/>
      <c r="AG52" s="69" t="n">
        <v>0</v>
      </c>
      <c r="AH52" s="70" t="n">
        <v>0</v>
      </c>
      <c r="AI52" s="70" t="n">
        <v>0.005</v>
      </c>
      <c r="AJ52" s="70" t="n">
        <v>0</v>
      </c>
      <c r="AK52" s="70" t="n">
        <f aca="false">+AI52</f>
        <v>0.005</v>
      </c>
      <c r="AL52" s="70" t="n">
        <f aca="false">AL40</f>
        <v>0.04</v>
      </c>
      <c r="AM52" s="70" t="n">
        <v>0.0125</v>
      </c>
      <c r="AN52" s="70" t="n">
        <v>0</v>
      </c>
      <c r="AO52" s="70" t="n">
        <v>0</v>
      </c>
      <c r="AP52" s="70" t="n">
        <v>0.155</v>
      </c>
      <c r="AQ52" s="70" t="n">
        <v>0</v>
      </c>
      <c r="AR52" s="70" t="n">
        <v>0.04</v>
      </c>
      <c r="AS52" s="70"/>
      <c r="AT52" s="68"/>
      <c r="AU52" s="68"/>
      <c r="AV52" s="68" t="n">
        <f aca="false">Listen!F48</f>
        <v>0.46</v>
      </c>
      <c r="AW52" s="68" t="n">
        <f aca="false">Listen!G48</f>
        <v>0.3975</v>
      </c>
      <c r="AX52" s="68" t="n">
        <f aca="false">Listen!H48</f>
        <v>0.185</v>
      </c>
      <c r="AY52" s="68" t="n">
        <f aca="false">Listen!I48</f>
        <v>0.185</v>
      </c>
      <c r="AZ52" s="68" t="n">
        <f aca="false">Listen!J48</f>
        <v>-0.07</v>
      </c>
      <c r="BA52" s="68" t="n">
        <f aca="false">Listen!K48</f>
        <v>-0.05</v>
      </c>
      <c r="BB52" s="68" t="n">
        <f aca="false">Listen!L48</f>
        <v>-0.4</v>
      </c>
      <c r="BC52" s="91" t="n">
        <f aca="false">+BC40-0.005</f>
        <v>-0.085</v>
      </c>
      <c r="BD52" s="91" t="n">
        <f aca="false">+BC52</f>
        <v>-0.085</v>
      </c>
      <c r="BE52" s="80" t="n">
        <f aca="false">($B52+$BC52)/(1+0.0461)*0.0461+0.015+$BC52</f>
        <v>0.120463817990632</v>
      </c>
      <c r="BF52" s="80" t="n">
        <f aca="false">($B52+$BC52)/(1+0.052)*0.052+0.0225+$BC52</f>
        <v>0.151134980988593</v>
      </c>
      <c r="BG52" s="80" t="n">
        <f aca="false">($B52+$BC52)/(1+0.048)*0.048+0.055+$BD52</f>
        <v>0.167954198473282</v>
      </c>
    </row>
    <row r="53" customFormat="false" ht="12.75" hidden="false" customHeight="false" outlineLevel="0" collapsed="false">
      <c r="A53" s="49" t="n">
        <v>38261</v>
      </c>
      <c r="B53" s="50" t="n">
        <f aca="false">+Listen!C49</f>
        <v>4.44</v>
      </c>
      <c r="C53" s="88"/>
      <c r="D53" s="56" t="n">
        <f aca="false">+Y53+0.04</f>
        <v>0.195</v>
      </c>
      <c r="E53" s="56" t="n">
        <f aca="false">D53</f>
        <v>0.195</v>
      </c>
      <c r="F53" s="57" t="n">
        <f aca="false">D53-0.01</f>
        <v>0.185</v>
      </c>
      <c r="G53" s="58" t="n">
        <f aca="false">D53-0.035</f>
        <v>0.16</v>
      </c>
      <c r="H53" s="57" t="n">
        <f aca="false">F53</f>
        <v>0.185</v>
      </c>
      <c r="I53" s="90" t="n">
        <f aca="false">+I41</f>
        <v>0.205</v>
      </c>
      <c r="J53" s="58" t="n">
        <f aca="false">I53</f>
        <v>0.205</v>
      </c>
      <c r="K53" s="61" t="n">
        <f aca="false">I53+0</f>
        <v>0.205</v>
      </c>
      <c r="L53" s="84" t="n">
        <f aca="false">D53+0.025</f>
        <v>0.22</v>
      </c>
      <c r="M53" s="64" t="n">
        <f aca="false">L53-0</f>
        <v>0.22</v>
      </c>
      <c r="N53" s="58" t="n">
        <f aca="false">L53</f>
        <v>0.22</v>
      </c>
      <c r="O53" s="57" t="n">
        <f aca="false">+L53+0.02</f>
        <v>0.24</v>
      </c>
      <c r="P53" s="86" t="n">
        <f aca="false">+L53</f>
        <v>0.22</v>
      </c>
      <c r="Q53" s="59" t="n">
        <f aca="false">P53</f>
        <v>0.22</v>
      </c>
      <c r="R53" s="58" t="n">
        <f aca="false">P53</f>
        <v>0.22</v>
      </c>
      <c r="S53" s="57" t="n">
        <f aca="false">+P53</f>
        <v>0.22</v>
      </c>
      <c r="T53" s="57"/>
      <c r="U53" s="65" t="n">
        <f aca="false">D53-0.2</f>
        <v>-0.00499999999999998</v>
      </c>
      <c r="V53" s="65" t="n">
        <f aca="false">U53+0.055</f>
        <v>0.05</v>
      </c>
      <c r="W53" s="65" t="n">
        <f aca="false">D53</f>
        <v>0.195</v>
      </c>
      <c r="X53" s="68"/>
      <c r="Y53" s="68" t="n">
        <f aca="false">+Z53+0.07</f>
        <v>0.155</v>
      </c>
      <c r="Z53" s="68" t="n">
        <v>0.085</v>
      </c>
      <c r="AA53" s="68" t="n">
        <f aca="false">Y53</f>
        <v>0.155</v>
      </c>
      <c r="AB53" s="68" t="n">
        <f aca="false">AC53</f>
        <v>0.215</v>
      </c>
      <c r="AC53" s="68" t="n">
        <f aca="false">Y53+0.06</f>
        <v>0.215</v>
      </c>
      <c r="AD53" s="68" t="n">
        <f aca="false">Listen!L49</f>
        <v>-0.4</v>
      </c>
      <c r="AE53" s="87" t="n">
        <f aca="false">Z53-0.06</f>
        <v>0.025</v>
      </c>
      <c r="AF53" s="68"/>
      <c r="AG53" s="69" t="n">
        <v>0</v>
      </c>
      <c r="AH53" s="70" t="n">
        <v>0</v>
      </c>
      <c r="AI53" s="70" t="n">
        <v>0.005</v>
      </c>
      <c r="AJ53" s="70" t="n">
        <v>0</v>
      </c>
      <c r="AK53" s="70" t="n">
        <f aca="false">+AI53</f>
        <v>0.005</v>
      </c>
      <c r="AL53" s="70" t="n">
        <f aca="false">AL41</f>
        <v>0.04</v>
      </c>
      <c r="AM53" s="70" t="n">
        <v>0.0125</v>
      </c>
      <c r="AN53" s="70" t="n">
        <v>0</v>
      </c>
      <c r="AO53" s="70" t="n">
        <v>0</v>
      </c>
      <c r="AP53" s="70" t="n">
        <v>0.155</v>
      </c>
      <c r="AQ53" s="70" t="n">
        <v>0</v>
      </c>
      <c r="AR53" s="70" t="n">
        <v>0.04</v>
      </c>
      <c r="AS53" s="70"/>
      <c r="AT53" s="68"/>
      <c r="AU53" s="68"/>
      <c r="AV53" s="68" t="n">
        <f aca="false">Listen!F49</f>
        <v>0.47</v>
      </c>
      <c r="AW53" s="68" t="n">
        <f aca="false">Listen!G49</f>
        <v>0.4</v>
      </c>
      <c r="AX53" s="68" t="n">
        <f aca="false">Listen!H49</f>
        <v>0.205</v>
      </c>
      <c r="AY53" s="68" t="n">
        <f aca="false">Listen!I49</f>
        <v>0.195</v>
      </c>
      <c r="AZ53" s="68" t="n">
        <f aca="false">Listen!J49</f>
        <v>-0.07</v>
      </c>
      <c r="BA53" s="68" t="n">
        <f aca="false">Listen!K49</f>
        <v>-0.05</v>
      </c>
      <c r="BB53" s="68" t="n">
        <f aca="false">Listen!L49</f>
        <v>-0.4</v>
      </c>
      <c r="BC53" s="91" t="n">
        <f aca="false">+BC41-0.005</f>
        <v>-0.085</v>
      </c>
      <c r="BD53" s="91" t="n">
        <f aca="false">+BC53</f>
        <v>-0.085</v>
      </c>
      <c r="BE53" s="80" t="n">
        <f aca="false">($B53+$BC53)/(1+0.0461)*0.0461+0.015+$BC53</f>
        <v>0.121918076665711</v>
      </c>
      <c r="BF53" s="80" t="n">
        <f aca="false">($B53+$BC53)/(1+0.052)*0.052+0.0225+$BC53</f>
        <v>0.152766159695817</v>
      </c>
      <c r="BG53" s="80" t="n">
        <f aca="false">($B53+$BC53)/(1+0.048)*0.048+0.055+$BD53</f>
        <v>0.169465648854962</v>
      </c>
    </row>
    <row r="54" customFormat="false" ht="12.75" hidden="false" customHeight="false" outlineLevel="0" collapsed="false">
      <c r="A54" s="49" t="n">
        <v>38292</v>
      </c>
      <c r="B54" s="50" t="n">
        <f aca="false">+Listen!C50</f>
        <v>4.556</v>
      </c>
      <c r="C54" s="88"/>
      <c r="D54" s="56" t="n">
        <f aca="false">Y54+0.04</f>
        <v>0.26</v>
      </c>
      <c r="E54" s="56" t="n">
        <f aca="false">D54</f>
        <v>0.26</v>
      </c>
      <c r="F54" s="57" t="n">
        <f aca="false">D54-0.01</f>
        <v>0.25</v>
      </c>
      <c r="G54" s="58" t="n">
        <f aca="false">D54-0.035</f>
        <v>0.225</v>
      </c>
      <c r="H54" s="57" t="n">
        <f aca="false">F54</f>
        <v>0.25</v>
      </c>
      <c r="I54" s="92" t="n">
        <f aca="false">L54+0</f>
        <v>0.415</v>
      </c>
      <c r="J54" s="58" t="n">
        <f aca="false">I54</f>
        <v>0.415</v>
      </c>
      <c r="K54" s="61" t="n">
        <f aca="false">I54+0</f>
        <v>0.415</v>
      </c>
      <c r="L54" s="62" t="n">
        <f aca="false">D54+0.155</f>
        <v>0.415</v>
      </c>
      <c r="M54" s="64" t="n">
        <f aca="false">L54-0</f>
        <v>0.415</v>
      </c>
      <c r="N54" s="58" t="n">
        <f aca="false">L54</f>
        <v>0.415</v>
      </c>
      <c r="O54" s="57" t="n">
        <f aca="false">+L54+0.03</f>
        <v>0.445</v>
      </c>
      <c r="P54" s="84" t="n">
        <f aca="false">I54</f>
        <v>0.415</v>
      </c>
      <c r="Q54" s="59" t="n">
        <f aca="false">P54</f>
        <v>0.415</v>
      </c>
      <c r="R54" s="58" t="n">
        <f aca="false">P54</f>
        <v>0.415</v>
      </c>
      <c r="S54" s="57" t="n">
        <f aca="false">+P54+0.02</f>
        <v>0.435</v>
      </c>
      <c r="T54" s="57"/>
      <c r="U54" s="65" t="n">
        <f aca="false">D54-0.16</f>
        <v>0.1</v>
      </c>
      <c r="V54" s="65" t="n">
        <f aca="false">U54+0.055</f>
        <v>0.155</v>
      </c>
      <c r="W54" s="65" t="n">
        <f aca="false">(U54+B54)*0.032+U54+0.01</f>
        <v>0.258992</v>
      </c>
      <c r="X54" s="68" t="n">
        <f aca="false">AVERAGE(Y54:Y58)</f>
        <v>0.22</v>
      </c>
      <c r="Y54" s="68" t="n">
        <f aca="false">Z54+0.07</f>
        <v>0.22</v>
      </c>
      <c r="Z54" s="68" t="n">
        <v>0.15</v>
      </c>
      <c r="AA54" s="68" t="n">
        <f aca="false">Y54</f>
        <v>0.22</v>
      </c>
      <c r="AB54" s="68" t="n">
        <f aca="false">AC54</f>
        <v>0.37</v>
      </c>
      <c r="AC54" s="68" t="n">
        <f aca="false">Y54+0.15</f>
        <v>0.37</v>
      </c>
      <c r="AD54" s="68" t="n">
        <f aca="false">Listen!L50</f>
        <v>-0.295</v>
      </c>
      <c r="AE54" s="68" t="n">
        <f aca="false">+Z54-0.055</f>
        <v>0.095</v>
      </c>
      <c r="AF54" s="68"/>
      <c r="AG54" s="69" t="n">
        <v>0</v>
      </c>
      <c r="AH54" s="70" t="n">
        <v>0</v>
      </c>
      <c r="AI54" s="70" t="n">
        <f aca="false">+AI42</f>
        <v>0.02</v>
      </c>
      <c r="AJ54" s="70" t="n">
        <v>0</v>
      </c>
      <c r="AK54" s="70" t="n">
        <f aca="false">+AI54</f>
        <v>0.02</v>
      </c>
      <c r="AL54" s="70" t="n">
        <f aca="false">AL42</f>
        <v>0.05</v>
      </c>
      <c r="AM54" s="70" t="n">
        <v>0.025</v>
      </c>
      <c r="AN54" s="70" t="n">
        <v>0</v>
      </c>
      <c r="AO54" s="70" t="n">
        <v>0</v>
      </c>
      <c r="AP54" s="70" t="n">
        <v>0.155</v>
      </c>
      <c r="AQ54" s="70" t="n">
        <v>0.005</v>
      </c>
      <c r="AR54" s="70" t="n">
        <v>0.055</v>
      </c>
      <c r="AS54" s="70"/>
      <c r="AT54" s="68"/>
      <c r="AU54" s="68"/>
      <c r="AV54" s="68" t="n">
        <f aca="false">Listen!F50</f>
        <v>0.855</v>
      </c>
      <c r="AW54" s="68" t="n">
        <f aca="false">Listen!G50</f>
        <v>0.64</v>
      </c>
      <c r="AX54" s="68" t="n">
        <f aca="false">Listen!H50</f>
        <v>0.3</v>
      </c>
      <c r="AY54" s="68" t="n">
        <f aca="false">Listen!I50</f>
        <v>0.2725</v>
      </c>
      <c r="AZ54" s="68" t="n">
        <f aca="false">Listen!J50</f>
        <v>0.07</v>
      </c>
      <c r="BA54" s="68" t="n">
        <f aca="false">Listen!K50</f>
        <v>0.07</v>
      </c>
      <c r="BB54" s="68" t="n">
        <f aca="false">Listen!L50</f>
        <v>-0.295</v>
      </c>
      <c r="BC54" s="91" t="n">
        <f aca="false">+BC42-0.005</f>
        <v>-0.105</v>
      </c>
      <c r="BD54" s="91" t="n">
        <f aca="false">+BC54</f>
        <v>-0.105</v>
      </c>
      <c r="BE54" s="80" t="n">
        <f aca="false">($B54+$BC54)/(1+0.0461)*0.0461+0.015+$BC54</f>
        <v>0.106148647356849</v>
      </c>
      <c r="BF54" s="80" t="n">
        <f aca="false">($B54+$BC54)/(1+0.052)*0.052+0.0225+$BC54</f>
        <v>0.137511406844106</v>
      </c>
      <c r="BG54" s="80" t="n">
        <f aca="false">($B54+$BC54)/(1+0.048)*0.048+0.055+$BD54</f>
        <v>0.153862595419847</v>
      </c>
    </row>
    <row r="55" customFormat="false" ht="12.75" hidden="false" customHeight="false" outlineLevel="0" collapsed="false">
      <c r="A55" s="49" t="n">
        <v>38322</v>
      </c>
      <c r="B55" s="50" t="n">
        <f aca="false">+Listen!C51</f>
        <v>4.679</v>
      </c>
      <c r="C55" s="88"/>
      <c r="D55" s="56" t="n">
        <f aca="false">Y55+0.04</f>
        <v>0.26</v>
      </c>
      <c r="E55" s="56" t="n">
        <f aca="false">D55</f>
        <v>0.26</v>
      </c>
      <c r="F55" s="57" t="n">
        <f aca="false">D55-0.01</f>
        <v>0.25</v>
      </c>
      <c r="G55" s="58" t="n">
        <f aca="false">D55-0.035</f>
        <v>0.225</v>
      </c>
      <c r="H55" s="57" t="n">
        <f aca="false">F55</f>
        <v>0.25</v>
      </c>
      <c r="I55" s="92" t="n">
        <f aca="false">L55+0</f>
        <v>0.415</v>
      </c>
      <c r="J55" s="58" t="n">
        <f aca="false">I55</f>
        <v>0.415</v>
      </c>
      <c r="K55" s="61" t="n">
        <f aca="false">I55+0</f>
        <v>0.415</v>
      </c>
      <c r="L55" s="62" t="n">
        <f aca="false">D55+0.155</f>
        <v>0.415</v>
      </c>
      <c r="M55" s="64" t="n">
        <f aca="false">L55-0</f>
        <v>0.415</v>
      </c>
      <c r="N55" s="58" t="n">
        <f aca="false">L55</f>
        <v>0.415</v>
      </c>
      <c r="O55" s="57" t="n">
        <f aca="false">+L55+0.03</f>
        <v>0.445</v>
      </c>
      <c r="P55" s="84" t="n">
        <f aca="false">I55</f>
        <v>0.415</v>
      </c>
      <c r="Q55" s="59" t="n">
        <f aca="false">P55</f>
        <v>0.415</v>
      </c>
      <c r="R55" s="58" t="n">
        <f aca="false">P55</f>
        <v>0.415</v>
      </c>
      <c r="S55" s="57" t="n">
        <f aca="false">+P55+0.02</f>
        <v>0.435</v>
      </c>
      <c r="T55" s="57"/>
      <c r="U55" s="65" t="n">
        <f aca="false">D55-0.16</f>
        <v>0.1</v>
      </c>
      <c r="V55" s="65" t="n">
        <f aca="false">U55+0.055</f>
        <v>0.155</v>
      </c>
      <c r="W55" s="65" t="n">
        <f aca="false">(U55+B55)*0.032+U55+0.01</f>
        <v>0.262928</v>
      </c>
      <c r="X55" s="68" t="n">
        <f aca="false">AVERAGE(Z54:Z58)</f>
        <v>0.15</v>
      </c>
      <c r="Y55" s="68" t="n">
        <f aca="false">Z55+0.07</f>
        <v>0.22</v>
      </c>
      <c r="Z55" s="68" t="n">
        <v>0.15</v>
      </c>
      <c r="AA55" s="68" t="n">
        <f aca="false">Y55</f>
        <v>0.22</v>
      </c>
      <c r="AB55" s="68" t="n">
        <f aca="false">AC55</f>
        <v>0.37</v>
      </c>
      <c r="AC55" s="68" t="n">
        <f aca="false">Y55+0.15</f>
        <v>0.37</v>
      </c>
      <c r="AD55" s="68" t="n">
        <f aca="false">Listen!L51</f>
        <v>-0.295</v>
      </c>
      <c r="AE55" s="68" t="n">
        <f aca="false">+Z55-0.055</f>
        <v>0.095</v>
      </c>
      <c r="AF55" s="68"/>
      <c r="AG55" s="69" t="n">
        <v>0</v>
      </c>
      <c r="AH55" s="70" t="n">
        <v>0</v>
      </c>
      <c r="AI55" s="70" t="n">
        <f aca="false">+AI43</f>
        <v>0.02</v>
      </c>
      <c r="AJ55" s="70" t="n">
        <v>0</v>
      </c>
      <c r="AK55" s="70" t="n">
        <f aca="false">+AI55</f>
        <v>0.02</v>
      </c>
      <c r="AL55" s="70" t="n">
        <f aca="false">AL43</f>
        <v>0.05</v>
      </c>
      <c r="AM55" s="70" t="n">
        <v>0.0275</v>
      </c>
      <c r="AN55" s="70" t="n">
        <v>0</v>
      </c>
      <c r="AO55" s="70" t="n">
        <v>0</v>
      </c>
      <c r="AP55" s="70" t="n">
        <v>0.155</v>
      </c>
      <c r="AQ55" s="70" t="n">
        <v>0.005</v>
      </c>
      <c r="AR55" s="70" t="n">
        <v>0.055</v>
      </c>
      <c r="AS55" s="70"/>
      <c r="AT55" s="68"/>
      <c r="AU55" s="68"/>
      <c r="AV55" s="68" t="n">
        <f aca="false">Listen!F51</f>
        <v>1.27</v>
      </c>
      <c r="AW55" s="68" t="n">
        <f aca="false">Listen!G51</f>
        <v>0.97</v>
      </c>
      <c r="AX55" s="68" t="n">
        <f aca="false">Listen!H51</f>
        <v>0.37</v>
      </c>
      <c r="AY55" s="68" t="n">
        <f aca="false">Listen!I51</f>
        <v>0.3075</v>
      </c>
      <c r="AZ55" s="68" t="n">
        <f aca="false">Listen!J51</f>
        <v>0.075</v>
      </c>
      <c r="BA55" s="68" t="n">
        <f aca="false">Listen!K51</f>
        <v>0.075</v>
      </c>
      <c r="BB55" s="68" t="n">
        <f aca="false">Listen!L51</f>
        <v>-0.295</v>
      </c>
      <c r="BC55" s="91" t="n">
        <f aca="false">+BC43-0.005</f>
        <v>-0.1075</v>
      </c>
      <c r="BD55" s="91" t="n">
        <f aca="false">+BC55</f>
        <v>-0.1075</v>
      </c>
      <c r="BE55" s="80" t="n">
        <f aca="false">($B55+$BC55)/(1+0.0461)*0.0461+0.015+$BC55</f>
        <v>0.108958894943122</v>
      </c>
      <c r="BF55" s="80" t="n">
        <f aca="false">($B55+$BC55)/(1+0.052)*0.052+0.0225+$BC55</f>
        <v>0.140967680608365</v>
      </c>
      <c r="BG55" s="80" t="n">
        <f aca="false">($B55+$BC55)/(1+0.048)*0.048+0.055+$BD55</f>
        <v>0.156881679389313</v>
      </c>
    </row>
    <row r="56" customFormat="false" ht="12.75" hidden="false" customHeight="false" outlineLevel="0" collapsed="false">
      <c r="A56" s="49" t="n">
        <v>38353</v>
      </c>
      <c r="B56" s="50" t="n">
        <f aca="false">+Listen!C52</f>
        <v>4.649</v>
      </c>
      <c r="C56" s="88"/>
      <c r="D56" s="56" t="n">
        <f aca="false">Y56+0.04</f>
        <v>0.26</v>
      </c>
      <c r="E56" s="56" t="n">
        <f aca="false">D56</f>
        <v>0.26</v>
      </c>
      <c r="F56" s="57" t="n">
        <f aca="false">D56-0.01</f>
        <v>0.25</v>
      </c>
      <c r="G56" s="58" t="n">
        <f aca="false">D56-0.035</f>
        <v>0.225</v>
      </c>
      <c r="H56" s="57" t="n">
        <f aca="false">F56</f>
        <v>0.25</v>
      </c>
      <c r="I56" s="92" t="n">
        <f aca="false">L56+0</f>
        <v>0.415</v>
      </c>
      <c r="J56" s="58" t="n">
        <f aca="false">I56</f>
        <v>0.415</v>
      </c>
      <c r="K56" s="61" t="n">
        <f aca="false">I56+0</f>
        <v>0.415</v>
      </c>
      <c r="L56" s="62" t="n">
        <f aca="false">D56+0.155</f>
        <v>0.415</v>
      </c>
      <c r="M56" s="64" t="n">
        <f aca="false">L56-0</f>
        <v>0.415</v>
      </c>
      <c r="N56" s="58" t="n">
        <f aca="false">L56</f>
        <v>0.415</v>
      </c>
      <c r="O56" s="57" t="n">
        <f aca="false">+L56+0.03</f>
        <v>0.445</v>
      </c>
      <c r="P56" s="84" t="n">
        <f aca="false">I56</f>
        <v>0.415</v>
      </c>
      <c r="Q56" s="59" t="n">
        <f aca="false">P56</f>
        <v>0.415</v>
      </c>
      <c r="R56" s="58" t="n">
        <f aca="false">P56</f>
        <v>0.415</v>
      </c>
      <c r="S56" s="57" t="n">
        <f aca="false">+P56+0.02</f>
        <v>0.435</v>
      </c>
      <c r="T56" s="57"/>
      <c r="U56" s="65" t="n">
        <f aca="false">D56-0.16</f>
        <v>0.1</v>
      </c>
      <c r="V56" s="65" t="n">
        <f aca="false">U56+0.055</f>
        <v>0.155</v>
      </c>
      <c r="W56" s="65" t="n">
        <f aca="false">(U56+B56)*0.032+U56+0.01</f>
        <v>0.261968</v>
      </c>
      <c r="X56" s="68"/>
      <c r="Y56" s="68" t="n">
        <f aca="false">Z56+0.07</f>
        <v>0.22</v>
      </c>
      <c r="Z56" s="68" t="n">
        <v>0.15</v>
      </c>
      <c r="AA56" s="68" t="n">
        <f aca="false">Y56</f>
        <v>0.22</v>
      </c>
      <c r="AB56" s="68" t="n">
        <f aca="false">AC56</f>
        <v>0.37</v>
      </c>
      <c r="AC56" s="68" t="n">
        <f aca="false">Y56+0.15</f>
        <v>0.37</v>
      </c>
      <c r="AD56" s="68" t="n">
        <f aca="false">Listen!L52</f>
        <v>-0.295</v>
      </c>
      <c r="AE56" s="68" t="n">
        <f aca="false">+Z56-0.055</f>
        <v>0.095</v>
      </c>
      <c r="AF56" s="68"/>
      <c r="AG56" s="69" t="n">
        <v>0</v>
      </c>
      <c r="AH56" s="70" t="n">
        <v>0</v>
      </c>
      <c r="AI56" s="70" t="n">
        <f aca="false">+AI44</f>
        <v>0.02</v>
      </c>
      <c r="AJ56" s="70" t="n">
        <v>0</v>
      </c>
      <c r="AK56" s="70" t="n">
        <f aca="false">+AI56</f>
        <v>0.02</v>
      </c>
      <c r="AL56" s="70" t="n">
        <f aca="false">AL44</f>
        <v>0.05</v>
      </c>
      <c r="AM56" s="70" t="n">
        <v>0.03</v>
      </c>
      <c r="AN56" s="70" t="n">
        <v>0</v>
      </c>
      <c r="AO56" s="70" t="n">
        <v>0</v>
      </c>
      <c r="AP56" s="70" t="n">
        <v>0.155</v>
      </c>
      <c r="AQ56" s="70" t="n">
        <v>0.005</v>
      </c>
      <c r="AR56" s="70" t="n">
        <v>0.055</v>
      </c>
      <c r="AS56" s="70"/>
      <c r="AT56" s="68"/>
      <c r="AU56" s="68"/>
      <c r="AV56" s="68" t="n">
        <f aca="false">Listen!F52</f>
        <v>1.595</v>
      </c>
      <c r="AW56" s="68" t="n">
        <f aca="false">Listen!G52</f>
        <v>1.19</v>
      </c>
      <c r="AX56" s="68" t="n">
        <f aca="false">Listen!H52</f>
        <v>0.4</v>
      </c>
      <c r="AY56" s="68" t="n">
        <f aca="false">Listen!I52</f>
        <v>0.3125</v>
      </c>
      <c r="AZ56" s="68" t="n">
        <f aca="false">Listen!J52</f>
        <v>0.09</v>
      </c>
      <c r="BA56" s="68" t="n">
        <f aca="false">Listen!K52</f>
        <v>0.09</v>
      </c>
      <c r="BB56" s="68" t="n">
        <f aca="false">Listen!L52</f>
        <v>-0.295</v>
      </c>
      <c r="BC56" s="91" t="n">
        <f aca="false">+BC44-0.005</f>
        <v>-0.11</v>
      </c>
      <c r="BD56" s="91" t="n">
        <f aca="false">+BC56</f>
        <v>-0.11</v>
      </c>
      <c r="BE56" s="80" t="n">
        <f aca="false">($B56+$BC56)/(1+0.0461)*0.0461+0.015+$BC56</f>
        <v>0.105026670490393</v>
      </c>
      <c r="BF56" s="80" t="n">
        <f aca="false">($B56+$BC56)/(1+0.052)*0.052+0.0225+$BC56</f>
        <v>0.136861216730038</v>
      </c>
      <c r="BG56" s="80" t="n">
        <f aca="false">($B56+$BC56)/(1+0.048)*0.048+0.055+$BD56</f>
        <v>0.152893129770992</v>
      </c>
    </row>
    <row r="57" customFormat="false" ht="12.75" hidden="false" customHeight="false" outlineLevel="0" collapsed="false">
      <c r="A57" s="49" t="n">
        <v>38384</v>
      </c>
      <c r="B57" s="50" t="n">
        <f aca="false">+Listen!C53</f>
        <v>4.529</v>
      </c>
      <c r="C57" s="88"/>
      <c r="D57" s="56" t="n">
        <f aca="false">Y57+0.04</f>
        <v>0.26</v>
      </c>
      <c r="E57" s="56" t="n">
        <f aca="false">D57</f>
        <v>0.26</v>
      </c>
      <c r="F57" s="57" t="n">
        <f aca="false">D57-0.01</f>
        <v>0.25</v>
      </c>
      <c r="G57" s="58" t="n">
        <f aca="false">D57-0.035</f>
        <v>0.225</v>
      </c>
      <c r="H57" s="57" t="n">
        <f aca="false">F57</f>
        <v>0.25</v>
      </c>
      <c r="I57" s="92" t="n">
        <f aca="false">L57+0</f>
        <v>0.415</v>
      </c>
      <c r="J57" s="58" t="n">
        <f aca="false">I57</f>
        <v>0.415</v>
      </c>
      <c r="K57" s="61" t="n">
        <f aca="false">I57+0</f>
        <v>0.415</v>
      </c>
      <c r="L57" s="62" t="n">
        <f aca="false">D57+0.155</f>
        <v>0.415</v>
      </c>
      <c r="M57" s="64" t="n">
        <f aca="false">L57-0</f>
        <v>0.415</v>
      </c>
      <c r="N57" s="58" t="n">
        <f aca="false">L57</f>
        <v>0.415</v>
      </c>
      <c r="O57" s="57" t="n">
        <f aca="false">+L57+0.03</f>
        <v>0.445</v>
      </c>
      <c r="P57" s="84" t="n">
        <f aca="false">I57</f>
        <v>0.415</v>
      </c>
      <c r="Q57" s="59" t="n">
        <f aca="false">P57</f>
        <v>0.415</v>
      </c>
      <c r="R57" s="58" t="n">
        <f aca="false">P57</f>
        <v>0.415</v>
      </c>
      <c r="S57" s="57" t="n">
        <f aca="false">+P57+0.02</f>
        <v>0.435</v>
      </c>
      <c r="T57" s="57"/>
      <c r="U57" s="65" t="n">
        <f aca="false">D57-0.16</f>
        <v>0.1</v>
      </c>
      <c r="V57" s="65" t="n">
        <f aca="false">U57+0.055</f>
        <v>0.155</v>
      </c>
      <c r="W57" s="65" t="n">
        <f aca="false">(U57+B57)*0.032+U57+0.01</f>
        <v>0.258128</v>
      </c>
      <c r="X57" s="68"/>
      <c r="Y57" s="68" t="n">
        <f aca="false">Z57+0.07</f>
        <v>0.22</v>
      </c>
      <c r="Z57" s="68" t="n">
        <v>0.15</v>
      </c>
      <c r="AA57" s="68" t="n">
        <f aca="false">Y57</f>
        <v>0.22</v>
      </c>
      <c r="AB57" s="68" t="n">
        <f aca="false">AC57</f>
        <v>0.37</v>
      </c>
      <c r="AC57" s="68" t="n">
        <f aca="false">Y57+0.15</f>
        <v>0.37</v>
      </c>
      <c r="AD57" s="68" t="n">
        <f aca="false">Listen!L53</f>
        <v>-0.295</v>
      </c>
      <c r="AE57" s="68" t="n">
        <f aca="false">+Z57-0.055</f>
        <v>0.095</v>
      </c>
      <c r="AF57" s="68"/>
      <c r="AG57" s="69" t="n">
        <v>0</v>
      </c>
      <c r="AH57" s="70" t="n">
        <v>0</v>
      </c>
      <c r="AI57" s="70" t="n">
        <f aca="false">+AI45</f>
        <v>0.02</v>
      </c>
      <c r="AJ57" s="70" t="n">
        <v>0</v>
      </c>
      <c r="AK57" s="70" t="n">
        <f aca="false">+AI57</f>
        <v>0.02</v>
      </c>
      <c r="AL57" s="70" t="n">
        <f aca="false">AL45</f>
        <v>0.05</v>
      </c>
      <c r="AM57" s="70" t="n">
        <v>0.0325</v>
      </c>
      <c r="AN57" s="70" t="n">
        <v>0</v>
      </c>
      <c r="AO57" s="70" t="n">
        <v>0</v>
      </c>
      <c r="AP57" s="70" t="n">
        <v>0.155</v>
      </c>
      <c r="AQ57" s="70" t="n">
        <v>0.005</v>
      </c>
      <c r="AR57" s="70" t="n">
        <v>0.055</v>
      </c>
      <c r="AS57" s="70"/>
      <c r="AT57" s="68"/>
      <c r="AU57" s="68"/>
      <c r="AV57" s="68" t="n">
        <f aca="false">Listen!F53</f>
        <v>1.555</v>
      </c>
      <c r="AW57" s="68" t="n">
        <f aca="false">Listen!G53</f>
        <v>1.19</v>
      </c>
      <c r="AX57" s="68" t="n">
        <f aca="false">Listen!H53</f>
        <v>0.39</v>
      </c>
      <c r="AY57" s="68" t="n">
        <f aca="false">Listen!I53</f>
        <v>0.3125</v>
      </c>
      <c r="AZ57" s="68" t="n">
        <f aca="false">Listen!J53</f>
        <v>0.09</v>
      </c>
      <c r="BA57" s="68" t="n">
        <f aca="false">Listen!K53</f>
        <v>0.09</v>
      </c>
      <c r="BB57" s="68" t="n">
        <f aca="false">Listen!L53</f>
        <v>-0.295</v>
      </c>
      <c r="BC57" s="91" t="n">
        <f aca="false">+BC45-0.005</f>
        <v>-0.1025</v>
      </c>
      <c r="BD57" s="91" t="n">
        <f aca="false">+BC57</f>
        <v>-0.1025</v>
      </c>
      <c r="BE57" s="80" t="n">
        <f aca="false">($B57+$BC57)/(1+0.0461)*0.0461+0.015+$BC57</f>
        <v>0.107568970461715</v>
      </c>
      <c r="BF57" s="80" t="n">
        <f aca="false">($B57+$BC57)/(1+0.052)*0.052+0.0225+$BC57</f>
        <v>0.138800380228137</v>
      </c>
      <c r="BG57" s="80" t="n">
        <f aca="false">($B57+$BC57)/(1+0.048)*0.048+0.055+$BD57</f>
        <v>0.155240458015267</v>
      </c>
    </row>
    <row r="58" customFormat="false" ht="12.75" hidden="false" customHeight="false" outlineLevel="0" collapsed="false">
      <c r="A58" s="49" t="n">
        <v>38412</v>
      </c>
      <c r="B58" s="50" t="n">
        <f aca="false">+Listen!C54</f>
        <v>4.389</v>
      </c>
      <c r="C58" s="88"/>
      <c r="D58" s="56" t="n">
        <f aca="false">Y58+0.04</f>
        <v>0.26</v>
      </c>
      <c r="E58" s="56" t="n">
        <f aca="false">D58</f>
        <v>0.26</v>
      </c>
      <c r="F58" s="57" t="n">
        <f aca="false">D58-0.01</f>
        <v>0.25</v>
      </c>
      <c r="G58" s="58" t="n">
        <f aca="false">D58-0.035</f>
        <v>0.225</v>
      </c>
      <c r="H58" s="57" t="n">
        <f aca="false">F58</f>
        <v>0.25</v>
      </c>
      <c r="I58" s="92" t="n">
        <f aca="false">L58+0</f>
        <v>0.415</v>
      </c>
      <c r="J58" s="58" t="n">
        <f aca="false">I58</f>
        <v>0.415</v>
      </c>
      <c r="K58" s="61" t="n">
        <f aca="false">I58+0</f>
        <v>0.415</v>
      </c>
      <c r="L58" s="62" t="n">
        <f aca="false">D58+0.155</f>
        <v>0.415</v>
      </c>
      <c r="M58" s="64" t="n">
        <f aca="false">L58-0</f>
        <v>0.415</v>
      </c>
      <c r="N58" s="58" t="n">
        <f aca="false">L58</f>
        <v>0.415</v>
      </c>
      <c r="O58" s="57" t="n">
        <f aca="false">+L58+0.03</f>
        <v>0.445</v>
      </c>
      <c r="P58" s="84" t="n">
        <f aca="false">I58</f>
        <v>0.415</v>
      </c>
      <c r="Q58" s="59" t="n">
        <f aca="false">P58</f>
        <v>0.415</v>
      </c>
      <c r="R58" s="58" t="n">
        <f aca="false">P58</f>
        <v>0.415</v>
      </c>
      <c r="S58" s="57" t="n">
        <f aca="false">+P58+0.02</f>
        <v>0.435</v>
      </c>
      <c r="T58" s="57"/>
      <c r="U58" s="65" t="n">
        <f aca="false">D58-0.16</f>
        <v>0.1</v>
      </c>
      <c r="V58" s="65" t="n">
        <f aca="false">U58+0.055</f>
        <v>0.155</v>
      </c>
      <c r="W58" s="65" t="n">
        <f aca="false">(U58+B58)*0.032+U58+0.01</f>
        <v>0.253648</v>
      </c>
      <c r="X58" s="68"/>
      <c r="Y58" s="68" t="n">
        <f aca="false">Z58+0.07</f>
        <v>0.22</v>
      </c>
      <c r="Z58" s="68" t="n">
        <v>0.15</v>
      </c>
      <c r="AA58" s="68" t="n">
        <f aca="false">Y58</f>
        <v>0.22</v>
      </c>
      <c r="AB58" s="68" t="n">
        <f aca="false">AC58</f>
        <v>0.37</v>
      </c>
      <c r="AC58" s="68" t="n">
        <f aca="false">Y58+0.15</f>
        <v>0.37</v>
      </c>
      <c r="AD58" s="68" t="n">
        <f aca="false">Listen!L54</f>
        <v>-0.295</v>
      </c>
      <c r="AE58" s="68" t="n">
        <f aca="false">+Z58-0.055</f>
        <v>0.095</v>
      </c>
      <c r="AF58" s="68"/>
      <c r="AG58" s="69" t="n">
        <v>0</v>
      </c>
      <c r="AH58" s="70" t="n">
        <v>0</v>
      </c>
      <c r="AI58" s="70" t="n">
        <f aca="false">+AI46</f>
        <v>0.02</v>
      </c>
      <c r="AJ58" s="70" t="n">
        <v>0</v>
      </c>
      <c r="AK58" s="70" t="n">
        <f aca="false">+AI58</f>
        <v>0.02</v>
      </c>
      <c r="AL58" s="70" t="n">
        <f aca="false">AL46</f>
        <v>0.05</v>
      </c>
      <c r="AM58" s="70" t="n">
        <v>0.035</v>
      </c>
      <c r="AN58" s="70" t="n">
        <v>0</v>
      </c>
      <c r="AO58" s="70" t="n">
        <v>0</v>
      </c>
      <c r="AP58" s="70" t="n">
        <v>0.155</v>
      </c>
      <c r="AQ58" s="70" t="n">
        <v>0.005</v>
      </c>
      <c r="AR58" s="70" t="n">
        <v>0.055</v>
      </c>
      <c r="AS58" s="70"/>
      <c r="AT58" s="68"/>
      <c r="AU58" s="68"/>
      <c r="AV58" s="68" t="n">
        <f aca="false">Listen!F54</f>
        <v>0.925</v>
      </c>
      <c r="AW58" s="68" t="n">
        <f aca="false">Listen!G54</f>
        <v>0.81</v>
      </c>
      <c r="AX58" s="68" t="n">
        <f aca="false">Listen!H54</f>
        <v>0.39</v>
      </c>
      <c r="AY58" s="68" t="n">
        <f aca="false">Listen!I54</f>
        <v>0.27</v>
      </c>
      <c r="AZ58" s="68" t="n">
        <f aca="false">Listen!J54</f>
        <v>0.075</v>
      </c>
      <c r="BA58" s="68" t="n">
        <f aca="false">Listen!K54</f>
        <v>0.075</v>
      </c>
      <c r="BB58" s="68" t="n">
        <f aca="false">Listen!L54</f>
        <v>-0.295</v>
      </c>
      <c r="BC58" s="91" t="n">
        <f aca="false">+BC46-0.005</f>
        <v>-0.1</v>
      </c>
      <c r="BD58" s="91" t="n">
        <f aca="false">+BC58</f>
        <v>-0.1</v>
      </c>
      <c r="BE58" s="80" t="n">
        <f aca="false">($B58+$BC58)/(1+0.0461)*0.0461+0.015+$BC58</f>
        <v>0.104009559315553</v>
      </c>
      <c r="BF58" s="80" t="n">
        <f aca="false">($B58+$BC58)/(1+0.052)*0.052+0.0225+$BC58</f>
        <v>0.134503802281369</v>
      </c>
      <c r="BG58" s="80" t="n">
        <f aca="false">($B58+$BC58)/(1+0.048)*0.048+0.055+$BD58</f>
        <v>0.151442748091603</v>
      </c>
    </row>
    <row r="59" customFormat="false" ht="12.75" hidden="false" customHeight="false" outlineLevel="0" collapsed="false">
      <c r="A59" s="49" t="n">
        <v>38443</v>
      </c>
      <c r="B59" s="50" t="n">
        <f aca="false">+Listen!C55</f>
        <v>4.26</v>
      </c>
      <c r="C59" s="88"/>
      <c r="D59" s="56" t="n">
        <f aca="false">+Y59+0.01</f>
        <v>0.17</v>
      </c>
      <c r="E59" s="56" t="n">
        <f aca="false">D59</f>
        <v>0.17</v>
      </c>
      <c r="F59" s="57" t="n">
        <f aca="false">D59-0.01</f>
        <v>0.16</v>
      </c>
      <c r="G59" s="58" t="n">
        <f aca="false">D59-0.035</f>
        <v>0.135</v>
      </c>
      <c r="H59" s="57" t="n">
        <f aca="false">F59</f>
        <v>0.16</v>
      </c>
      <c r="I59" s="92" t="n">
        <f aca="false">I47</f>
        <v>0.205</v>
      </c>
      <c r="J59" s="58" t="n">
        <f aca="false">I59</f>
        <v>0.205</v>
      </c>
      <c r="K59" s="61" t="n">
        <f aca="false">I59+0</f>
        <v>0.205</v>
      </c>
      <c r="L59" s="84" t="n">
        <f aca="false">D59+0.025</f>
        <v>0.195</v>
      </c>
      <c r="M59" s="64" t="n">
        <f aca="false">L59-0</f>
        <v>0.195</v>
      </c>
      <c r="N59" s="58" t="n">
        <f aca="false">L59</f>
        <v>0.195</v>
      </c>
      <c r="O59" s="57" t="n">
        <f aca="false">+L59+0.02</f>
        <v>0.215</v>
      </c>
      <c r="P59" s="86" t="n">
        <f aca="false">D59-0.005</f>
        <v>0.165</v>
      </c>
      <c r="Q59" s="59" t="n">
        <f aca="false">P59</f>
        <v>0.165</v>
      </c>
      <c r="R59" s="58" t="n">
        <f aca="false">P59</f>
        <v>0.165</v>
      </c>
      <c r="S59" s="57" t="n">
        <f aca="false">+P59</f>
        <v>0.165</v>
      </c>
      <c r="T59" s="57"/>
      <c r="U59" s="65" t="n">
        <f aca="false">D59-0.2</f>
        <v>-0.03</v>
      </c>
      <c r="V59" s="65" t="n">
        <f aca="false">U59+0.055</f>
        <v>0.025</v>
      </c>
      <c r="W59" s="65" t="n">
        <f aca="false">D59</f>
        <v>0.17</v>
      </c>
      <c r="X59" s="68" t="n">
        <f aca="false">AVERAGE(Y59:Y65)</f>
        <v>0.16</v>
      </c>
      <c r="Y59" s="68" t="n">
        <f aca="false">+Z59+0.09</f>
        <v>0.16</v>
      </c>
      <c r="Z59" s="68" t="n">
        <v>0.07</v>
      </c>
      <c r="AA59" s="68" t="n">
        <f aca="false">Y59</f>
        <v>0.16</v>
      </c>
      <c r="AB59" s="68" t="n">
        <f aca="false">AC59</f>
        <v>0.22</v>
      </c>
      <c r="AC59" s="68" t="n">
        <f aca="false">Y59+0.06</f>
        <v>0.22</v>
      </c>
      <c r="AD59" s="68" t="n">
        <f aca="false">Listen!L55</f>
        <v>-0.43</v>
      </c>
      <c r="AE59" s="68" t="n">
        <f aca="false">Z59-0.16</f>
        <v>-0.09</v>
      </c>
      <c r="AF59" s="68"/>
      <c r="AG59" s="69" t="n">
        <v>0</v>
      </c>
      <c r="AH59" s="70" t="n">
        <v>0</v>
      </c>
      <c r="AI59" s="70" t="n">
        <f aca="false">+AI47</f>
        <v>0.005</v>
      </c>
      <c r="AJ59" s="70" t="n">
        <v>0</v>
      </c>
      <c r="AK59" s="70" t="n">
        <f aca="false">+AI59</f>
        <v>0.005</v>
      </c>
      <c r="AL59" s="70" t="n">
        <f aca="false">AL47</f>
        <v>0.04</v>
      </c>
      <c r="AM59" s="70" t="n">
        <v>0.0075</v>
      </c>
      <c r="AN59" s="70" t="n">
        <v>0</v>
      </c>
      <c r="AO59" s="70" t="n">
        <v>0</v>
      </c>
      <c r="AP59" s="70" t="n">
        <v>0.155</v>
      </c>
      <c r="AQ59" s="70" t="n">
        <v>0</v>
      </c>
      <c r="AR59" s="70" t="n">
        <v>0.04</v>
      </c>
      <c r="AS59" s="70"/>
      <c r="AT59" s="68"/>
      <c r="AU59" s="68"/>
      <c r="AV59" s="68" t="n">
        <f aca="false">Listen!F55</f>
        <v>0.5</v>
      </c>
      <c r="AW59" s="68" t="n">
        <f aca="false">Listen!G55</f>
        <v>0.435</v>
      </c>
      <c r="AX59" s="68" t="n">
        <f aca="false">Listen!H55</f>
        <v>0.24</v>
      </c>
      <c r="AY59" s="68" t="n">
        <f aca="false">Listen!I55</f>
        <v>0.195</v>
      </c>
      <c r="AZ59" s="68" t="n">
        <f aca="false">Listen!J55</f>
        <v>-0.09</v>
      </c>
      <c r="BA59" s="68" t="n">
        <f aca="false">Listen!K55</f>
        <v>-0.07</v>
      </c>
      <c r="BB59" s="68" t="n">
        <f aca="false">Listen!L55</f>
        <v>-0.43</v>
      </c>
      <c r="BC59" s="91" t="n">
        <f aca="false">+BC47</f>
        <v>-0.085</v>
      </c>
      <c r="BD59" s="91" t="n">
        <f aca="false">+BC59</f>
        <v>-0.085</v>
      </c>
      <c r="BE59" s="80" t="n">
        <f aca="false">($B59+$BC59)/(1+0.0461)*0.0461+0.015+$BC59</f>
        <v>0.113985756619826</v>
      </c>
      <c r="BF59" s="80" t="n">
        <f aca="false">($B59+$BC59)/(1+0.052)*0.052+0.0225+$BC59</f>
        <v>0.143868821292776</v>
      </c>
      <c r="BG59" s="80" t="n">
        <f aca="false">($B59+$BC59)/(1+0.048)*0.048+0.055+$BD59</f>
        <v>0.161221374045802</v>
      </c>
    </row>
    <row r="60" customFormat="false" ht="12.75" hidden="false" customHeight="false" outlineLevel="0" collapsed="false">
      <c r="A60" s="49" t="n">
        <v>38473</v>
      </c>
      <c r="B60" s="50" t="n">
        <f aca="false">+Listen!C56</f>
        <v>4.304</v>
      </c>
      <c r="C60" s="88"/>
      <c r="D60" s="56" t="n">
        <f aca="false">+Y60+0.01</f>
        <v>0.17</v>
      </c>
      <c r="E60" s="56" t="n">
        <f aca="false">D60</f>
        <v>0.17</v>
      </c>
      <c r="F60" s="57" t="n">
        <f aca="false">D60-0.01</f>
        <v>0.16</v>
      </c>
      <c r="G60" s="58" t="n">
        <f aca="false">D60-0.035</f>
        <v>0.135</v>
      </c>
      <c r="H60" s="57" t="n">
        <f aca="false">F60</f>
        <v>0.16</v>
      </c>
      <c r="I60" s="92" t="n">
        <f aca="false">I48</f>
        <v>0.205</v>
      </c>
      <c r="J60" s="58" t="n">
        <f aca="false">I60</f>
        <v>0.205</v>
      </c>
      <c r="K60" s="61" t="n">
        <f aca="false">I60+0</f>
        <v>0.205</v>
      </c>
      <c r="L60" s="84" t="n">
        <f aca="false">D60+0.025</f>
        <v>0.195</v>
      </c>
      <c r="M60" s="64" t="n">
        <f aca="false">L60-0</f>
        <v>0.195</v>
      </c>
      <c r="N60" s="58" t="n">
        <f aca="false">L60</f>
        <v>0.195</v>
      </c>
      <c r="O60" s="57" t="n">
        <f aca="false">+L60+0.02</f>
        <v>0.215</v>
      </c>
      <c r="P60" s="86" t="n">
        <f aca="false">D60-0.005</f>
        <v>0.165</v>
      </c>
      <c r="Q60" s="59" t="n">
        <f aca="false">P60</f>
        <v>0.165</v>
      </c>
      <c r="R60" s="58" t="n">
        <f aca="false">P60</f>
        <v>0.165</v>
      </c>
      <c r="S60" s="57" t="n">
        <f aca="false">+P60</f>
        <v>0.165</v>
      </c>
      <c r="T60" s="57"/>
      <c r="U60" s="65" t="n">
        <f aca="false">D60-0.2</f>
        <v>-0.03</v>
      </c>
      <c r="V60" s="65" t="n">
        <f aca="false">U60+0.055</f>
        <v>0.025</v>
      </c>
      <c r="W60" s="65" t="n">
        <f aca="false">D60</f>
        <v>0.17</v>
      </c>
      <c r="X60" s="68" t="n">
        <f aca="false">AVERAGE(Z59:Z65)</f>
        <v>0.07</v>
      </c>
      <c r="Y60" s="68" t="n">
        <f aca="false">+Z60+0.09</f>
        <v>0.16</v>
      </c>
      <c r="Z60" s="68" t="n">
        <v>0.07</v>
      </c>
      <c r="AA60" s="68" t="n">
        <f aca="false">Y60</f>
        <v>0.16</v>
      </c>
      <c r="AB60" s="68" t="n">
        <f aca="false">AC60</f>
        <v>0.22</v>
      </c>
      <c r="AC60" s="68" t="n">
        <f aca="false">Y60+0.06</f>
        <v>0.22</v>
      </c>
      <c r="AD60" s="68" t="n">
        <f aca="false">Listen!L56</f>
        <v>-0.43</v>
      </c>
      <c r="AE60" s="68" t="n">
        <f aca="false">Z60-0.16</f>
        <v>-0.09</v>
      </c>
      <c r="AF60" s="68"/>
      <c r="AG60" s="69" t="n">
        <v>0</v>
      </c>
      <c r="AH60" s="70" t="n">
        <v>0</v>
      </c>
      <c r="AI60" s="70" t="n">
        <f aca="false">+AI48</f>
        <v>0.005</v>
      </c>
      <c r="AJ60" s="70" t="n">
        <v>0</v>
      </c>
      <c r="AK60" s="70" t="n">
        <f aca="false">+AI60</f>
        <v>0.005</v>
      </c>
      <c r="AL60" s="70" t="n">
        <f aca="false">AL48</f>
        <v>0.04</v>
      </c>
      <c r="AM60" s="70" t="n">
        <v>0.0075</v>
      </c>
      <c r="AN60" s="70" t="n">
        <v>0</v>
      </c>
      <c r="AO60" s="70" t="n">
        <v>0</v>
      </c>
      <c r="AP60" s="70" t="n">
        <v>0.155</v>
      </c>
      <c r="AQ60" s="70" t="n">
        <v>0</v>
      </c>
      <c r="AR60" s="70" t="n">
        <v>0.04</v>
      </c>
      <c r="AS60" s="70"/>
      <c r="AT60" s="68"/>
      <c r="AU60" s="68"/>
      <c r="AV60" s="68" t="n">
        <f aca="false">Listen!F56</f>
        <v>0.44</v>
      </c>
      <c r="AW60" s="68" t="n">
        <f aca="false">Listen!G56</f>
        <v>0.385</v>
      </c>
      <c r="AX60" s="68" t="n">
        <f aca="false">Listen!H56</f>
        <v>0.195</v>
      </c>
      <c r="AY60" s="68" t="n">
        <f aca="false">Listen!I56</f>
        <v>0.185</v>
      </c>
      <c r="AZ60" s="68" t="n">
        <f aca="false">Listen!J56</f>
        <v>-0.09</v>
      </c>
      <c r="BA60" s="68" t="n">
        <f aca="false">Listen!K56</f>
        <v>-0.07</v>
      </c>
      <c r="BB60" s="68" t="n">
        <f aca="false">Listen!L56</f>
        <v>-0.43</v>
      </c>
      <c r="BC60" s="91" t="n">
        <f aca="false">+BC48</f>
        <v>-0.085</v>
      </c>
      <c r="BD60" s="91" t="n">
        <f aca="false">+BC60</f>
        <v>-0.085</v>
      </c>
      <c r="BE60" s="80" t="n">
        <f aca="false">($B60+$BC60)/(1+0.0461)*0.0461+0.015+$BC60</f>
        <v>0.115924768186598</v>
      </c>
      <c r="BF60" s="80" t="n">
        <f aca="false">($B60+$BC60)/(1+0.052)*0.052+0.0225+$BC60</f>
        <v>0.146043726235741</v>
      </c>
      <c r="BG60" s="80" t="n">
        <f aca="false">($B60+$BC60)/(1+0.048)*0.048+0.055+$BD60</f>
        <v>0.163236641221374</v>
      </c>
    </row>
    <row r="61" customFormat="false" ht="12.75" hidden="false" customHeight="false" outlineLevel="0" collapsed="false">
      <c r="A61" s="49" t="n">
        <v>38504</v>
      </c>
      <c r="B61" s="50" t="n">
        <f aca="false">+Listen!C57</f>
        <v>4.341</v>
      </c>
      <c r="C61" s="88"/>
      <c r="D61" s="56" t="n">
        <f aca="false">+Y61+0.01</f>
        <v>0.17</v>
      </c>
      <c r="E61" s="56" t="n">
        <f aca="false">D61</f>
        <v>0.17</v>
      </c>
      <c r="F61" s="57" t="n">
        <f aca="false">D61-0.01</f>
        <v>0.16</v>
      </c>
      <c r="G61" s="58" t="n">
        <f aca="false">D61-0.035</f>
        <v>0.135</v>
      </c>
      <c r="H61" s="57" t="n">
        <f aca="false">F61</f>
        <v>0.16</v>
      </c>
      <c r="I61" s="92" t="n">
        <f aca="false">I49</f>
        <v>0.205</v>
      </c>
      <c r="J61" s="58" t="n">
        <f aca="false">I61</f>
        <v>0.205</v>
      </c>
      <c r="K61" s="61" t="n">
        <f aca="false">I61+0</f>
        <v>0.205</v>
      </c>
      <c r="L61" s="84" t="n">
        <f aca="false">D61+0.025</f>
        <v>0.195</v>
      </c>
      <c r="M61" s="64" t="n">
        <f aca="false">L61-0</f>
        <v>0.195</v>
      </c>
      <c r="N61" s="58" t="n">
        <f aca="false">L61</f>
        <v>0.195</v>
      </c>
      <c r="O61" s="57" t="n">
        <f aca="false">+L61+0.02</f>
        <v>0.215</v>
      </c>
      <c r="P61" s="86" t="n">
        <f aca="false">D61-0.005</f>
        <v>0.165</v>
      </c>
      <c r="Q61" s="59" t="n">
        <f aca="false">P61</f>
        <v>0.165</v>
      </c>
      <c r="R61" s="58" t="n">
        <f aca="false">P61</f>
        <v>0.165</v>
      </c>
      <c r="S61" s="57" t="n">
        <f aca="false">+P61</f>
        <v>0.165</v>
      </c>
      <c r="T61" s="57"/>
      <c r="U61" s="65" t="n">
        <f aca="false">D61-0.2</f>
        <v>-0.03</v>
      </c>
      <c r="V61" s="65" t="n">
        <f aca="false">U61+0.055</f>
        <v>0.025</v>
      </c>
      <c r="W61" s="65" t="n">
        <f aca="false">D61</f>
        <v>0.17</v>
      </c>
      <c r="X61" s="68"/>
      <c r="Y61" s="68" t="n">
        <f aca="false">+Z61+0.09</f>
        <v>0.16</v>
      </c>
      <c r="Z61" s="68" t="n">
        <v>0.07</v>
      </c>
      <c r="AA61" s="68" t="n">
        <f aca="false">Y61</f>
        <v>0.16</v>
      </c>
      <c r="AB61" s="68" t="n">
        <f aca="false">AC61</f>
        <v>0.22</v>
      </c>
      <c r="AC61" s="68" t="n">
        <f aca="false">Y61+0.06</f>
        <v>0.22</v>
      </c>
      <c r="AD61" s="68" t="n">
        <f aca="false">Listen!L57</f>
        <v>-0.43</v>
      </c>
      <c r="AE61" s="68" t="n">
        <f aca="false">Z61-0.16</f>
        <v>-0.09</v>
      </c>
      <c r="AF61" s="68"/>
      <c r="AG61" s="69" t="n">
        <v>0</v>
      </c>
      <c r="AH61" s="70" t="n">
        <v>0</v>
      </c>
      <c r="AI61" s="70" t="n">
        <f aca="false">+AI49</f>
        <v>0.005</v>
      </c>
      <c r="AJ61" s="70" t="n">
        <v>0</v>
      </c>
      <c r="AK61" s="70" t="n">
        <f aca="false">+AI61</f>
        <v>0.005</v>
      </c>
      <c r="AL61" s="70" t="n">
        <f aca="false">AL49</f>
        <v>0.04</v>
      </c>
      <c r="AM61" s="70" t="n">
        <v>0.0075</v>
      </c>
      <c r="AN61" s="70" t="n">
        <v>0</v>
      </c>
      <c r="AO61" s="70" t="n">
        <v>0</v>
      </c>
      <c r="AP61" s="70" t="n">
        <v>0.155</v>
      </c>
      <c r="AQ61" s="70" t="n">
        <v>0</v>
      </c>
      <c r="AR61" s="70" t="n">
        <v>0.04</v>
      </c>
      <c r="AS61" s="70"/>
      <c r="AT61" s="68"/>
      <c r="AU61" s="68"/>
      <c r="AV61" s="68" t="n">
        <f aca="false">Listen!F57</f>
        <v>0.44</v>
      </c>
      <c r="AW61" s="68" t="n">
        <f aca="false">Listen!G57</f>
        <v>0.385</v>
      </c>
      <c r="AX61" s="68" t="n">
        <f aca="false">Listen!H57</f>
        <v>0.195</v>
      </c>
      <c r="AY61" s="68" t="n">
        <f aca="false">Listen!I57</f>
        <v>0.195</v>
      </c>
      <c r="AZ61" s="68" t="n">
        <f aca="false">Listen!J57</f>
        <v>-0.09</v>
      </c>
      <c r="BA61" s="68" t="n">
        <f aca="false">Listen!K57</f>
        <v>-0.07</v>
      </c>
      <c r="BB61" s="68" t="n">
        <f aca="false">Listen!L57</f>
        <v>-0.43</v>
      </c>
      <c r="BC61" s="91" t="n">
        <f aca="false">+BC49</f>
        <v>-0.085</v>
      </c>
      <c r="BD61" s="91" t="n">
        <f aca="false">+BC61</f>
        <v>-0.085</v>
      </c>
      <c r="BE61" s="80" t="n">
        <f aca="false">($B61+$BC61)/(1+0.0461)*0.0461+0.015+$BC61</f>
        <v>0.117555300640474</v>
      </c>
      <c r="BF61" s="80" t="n">
        <f aca="false">($B61+$BC61)/(1+0.052)*0.052+0.0225+$BC61</f>
        <v>0.147872623574144</v>
      </c>
      <c r="BG61" s="80" t="n">
        <f aca="false">($B61+$BC61)/(1+0.048)*0.048+0.055+$BD61</f>
        <v>0.164931297709924</v>
      </c>
    </row>
    <row r="62" customFormat="false" ht="12.75" hidden="false" customHeight="false" outlineLevel="0" collapsed="false">
      <c r="A62" s="49" t="n">
        <v>38534</v>
      </c>
      <c r="B62" s="50" t="n">
        <f aca="false">+Listen!C58</f>
        <v>4.381</v>
      </c>
      <c r="C62" s="88"/>
      <c r="D62" s="56" t="n">
        <f aca="false">+Y62+0.01</f>
        <v>0.17</v>
      </c>
      <c r="E62" s="56" t="n">
        <f aca="false">D62</f>
        <v>0.17</v>
      </c>
      <c r="F62" s="57" t="n">
        <f aca="false">D62-0.01</f>
        <v>0.16</v>
      </c>
      <c r="G62" s="58" t="n">
        <f aca="false">D62-0.035</f>
        <v>0.135</v>
      </c>
      <c r="H62" s="57" t="n">
        <f aca="false">F62</f>
        <v>0.16</v>
      </c>
      <c r="I62" s="92" t="n">
        <f aca="false">I50</f>
        <v>0.205</v>
      </c>
      <c r="J62" s="58" t="n">
        <f aca="false">I62</f>
        <v>0.205</v>
      </c>
      <c r="K62" s="61" t="n">
        <f aca="false">I62+0</f>
        <v>0.205</v>
      </c>
      <c r="L62" s="84" t="n">
        <f aca="false">D62+0.025</f>
        <v>0.195</v>
      </c>
      <c r="M62" s="64" t="n">
        <f aca="false">L62-0</f>
        <v>0.195</v>
      </c>
      <c r="N62" s="58" t="n">
        <f aca="false">L62</f>
        <v>0.195</v>
      </c>
      <c r="O62" s="57" t="n">
        <f aca="false">+L62+0.02</f>
        <v>0.215</v>
      </c>
      <c r="P62" s="86" t="n">
        <f aca="false">D62-0.005</f>
        <v>0.165</v>
      </c>
      <c r="Q62" s="59" t="n">
        <f aca="false">P62</f>
        <v>0.165</v>
      </c>
      <c r="R62" s="58" t="n">
        <f aca="false">P62</f>
        <v>0.165</v>
      </c>
      <c r="S62" s="57" t="n">
        <f aca="false">+P62</f>
        <v>0.165</v>
      </c>
      <c r="T62" s="57"/>
      <c r="U62" s="65" t="n">
        <f aca="false">D62-0.2</f>
        <v>-0.03</v>
      </c>
      <c r="V62" s="65" t="n">
        <f aca="false">U62+0.055</f>
        <v>0.025</v>
      </c>
      <c r="W62" s="65" t="n">
        <f aca="false">D62</f>
        <v>0.17</v>
      </c>
      <c r="X62" s="68"/>
      <c r="Y62" s="68" t="n">
        <f aca="false">+Z62+0.09</f>
        <v>0.16</v>
      </c>
      <c r="Z62" s="68" t="n">
        <v>0.07</v>
      </c>
      <c r="AA62" s="68" t="n">
        <f aca="false">Y62</f>
        <v>0.16</v>
      </c>
      <c r="AB62" s="68" t="n">
        <f aca="false">AC62</f>
        <v>0.22</v>
      </c>
      <c r="AC62" s="68" t="n">
        <f aca="false">Y62+0.06</f>
        <v>0.22</v>
      </c>
      <c r="AD62" s="68" t="n">
        <f aca="false">Listen!L58</f>
        <v>-0.43</v>
      </c>
      <c r="AE62" s="68" t="n">
        <f aca="false">Z62-0.16</f>
        <v>-0.09</v>
      </c>
      <c r="AF62" s="68"/>
      <c r="AG62" s="69" t="n">
        <v>0</v>
      </c>
      <c r="AH62" s="70" t="n">
        <v>0</v>
      </c>
      <c r="AI62" s="70" t="n">
        <f aca="false">+AI50</f>
        <v>0.005</v>
      </c>
      <c r="AJ62" s="70" t="n">
        <v>0</v>
      </c>
      <c r="AK62" s="70" t="n">
        <f aca="false">+AI62</f>
        <v>0.005</v>
      </c>
      <c r="AL62" s="70" t="n">
        <f aca="false">AL50</f>
        <v>0.04</v>
      </c>
      <c r="AM62" s="70" t="n">
        <v>0.01</v>
      </c>
      <c r="AN62" s="70" t="n">
        <v>0</v>
      </c>
      <c r="AO62" s="70" t="n">
        <v>0</v>
      </c>
      <c r="AP62" s="70" t="n">
        <v>0.155</v>
      </c>
      <c r="AQ62" s="70" t="n">
        <v>0</v>
      </c>
      <c r="AR62" s="70" t="n">
        <v>0.04</v>
      </c>
      <c r="AS62" s="70"/>
      <c r="AT62" s="68"/>
      <c r="AU62" s="68"/>
      <c r="AV62" s="68" t="n">
        <f aca="false">Listen!F58</f>
        <v>0.5</v>
      </c>
      <c r="AW62" s="68" t="n">
        <f aca="false">Listen!G58</f>
        <v>0.3975</v>
      </c>
      <c r="AX62" s="68" t="n">
        <f aca="false">Listen!H58</f>
        <v>0.265</v>
      </c>
      <c r="AY62" s="68" t="n">
        <f aca="false">Listen!I58</f>
        <v>0.2</v>
      </c>
      <c r="AZ62" s="68" t="n">
        <f aca="false">Listen!J58</f>
        <v>-0.09</v>
      </c>
      <c r="BA62" s="68" t="n">
        <f aca="false">Listen!K58</f>
        <v>-0.07</v>
      </c>
      <c r="BB62" s="68" t="n">
        <f aca="false">Listen!L58</f>
        <v>-0.43</v>
      </c>
      <c r="BC62" s="91" t="n">
        <f aca="false">+BC50</f>
        <v>-0.085</v>
      </c>
      <c r="BD62" s="91" t="n">
        <f aca="false">+BC62</f>
        <v>-0.085</v>
      </c>
      <c r="BE62" s="80" t="n">
        <f aca="false">($B62+$BC62)/(1+0.0461)*0.0461+0.015+$BC62</f>
        <v>0.119318038428449</v>
      </c>
      <c r="BF62" s="80" t="n">
        <f aca="false">($B62+$BC62)/(1+0.052)*0.052+0.0225+$BC62</f>
        <v>0.149849809885932</v>
      </c>
      <c r="BG62" s="80" t="n">
        <f aca="false">($B62+$BC62)/(1+0.048)*0.048+0.055+$BD62</f>
        <v>0.166763358778626</v>
      </c>
    </row>
    <row r="63" customFormat="false" ht="12.75" hidden="false" customHeight="false" outlineLevel="0" collapsed="false">
      <c r="A63" s="49" t="n">
        <v>38565</v>
      </c>
      <c r="B63" s="50" t="n">
        <f aca="false">+Listen!C59</f>
        <v>4.429</v>
      </c>
      <c r="C63" s="88"/>
      <c r="D63" s="56" t="n">
        <f aca="false">+Y63+0.01</f>
        <v>0.17</v>
      </c>
      <c r="E63" s="56" t="n">
        <f aca="false">D63</f>
        <v>0.17</v>
      </c>
      <c r="F63" s="57" t="n">
        <f aca="false">D63-0.01</f>
        <v>0.16</v>
      </c>
      <c r="G63" s="58" t="n">
        <f aca="false">D63-0.035</f>
        <v>0.135</v>
      </c>
      <c r="H63" s="57" t="n">
        <f aca="false">F63</f>
        <v>0.16</v>
      </c>
      <c r="I63" s="92" t="n">
        <f aca="false">I51</f>
        <v>0.205</v>
      </c>
      <c r="J63" s="58" t="n">
        <f aca="false">I63</f>
        <v>0.205</v>
      </c>
      <c r="K63" s="61" t="n">
        <f aca="false">I63+0</f>
        <v>0.205</v>
      </c>
      <c r="L63" s="84" t="n">
        <f aca="false">D63+0.025</f>
        <v>0.195</v>
      </c>
      <c r="M63" s="64" t="n">
        <f aca="false">L63-0</f>
        <v>0.195</v>
      </c>
      <c r="N63" s="58" t="n">
        <f aca="false">L63</f>
        <v>0.195</v>
      </c>
      <c r="O63" s="57" t="n">
        <f aca="false">+L63+0.02</f>
        <v>0.215</v>
      </c>
      <c r="P63" s="86" t="n">
        <f aca="false">D63-0.005</f>
        <v>0.165</v>
      </c>
      <c r="Q63" s="59" t="n">
        <f aca="false">P63</f>
        <v>0.165</v>
      </c>
      <c r="R63" s="58" t="n">
        <f aca="false">P63</f>
        <v>0.165</v>
      </c>
      <c r="S63" s="57" t="n">
        <f aca="false">+P63</f>
        <v>0.165</v>
      </c>
      <c r="T63" s="57"/>
      <c r="U63" s="65" t="n">
        <f aca="false">D63-0.2</f>
        <v>-0.03</v>
      </c>
      <c r="V63" s="65" t="n">
        <f aca="false">U63+0.055</f>
        <v>0.025</v>
      </c>
      <c r="W63" s="65" t="n">
        <f aca="false">D63</f>
        <v>0.17</v>
      </c>
      <c r="X63" s="68"/>
      <c r="Y63" s="68" t="n">
        <f aca="false">+Z63+0.09</f>
        <v>0.16</v>
      </c>
      <c r="Z63" s="68" t="n">
        <v>0.07</v>
      </c>
      <c r="AA63" s="68" t="n">
        <f aca="false">Y63</f>
        <v>0.16</v>
      </c>
      <c r="AB63" s="68" t="n">
        <f aca="false">AC63</f>
        <v>0.22</v>
      </c>
      <c r="AC63" s="68" t="n">
        <f aca="false">Y63+0.06</f>
        <v>0.22</v>
      </c>
      <c r="AD63" s="68" t="n">
        <f aca="false">Listen!L59</f>
        <v>-0.43</v>
      </c>
      <c r="AE63" s="68" t="n">
        <f aca="false">Z63-0.16</f>
        <v>-0.09</v>
      </c>
      <c r="AF63" s="68"/>
      <c r="AG63" s="69" t="n">
        <v>0</v>
      </c>
      <c r="AH63" s="70" t="n">
        <v>0</v>
      </c>
      <c r="AI63" s="70" t="n">
        <f aca="false">+AI51</f>
        <v>0.005</v>
      </c>
      <c r="AJ63" s="70" t="n">
        <v>0</v>
      </c>
      <c r="AK63" s="70" t="n">
        <f aca="false">+AI63</f>
        <v>0.005</v>
      </c>
      <c r="AL63" s="70" t="n">
        <f aca="false">AL51</f>
        <v>0.04</v>
      </c>
      <c r="AM63" s="70" t="n">
        <v>0.0125</v>
      </c>
      <c r="AN63" s="70" t="n">
        <v>0</v>
      </c>
      <c r="AO63" s="70" t="n">
        <v>0</v>
      </c>
      <c r="AP63" s="70" t="n">
        <v>0.155</v>
      </c>
      <c r="AQ63" s="70" t="n">
        <v>0</v>
      </c>
      <c r="AR63" s="70" t="n">
        <v>0.04</v>
      </c>
      <c r="AS63" s="70"/>
      <c r="AT63" s="68"/>
      <c r="AU63" s="68"/>
      <c r="AV63" s="68" t="n">
        <f aca="false">Listen!F59</f>
        <v>0.5</v>
      </c>
      <c r="AW63" s="68" t="n">
        <f aca="false">Listen!G59</f>
        <v>0.4</v>
      </c>
      <c r="AX63" s="68" t="n">
        <f aca="false">Listen!H59</f>
        <v>0.205</v>
      </c>
      <c r="AY63" s="68" t="n">
        <f aca="false">Listen!I59</f>
        <v>0.21</v>
      </c>
      <c r="AZ63" s="68" t="n">
        <f aca="false">Listen!J59</f>
        <v>-0.09</v>
      </c>
      <c r="BA63" s="68" t="n">
        <f aca="false">Listen!K59</f>
        <v>-0.07</v>
      </c>
      <c r="BB63" s="68" t="n">
        <f aca="false">Listen!L59</f>
        <v>-0.43</v>
      </c>
      <c r="BC63" s="91" t="n">
        <f aca="false">+BC51</f>
        <v>-0.085</v>
      </c>
      <c r="BD63" s="91" t="n">
        <f aca="false">+BC63</f>
        <v>-0.085</v>
      </c>
      <c r="BE63" s="80" t="n">
        <f aca="false">($B63+$BC63)/(1+0.0461)*0.0461+0.015+$BC63</f>
        <v>0.121433323774018</v>
      </c>
      <c r="BF63" s="80" t="n">
        <f aca="false">($B63+$BC63)/(1+0.052)*0.052+0.0225+$BC63</f>
        <v>0.152222433460076</v>
      </c>
      <c r="BG63" s="80" t="n">
        <f aca="false">($B63+$BC63)/(1+0.048)*0.048+0.055+$BD63</f>
        <v>0.168961832061069</v>
      </c>
    </row>
    <row r="64" customFormat="false" ht="12.75" hidden="false" customHeight="false" outlineLevel="0" collapsed="false">
      <c r="A64" s="49" t="n">
        <v>38596</v>
      </c>
      <c r="B64" s="50" t="n">
        <f aca="false">+Listen!C60</f>
        <v>4.442</v>
      </c>
      <c r="C64" s="88"/>
      <c r="D64" s="56" t="n">
        <f aca="false">+Y64+0.01</f>
        <v>0.17</v>
      </c>
      <c r="E64" s="56" t="n">
        <f aca="false">D64</f>
        <v>0.17</v>
      </c>
      <c r="F64" s="57" t="n">
        <f aca="false">D64-0.01</f>
        <v>0.16</v>
      </c>
      <c r="G64" s="58" t="n">
        <f aca="false">D64-0.035</f>
        <v>0.135</v>
      </c>
      <c r="H64" s="57" t="n">
        <f aca="false">F64</f>
        <v>0.16</v>
      </c>
      <c r="I64" s="92" t="n">
        <f aca="false">I52</f>
        <v>0.205</v>
      </c>
      <c r="J64" s="58" t="n">
        <f aca="false">I64</f>
        <v>0.205</v>
      </c>
      <c r="K64" s="61" t="n">
        <f aca="false">I64+0</f>
        <v>0.205</v>
      </c>
      <c r="L64" s="84" t="n">
        <f aca="false">D64+0.025</f>
        <v>0.195</v>
      </c>
      <c r="M64" s="64" t="n">
        <f aca="false">L64-0</f>
        <v>0.195</v>
      </c>
      <c r="N64" s="58" t="n">
        <f aca="false">L64</f>
        <v>0.195</v>
      </c>
      <c r="O64" s="57" t="n">
        <f aca="false">+L64+0.02</f>
        <v>0.215</v>
      </c>
      <c r="P64" s="86" t="n">
        <f aca="false">D64-0.005</f>
        <v>0.165</v>
      </c>
      <c r="Q64" s="59" t="n">
        <f aca="false">P64</f>
        <v>0.165</v>
      </c>
      <c r="R64" s="58" t="n">
        <f aca="false">P64</f>
        <v>0.165</v>
      </c>
      <c r="S64" s="57" t="n">
        <f aca="false">+P64</f>
        <v>0.165</v>
      </c>
      <c r="T64" s="57"/>
      <c r="U64" s="65" t="n">
        <f aca="false">D64-0.2</f>
        <v>-0.03</v>
      </c>
      <c r="V64" s="65" t="n">
        <f aca="false">U64+0.055</f>
        <v>0.025</v>
      </c>
      <c r="W64" s="65" t="n">
        <f aca="false">D64</f>
        <v>0.17</v>
      </c>
      <c r="X64" s="68"/>
      <c r="Y64" s="68" t="n">
        <f aca="false">+Z64+0.09</f>
        <v>0.16</v>
      </c>
      <c r="Z64" s="68" t="n">
        <v>0.07</v>
      </c>
      <c r="AA64" s="68" t="n">
        <f aca="false">Y64</f>
        <v>0.16</v>
      </c>
      <c r="AB64" s="68" t="n">
        <f aca="false">AC64</f>
        <v>0.22</v>
      </c>
      <c r="AC64" s="68" t="n">
        <f aca="false">Y64+0.06</f>
        <v>0.22</v>
      </c>
      <c r="AD64" s="68" t="n">
        <f aca="false">Listen!L60</f>
        <v>-0.43</v>
      </c>
      <c r="AE64" s="68" t="n">
        <f aca="false">Z64-0.16</f>
        <v>-0.09</v>
      </c>
      <c r="AF64" s="68"/>
      <c r="AG64" s="69" t="n">
        <v>0</v>
      </c>
      <c r="AH64" s="70" t="n">
        <v>0</v>
      </c>
      <c r="AI64" s="70" t="n">
        <f aca="false">+AI52</f>
        <v>0.005</v>
      </c>
      <c r="AJ64" s="70" t="n">
        <v>0</v>
      </c>
      <c r="AK64" s="70" t="n">
        <f aca="false">+AI64</f>
        <v>0.005</v>
      </c>
      <c r="AL64" s="70" t="n">
        <f aca="false">AL52</f>
        <v>0.04</v>
      </c>
      <c r="AM64" s="70" t="n">
        <v>0.0125</v>
      </c>
      <c r="AN64" s="70" t="n">
        <v>0</v>
      </c>
      <c r="AO64" s="70" t="n">
        <v>0</v>
      </c>
      <c r="AP64" s="70" t="n">
        <v>0.155</v>
      </c>
      <c r="AQ64" s="70" t="n">
        <v>0</v>
      </c>
      <c r="AR64" s="70" t="n">
        <v>0.04</v>
      </c>
      <c r="AS64" s="70"/>
      <c r="AT64" s="68"/>
      <c r="AU64" s="68"/>
      <c r="AV64" s="68" t="n">
        <f aca="false">Listen!F60</f>
        <v>0.46</v>
      </c>
      <c r="AW64" s="68" t="n">
        <f aca="false">Listen!G60</f>
        <v>0.3975</v>
      </c>
      <c r="AX64" s="68" t="n">
        <f aca="false">Listen!H60</f>
        <v>0.185</v>
      </c>
      <c r="AY64" s="68" t="n">
        <f aca="false">Listen!I60</f>
        <v>0.185</v>
      </c>
      <c r="AZ64" s="68" t="n">
        <f aca="false">Listen!J60</f>
        <v>-0.09</v>
      </c>
      <c r="BA64" s="68" t="n">
        <f aca="false">Listen!K60</f>
        <v>-0.07</v>
      </c>
      <c r="BB64" s="68" t="n">
        <f aca="false">Listen!L60</f>
        <v>-0.43</v>
      </c>
      <c r="BC64" s="91" t="n">
        <f aca="false">+BC52</f>
        <v>-0.085</v>
      </c>
      <c r="BD64" s="91" t="n">
        <f aca="false">+BC64</f>
        <v>-0.085</v>
      </c>
      <c r="BE64" s="80" t="n">
        <f aca="false">($B64+$BC64)/(1+0.0461)*0.0461+0.015+$BC64</f>
        <v>0.122006213555109</v>
      </c>
      <c r="BF64" s="80" t="n">
        <f aca="false">($B64+$BC64)/(1+0.052)*0.052+0.0225+$BC64</f>
        <v>0.152865019011407</v>
      </c>
      <c r="BG64" s="80" t="n">
        <f aca="false">($B64+$BC64)/(1+0.048)*0.048+0.055+$BD64</f>
        <v>0.169557251908397</v>
      </c>
    </row>
    <row r="65" customFormat="false" ht="12.75" hidden="false" customHeight="false" outlineLevel="0" collapsed="false">
      <c r="A65" s="49" t="n">
        <v>38626</v>
      </c>
      <c r="B65" s="50" t="n">
        <f aca="false">+Listen!C61</f>
        <v>4.475</v>
      </c>
      <c r="C65" s="88"/>
      <c r="D65" s="56" t="n">
        <f aca="false">+Y65+0.01</f>
        <v>0.17</v>
      </c>
      <c r="E65" s="56" t="n">
        <f aca="false">D65</f>
        <v>0.17</v>
      </c>
      <c r="F65" s="57" t="n">
        <f aca="false">D65-0.01</f>
        <v>0.16</v>
      </c>
      <c r="G65" s="58" t="n">
        <f aca="false">D65-0.035</f>
        <v>0.135</v>
      </c>
      <c r="H65" s="57" t="n">
        <f aca="false">F65</f>
        <v>0.16</v>
      </c>
      <c r="I65" s="92" t="n">
        <f aca="false">I53</f>
        <v>0.205</v>
      </c>
      <c r="J65" s="58" t="n">
        <f aca="false">I65</f>
        <v>0.205</v>
      </c>
      <c r="K65" s="61" t="n">
        <f aca="false">I65+0</f>
        <v>0.205</v>
      </c>
      <c r="L65" s="84" t="n">
        <f aca="false">D65+0.025</f>
        <v>0.195</v>
      </c>
      <c r="M65" s="64" t="n">
        <f aca="false">L65-0</f>
        <v>0.195</v>
      </c>
      <c r="N65" s="58" t="n">
        <f aca="false">L65</f>
        <v>0.195</v>
      </c>
      <c r="O65" s="57" t="n">
        <f aca="false">+L65+0.02</f>
        <v>0.215</v>
      </c>
      <c r="P65" s="86" t="n">
        <f aca="false">D65-0.005</f>
        <v>0.165</v>
      </c>
      <c r="Q65" s="59" t="n">
        <f aca="false">P65</f>
        <v>0.165</v>
      </c>
      <c r="R65" s="58" t="n">
        <f aca="false">P65</f>
        <v>0.165</v>
      </c>
      <c r="S65" s="57" t="n">
        <f aca="false">+P65</f>
        <v>0.165</v>
      </c>
      <c r="T65" s="57"/>
      <c r="U65" s="65" t="n">
        <f aca="false">D65-0.2</f>
        <v>-0.03</v>
      </c>
      <c r="V65" s="65" t="n">
        <f aca="false">U65+0.055</f>
        <v>0.025</v>
      </c>
      <c r="W65" s="65" t="n">
        <f aca="false">D65</f>
        <v>0.17</v>
      </c>
      <c r="X65" s="68"/>
      <c r="Y65" s="68" t="n">
        <f aca="false">+Z65+0.09</f>
        <v>0.16</v>
      </c>
      <c r="Z65" s="68" t="n">
        <v>0.07</v>
      </c>
      <c r="AA65" s="68" t="n">
        <f aca="false">Y65</f>
        <v>0.16</v>
      </c>
      <c r="AB65" s="68" t="n">
        <f aca="false">AC65</f>
        <v>0.22</v>
      </c>
      <c r="AC65" s="68" t="n">
        <f aca="false">Y65+0.06</f>
        <v>0.22</v>
      </c>
      <c r="AD65" s="68" t="n">
        <f aca="false">Listen!L61</f>
        <v>-0.43</v>
      </c>
      <c r="AE65" s="68" t="n">
        <f aca="false">Z65-0.16</f>
        <v>-0.09</v>
      </c>
      <c r="AF65" s="68"/>
      <c r="AG65" s="69" t="n">
        <v>0</v>
      </c>
      <c r="AH65" s="70" t="n">
        <v>0</v>
      </c>
      <c r="AI65" s="70" t="n">
        <f aca="false">+AI53</f>
        <v>0.005</v>
      </c>
      <c r="AJ65" s="70" t="n">
        <v>0</v>
      </c>
      <c r="AK65" s="70" t="n">
        <f aca="false">+AI65</f>
        <v>0.005</v>
      </c>
      <c r="AL65" s="70" t="n">
        <f aca="false">AL53</f>
        <v>0.04</v>
      </c>
      <c r="AM65" s="70" t="n">
        <v>0.0125</v>
      </c>
      <c r="AN65" s="70" t="n">
        <v>0</v>
      </c>
      <c r="AO65" s="70" t="n">
        <v>0</v>
      </c>
      <c r="AP65" s="70" t="n">
        <v>0.155</v>
      </c>
      <c r="AQ65" s="70" t="n">
        <v>0</v>
      </c>
      <c r="AR65" s="70" t="n">
        <v>0.04</v>
      </c>
      <c r="AS65" s="70"/>
      <c r="AT65" s="68"/>
      <c r="AU65" s="68"/>
      <c r="AV65" s="68" t="n">
        <f aca="false">Listen!F61</f>
        <v>0.47</v>
      </c>
      <c r="AW65" s="68" t="n">
        <f aca="false">Listen!G61</f>
        <v>0.4</v>
      </c>
      <c r="AX65" s="68" t="n">
        <f aca="false">Listen!H61</f>
        <v>0.205</v>
      </c>
      <c r="AY65" s="68" t="n">
        <f aca="false">Listen!I61</f>
        <v>0.195</v>
      </c>
      <c r="AZ65" s="68" t="n">
        <f aca="false">Listen!J61</f>
        <v>-0.09</v>
      </c>
      <c r="BA65" s="68" t="n">
        <f aca="false">Listen!K61</f>
        <v>-0.07</v>
      </c>
      <c r="BB65" s="68" t="n">
        <f aca="false">Listen!L61</f>
        <v>-0.43</v>
      </c>
      <c r="BC65" s="91" t="n">
        <f aca="false">+BC53</f>
        <v>-0.085</v>
      </c>
      <c r="BD65" s="91" t="n">
        <f aca="false">+BC65</f>
        <v>-0.085</v>
      </c>
      <c r="BE65" s="80" t="n">
        <f aca="false">($B65+$BC65)/(1+0.0461)*0.0461+0.015+$BC65</f>
        <v>0.123460472230188</v>
      </c>
      <c r="BF65" s="80" t="n">
        <f aca="false">($B65+$BC65)/(1+0.052)*0.052+0.0225+$BC65</f>
        <v>0.154496197718631</v>
      </c>
      <c r="BG65" s="80" t="n">
        <f aca="false">($B65+$BC65)/(1+0.048)*0.048+0.055+$BD65</f>
        <v>0.171068702290076</v>
      </c>
    </row>
    <row r="66" customFormat="false" ht="12.75" hidden="false" customHeight="false" outlineLevel="0" collapsed="false">
      <c r="A66" s="49" t="n">
        <v>38657</v>
      </c>
      <c r="B66" s="50" t="n">
        <f aca="false">+Listen!C62</f>
        <v>4.591</v>
      </c>
      <c r="C66" s="88"/>
      <c r="D66" s="56" t="n">
        <f aca="false">Y66+0.04</f>
        <v>0.24</v>
      </c>
      <c r="E66" s="56" t="n">
        <f aca="false">D66</f>
        <v>0.24</v>
      </c>
      <c r="F66" s="57" t="n">
        <f aca="false">D66-0.01</f>
        <v>0.23</v>
      </c>
      <c r="G66" s="58" t="n">
        <f aca="false">D66-0.035</f>
        <v>0.205</v>
      </c>
      <c r="H66" s="57" t="n">
        <f aca="false">F66</f>
        <v>0.23</v>
      </c>
      <c r="I66" s="92" t="n">
        <f aca="false">L66+0</f>
        <v>0.385</v>
      </c>
      <c r="J66" s="58" t="n">
        <f aca="false">I66</f>
        <v>0.385</v>
      </c>
      <c r="K66" s="61" t="n">
        <f aca="false">I66+0</f>
        <v>0.385</v>
      </c>
      <c r="L66" s="62" t="n">
        <f aca="false">D66+0.145</f>
        <v>0.385</v>
      </c>
      <c r="M66" s="64" t="n">
        <f aca="false">L66-0</f>
        <v>0.385</v>
      </c>
      <c r="N66" s="58" t="n">
        <f aca="false">L66</f>
        <v>0.385</v>
      </c>
      <c r="O66" s="57" t="n">
        <f aca="false">+L66+0.03</f>
        <v>0.415</v>
      </c>
      <c r="P66" s="84" t="n">
        <f aca="false">I66</f>
        <v>0.385</v>
      </c>
      <c r="Q66" s="59" t="n">
        <f aca="false">P66</f>
        <v>0.385</v>
      </c>
      <c r="R66" s="58" t="n">
        <f aca="false">P66</f>
        <v>0.385</v>
      </c>
      <c r="S66" s="57" t="n">
        <f aca="false">+P66+0.02</f>
        <v>0.405</v>
      </c>
      <c r="T66" s="57"/>
      <c r="U66" s="65" t="n">
        <f aca="false">D66-0.16</f>
        <v>0.08</v>
      </c>
      <c r="V66" s="65" t="n">
        <f aca="false">U66+0.055</f>
        <v>0.135</v>
      </c>
      <c r="W66" s="65" t="n">
        <f aca="false">(U66+B66)*0.032+U66+0.01</f>
        <v>0.239472</v>
      </c>
      <c r="X66" s="68" t="n">
        <f aca="false">AVERAGE(Y66:Y70)</f>
        <v>0.217</v>
      </c>
      <c r="Y66" s="68" t="n">
        <f aca="false">Z66+0.08</f>
        <v>0.2</v>
      </c>
      <c r="Z66" s="68" t="n">
        <v>0.12</v>
      </c>
      <c r="AA66" s="68" t="n">
        <f aca="false">Y66</f>
        <v>0.2</v>
      </c>
      <c r="AB66" s="68" t="n">
        <f aca="false">AC66</f>
        <v>0.35</v>
      </c>
      <c r="AC66" s="68" t="n">
        <f aca="false">Y66+0.15</f>
        <v>0.35</v>
      </c>
      <c r="AD66" s="68" t="n">
        <f aca="false">Listen!L62</f>
        <v>-0.38</v>
      </c>
      <c r="AE66" s="68" t="n">
        <f aca="false">Z66-(B66+Z66)*0.011</f>
        <v>0.068179</v>
      </c>
      <c r="AF66" s="68"/>
      <c r="AG66" s="69" t="n">
        <v>0</v>
      </c>
      <c r="AH66" s="70" t="n">
        <v>0</v>
      </c>
      <c r="AI66" s="70" t="n">
        <f aca="false">+AI54</f>
        <v>0.02</v>
      </c>
      <c r="AJ66" s="70" t="n">
        <v>0</v>
      </c>
      <c r="AK66" s="70" t="n">
        <f aca="false">+AI66</f>
        <v>0.02</v>
      </c>
      <c r="AL66" s="70" t="n">
        <f aca="false">AL54</f>
        <v>0.05</v>
      </c>
      <c r="AM66" s="70" t="n">
        <v>0.025</v>
      </c>
      <c r="AN66" s="70" t="n">
        <v>0</v>
      </c>
      <c r="AO66" s="70" t="n">
        <v>0</v>
      </c>
      <c r="AP66" s="70" t="n">
        <v>0.155</v>
      </c>
      <c r="AQ66" s="70" t="n">
        <v>0.005</v>
      </c>
      <c r="AR66" s="70" t="n">
        <v>0.055</v>
      </c>
      <c r="AS66" s="70"/>
      <c r="AT66" s="68"/>
      <c r="AU66" s="68"/>
      <c r="AV66" s="68" t="n">
        <f aca="false">Listen!F62</f>
        <v>0.86</v>
      </c>
      <c r="AW66" s="68" t="n">
        <f aca="false">Listen!G62</f>
        <v>0.645</v>
      </c>
      <c r="AX66" s="68" t="n">
        <f aca="false">Listen!H62</f>
        <v>0.3</v>
      </c>
      <c r="AY66" s="68" t="n">
        <f aca="false">Listen!I62</f>
        <v>0.2725</v>
      </c>
      <c r="AZ66" s="68" t="n">
        <f aca="false">Listen!J62</f>
        <v>0.005</v>
      </c>
      <c r="BA66" s="68" t="n">
        <f aca="false">Listen!K62</f>
        <v>0.07</v>
      </c>
      <c r="BB66" s="68" t="n">
        <f aca="false">Listen!L62</f>
        <v>-0.38</v>
      </c>
      <c r="BC66" s="91" t="n">
        <f aca="false">+BC54</f>
        <v>-0.105</v>
      </c>
      <c r="BD66" s="91" t="n">
        <f aca="false">+BC66</f>
        <v>-0.105</v>
      </c>
      <c r="BE66" s="80" t="n">
        <f aca="false">($B66+$BC66)/(1+0.0461)*0.0461+0.015+$BC66</f>
        <v>0.107691042921327</v>
      </c>
      <c r="BF66" s="80" t="n">
        <f aca="false">($B66+$BC66)/(1+0.052)*0.052+0.0225+$BC66</f>
        <v>0.13924144486692</v>
      </c>
      <c r="BG66" s="80" t="n">
        <f aca="false">($B66+$BC66)/(1+0.048)*0.048+0.055+$BD66</f>
        <v>0.155465648854962</v>
      </c>
    </row>
    <row r="67" customFormat="false" ht="12.75" hidden="false" customHeight="false" outlineLevel="0" collapsed="false">
      <c r="A67" s="49" t="n">
        <v>38687</v>
      </c>
      <c r="B67" s="50" t="n">
        <f aca="false">+Listen!C63</f>
        <v>4.714</v>
      </c>
      <c r="C67" s="88"/>
      <c r="D67" s="56" t="n">
        <f aca="false">Y67+0.04</f>
        <v>0.26</v>
      </c>
      <c r="E67" s="56" t="n">
        <f aca="false">D67</f>
        <v>0.26</v>
      </c>
      <c r="F67" s="57" t="n">
        <f aca="false">D67-0.01</f>
        <v>0.25</v>
      </c>
      <c r="G67" s="58" t="n">
        <f aca="false">D67-0.035</f>
        <v>0.225</v>
      </c>
      <c r="H67" s="57" t="n">
        <f aca="false">F67</f>
        <v>0.25</v>
      </c>
      <c r="I67" s="92" t="n">
        <f aca="false">L67+0</f>
        <v>0.405</v>
      </c>
      <c r="J67" s="58" t="n">
        <f aca="false">I67</f>
        <v>0.405</v>
      </c>
      <c r="K67" s="61" t="n">
        <f aca="false">I67+0</f>
        <v>0.405</v>
      </c>
      <c r="L67" s="62" t="n">
        <f aca="false">D67+0.145</f>
        <v>0.405</v>
      </c>
      <c r="M67" s="64" t="n">
        <f aca="false">L67-0</f>
        <v>0.405</v>
      </c>
      <c r="N67" s="58" t="n">
        <f aca="false">L67</f>
        <v>0.405</v>
      </c>
      <c r="O67" s="57" t="n">
        <f aca="false">+L67+0.03</f>
        <v>0.435</v>
      </c>
      <c r="P67" s="84" t="n">
        <f aca="false">I67</f>
        <v>0.405</v>
      </c>
      <c r="Q67" s="59" t="n">
        <f aca="false">P67</f>
        <v>0.405</v>
      </c>
      <c r="R67" s="58" t="n">
        <f aca="false">P67</f>
        <v>0.405</v>
      </c>
      <c r="S67" s="57" t="n">
        <f aca="false">+P67+0.02</f>
        <v>0.425</v>
      </c>
      <c r="T67" s="57"/>
      <c r="U67" s="65" t="n">
        <f aca="false">D67-0.16</f>
        <v>0.1</v>
      </c>
      <c r="V67" s="65" t="n">
        <f aca="false">U67+0.055</f>
        <v>0.155</v>
      </c>
      <c r="W67" s="65" t="n">
        <f aca="false">(U67+B67)*0.032+U67+0.01</f>
        <v>0.264048</v>
      </c>
      <c r="X67" s="68" t="n">
        <f aca="false">AVERAGE(Z66:Z70)</f>
        <v>0.137</v>
      </c>
      <c r="Y67" s="68" t="n">
        <f aca="false">Z67+0.08</f>
        <v>0.22</v>
      </c>
      <c r="Z67" s="68" t="n">
        <v>0.14</v>
      </c>
      <c r="AA67" s="68" t="n">
        <f aca="false">Y67</f>
        <v>0.22</v>
      </c>
      <c r="AB67" s="68" t="n">
        <f aca="false">AC67</f>
        <v>0.37</v>
      </c>
      <c r="AC67" s="68" t="n">
        <f aca="false">Y67+0.15</f>
        <v>0.37</v>
      </c>
      <c r="AD67" s="68" t="n">
        <f aca="false">Listen!L63</f>
        <v>-0.38</v>
      </c>
      <c r="AE67" s="68" t="n">
        <f aca="false">Z67-(B67+Z67)*0.011</f>
        <v>0.086606</v>
      </c>
      <c r="AF67" s="68"/>
      <c r="AG67" s="69" t="n">
        <v>0</v>
      </c>
      <c r="AH67" s="70" t="n">
        <v>0</v>
      </c>
      <c r="AI67" s="70" t="n">
        <f aca="false">+AI55</f>
        <v>0.02</v>
      </c>
      <c r="AJ67" s="70" t="n">
        <v>0</v>
      </c>
      <c r="AK67" s="70" t="n">
        <f aca="false">+AI67</f>
        <v>0.02</v>
      </c>
      <c r="AL67" s="70" t="n">
        <f aca="false">AL55</f>
        <v>0.05</v>
      </c>
      <c r="AM67" s="70" t="n">
        <v>0.0275</v>
      </c>
      <c r="AN67" s="70" t="n">
        <v>0</v>
      </c>
      <c r="AO67" s="70" t="n">
        <v>0</v>
      </c>
      <c r="AP67" s="70" t="n">
        <v>0.155</v>
      </c>
      <c r="AQ67" s="70" t="n">
        <v>0.005</v>
      </c>
      <c r="AR67" s="70" t="n">
        <v>0.055</v>
      </c>
      <c r="AS67" s="70"/>
      <c r="AT67" s="68"/>
      <c r="AU67" s="68"/>
      <c r="AV67" s="68" t="n">
        <f aca="false">Listen!F63</f>
        <v>1.28</v>
      </c>
      <c r="AW67" s="68" t="n">
        <f aca="false">Listen!G63</f>
        <v>0.98</v>
      </c>
      <c r="AX67" s="68" t="n">
        <f aca="false">Listen!H63</f>
        <v>0.37</v>
      </c>
      <c r="AY67" s="68" t="n">
        <f aca="false">Listen!I63</f>
        <v>0.3075</v>
      </c>
      <c r="AZ67" s="68" t="n">
        <f aca="false">Listen!J63</f>
        <v>0.025</v>
      </c>
      <c r="BA67" s="68" t="n">
        <f aca="false">Listen!K63</f>
        <v>0.075</v>
      </c>
      <c r="BB67" s="68" t="n">
        <f aca="false">Listen!L63</f>
        <v>-0.38</v>
      </c>
      <c r="BC67" s="91" t="n">
        <f aca="false">+BC55</f>
        <v>-0.1075</v>
      </c>
      <c r="BD67" s="91" t="n">
        <f aca="false">+BC67</f>
        <v>-0.1075</v>
      </c>
      <c r="BE67" s="80" t="n">
        <f aca="false">($B67+$BC67)/(1+0.0461)*0.0461+0.015+$BC67</f>
        <v>0.1105012905076</v>
      </c>
      <c r="BF67" s="80" t="n">
        <f aca="false">($B67+$BC67)/(1+0.052)*0.052+0.0225+$BC67</f>
        <v>0.142697718631179</v>
      </c>
      <c r="BG67" s="80" t="n">
        <f aca="false">($B67+$BC67)/(1+0.048)*0.048+0.055+$BD67</f>
        <v>0.158484732824428</v>
      </c>
    </row>
    <row r="68" customFormat="false" ht="12.75" hidden="false" customHeight="false" outlineLevel="0" collapsed="false">
      <c r="A68" s="49" t="n">
        <v>38718</v>
      </c>
      <c r="B68" s="50" t="n">
        <f aca="false">+Listen!C64</f>
        <v>4.699</v>
      </c>
      <c r="C68" s="88"/>
      <c r="D68" s="56" t="n">
        <f aca="false">Y68+0.04</f>
        <v>0.27</v>
      </c>
      <c r="E68" s="56" t="n">
        <f aca="false">D68</f>
        <v>0.27</v>
      </c>
      <c r="F68" s="57" t="n">
        <f aca="false">D68-0.01</f>
        <v>0.26</v>
      </c>
      <c r="G68" s="58" t="n">
        <f aca="false">D68-0.035</f>
        <v>0.235</v>
      </c>
      <c r="H68" s="57" t="n">
        <f aca="false">F68</f>
        <v>0.26</v>
      </c>
      <c r="I68" s="92" t="n">
        <f aca="false">L68+0</f>
        <v>0.415</v>
      </c>
      <c r="J68" s="58" t="n">
        <f aca="false">I68</f>
        <v>0.415</v>
      </c>
      <c r="K68" s="61" t="n">
        <f aca="false">I68+0</f>
        <v>0.415</v>
      </c>
      <c r="L68" s="62" t="n">
        <f aca="false">D68+0.145</f>
        <v>0.415</v>
      </c>
      <c r="M68" s="64" t="n">
        <f aca="false">L68-0</f>
        <v>0.415</v>
      </c>
      <c r="N68" s="58" t="n">
        <f aca="false">L68</f>
        <v>0.415</v>
      </c>
      <c r="O68" s="57" t="n">
        <f aca="false">+L68+0.03</f>
        <v>0.445</v>
      </c>
      <c r="P68" s="84" t="n">
        <f aca="false">I68</f>
        <v>0.415</v>
      </c>
      <c r="Q68" s="59" t="n">
        <f aca="false">P68</f>
        <v>0.415</v>
      </c>
      <c r="R68" s="58" t="n">
        <f aca="false">P68</f>
        <v>0.415</v>
      </c>
      <c r="S68" s="57" t="n">
        <f aca="false">+P68+0.02</f>
        <v>0.435</v>
      </c>
      <c r="T68" s="57"/>
      <c r="U68" s="65" t="n">
        <f aca="false">D68-0.16</f>
        <v>0.11</v>
      </c>
      <c r="V68" s="65" t="n">
        <f aca="false">U68+0.055</f>
        <v>0.165</v>
      </c>
      <c r="W68" s="65" t="n">
        <f aca="false">(U68+B68)*0.032+U68+0.01</f>
        <v>0.273888</v>
      </c>
      <c r="X68" s="68"/>
      <c r="Y68" s="68" t="n">
        <f aca="false">Z68+0.08</f>
        <v>0.23</v>
      </c>
      <c r="Z68" s="68" t="n">
        <v>0.15</v>
      </c>
      <c r="AA68" s="68" t="n">
        <f aca="false">Y68</f>
        <v>0.23</v>
      </c>
      <c r="AB68" s="68" t="n">
        <f aca="false">AC68</f>
        <v>0.38</v>
      </c>
      <c r="AC68" s="68" t="n">
        <f aca="false">Y68+0.15</f>
        <v>0.38</v>
      </c>
      <c r="AD68" s="68" t="n">
        <f aca="false">Listen!L64</f>
        <v>-0.38</v>
      </c>
      <c r="AE68" s="68" t="n">
        <f aca="false">Z68-(B68+Z68)*0.011</f>
        <v>0.096661</v>
      </c>
      <c r="AF68" s="68"/>
      <c r="AG68" s="69" t="n">
        <v>0</v>
      </c>
      <c r="AH68" s="70" t="n">
        <v>0</v>
      </c>
      <c r="AI68" s="70" t="n">
        <f aca="false">+AI56</f>
        <v>0.02</v>
      </c>
      <c r="AJ68" s="70" t="n">
        <v>0</v>
      </c>
      <c r="AK68" s="70" t="n">
        <f aca="false">+AI68</f>
        <v>0.02</v>
      </c>
      <c r="AL68" s="70" t="n">
        <f aca="false">AL56</f>
        <v>0.05</v>
      </c>
      <c r="AM68" s="70" t="n">
        <v>0.03</v>
      </c>
      <c r="AN68" s="70" t="n">
        <v>0</v>
      </c>
      <c r="AO68" s="70" t="n">
        <v>0</v>
      </c>
      <c r="AP68" s="70" t="n">
        <v>0.155</v>
      </c>
      <c r="AQ68" s="70" t="n">
        <v>0.005</v>
      </c>
      <c r="AR68" s="70" t="n">
        <v>0.055</v>
      </c>
      <c r="AS68" s="70"/>
      <c r="AT68" s="68"/>
      <c r="AU68" s="68"/>
      <c r="AV68" s="68" t="n">
        <f aca="false">Listen!F64</f>
        <v>1.61</v>
      </c>
      <c r="AW68" s="68" t="n">
        <f aca="false">Listen!G64</f>
        <v>1.205</v>
      </c>
      <c r="AX68" s="68" t="n">
        <f aca="false">Listen!H64</f>
        <v>0.4</v>
      </c>
      <c r="AY68" s="68" t="n">
        <f aca="false">Listen!I64</f>
        <v>0.3125</v>
      </c>
      <c r="AZ68" s="68" t="n">
        <f aca="false">Listen!J64</f>
        <v>0.0375</v>
      </c>
      <c r="BA68" s="68" t="n">
        <f aca="false">Listen!K64</f>
        <v>0.09</v>
      </c>
      <c r="BB68" s="68" t="n">
        <f aca="false">Listen!L64</f>
        <v>-0.38</v>
      </c>
      <c r="BC68" s="91" t="n">
        <f aca="false">+BC56</f>
        <v>-0.11</v>
      </c>
      <c r="BD68" s="91" t="n">
        <f aca="false">+BC68</f>
        <v>-0.11</v>
      </c>
      <c r="BE68" s="80" t="n">
        <f aca="false">($B68+$BC68)/(1+0.0461)*0.0461+0.015+$BC68</f>
        <v>0.107230092725361</v>
      </c>
      <c r="BF68" s="80" t="n">
        <f aca="false">($B68+$BC68)/(1+0.052)*0.052+0.0225+$BC68</f>
        <v>0.139332699619772</v>
      </c>
      <c r="BG68" s="80" t="n">
        <f aca="false">($B68+$BC68)/(1+0.048)*0.048+0.055+$BD68</f>
        <v>0.15518320610687</v>
      </c>
    </row>
    <row r="69" customFormat="false" ht="12.75" hidden="false" customHeight="false" outlineLevel="0" collapsed="false">
      <c r="A69" s="49" t="n">
        <v>38749</v>
      </c>
      <c r="B69" s="50" t="n">
        <f aca="false">+Listen!C65</f>
        <v>4.579</v>
      </c>
      <c r="C69" s="88"/>
      <c r="D69" s="56" t="n">
        <f aca="false">Y69+0.04</f>
        <v>0.26</v>
      </c>
      <c r="E69" s="56" t="n">
        <f aca="false">D69</f>
        <v>0.26</v>
      </c>
      <c r="F69" s="57" t="n">
        <f aca="false">D69-0.01</f>
        <v>0.25</v>
      </c>
      <c r="G69" s="58" t="n">
        <f aca="false">D69-0.035</f>
        <v>0.225</v>
      </c>
      <c r="H69" s="57" t="n">
        <f aca="false">F69</f>
        <v>0.25</v>
      </c>
      <c r="I69" s="92" t="n">
        <f aca="false">L69+0</f>
        <v>0.405</v>
      </c>
      <c r="J69" s="58" t="n">
        <f aca="false">I69</f>
        <v>0.405</v>
      </c>
      <c r="K69" s="61" t="n">
        <f aca="false">I69+0</f>
        <v>0.405</v>
      </c>
      <c r="L69" s="62" t="n">
        <f aca="false">D69+0.145</f>
        <v>0.405</v>
      </c>
      <c r="M69" s="64" t="n">
        <f aca="false">L69-0</f>
        <v>0.405</v>
      </c>
      <c r="N69" s="58" t="n">
        <f aca="false">L69</f>
        <v>0.405</v>
      </c>
      <c r="O69" s="57" t="n">
        <f aca="false">+L69+0.03</f>
        <v>0.435</v>
      </c>
      <c r="P69" s="84" t="n">
        <f aca="false">I69</f>
        <v>0.405</v>
      </c>
      <c r="Q69" s="59" t="n">
        <f aca="false">P69</f>
        <v>0.405</v>
      </c>
      <c r="R69" s="58" t="n">
        <f aca="false">P69</f>
        <v>0.405</v>
      </c>
      <c r="S69" s="57" t="n">
        <f aca="false">+P69+0.02</f>
        <v>0.425</v>
      </c>
      <c r="T69" s="57"/>
      <c r="U69" s="65" t="n">
        <f aca="false">D69-0.16</f>
        <v>0.1</v>
      </c>
      <c r="V69" s="65" t="n">
        <f aca="false">U69+0.055</f>
        <v>0.155</v>
      </c>
      <c r="W69" s="65" t="n">
        <f aca="false">(U69+B69)*0.032+U69+0.01</f>
        <v>0.259728</v>
      </c>
      <c r="X69" s="68"/>
      <c r="Y69" s="68" t="n">
        <f aca="false">Z69+0.08</f>
        <v>0.22</v>
      </c>
      <c r="Z69" s="68" t="n">
        <v>0.14</v>
      </c>
      <c r="AA69" s="68" t="n">
        <f aca="false">Y69</f>
        <v>0.22</v>
      </c>
      <c r="AB69" s="68" t="n">
        <f aca="false">AC69</f>
        <v>0.37</v>
      </c>
      <c r="AC69" s="68" t="n">
        <f aca="false">Y69+0.15</f>
        <v>0.37</v>
      </c>
      <c r="AD69" s="68" t="n">
        <f aca="false">Listen!L65</f>
        <v>-0.38</v>
      </c>
      <c r="AE69" s="68" t="n">
        <f aca="false">Z69-(B69+Z69)*0.011</f>
        <v>0.088091</v>
      </c>
      <c r="AF69" s="68"/>
      <c r="AG69" s="69" t="n">
        <v>0</v>
      </c>
      <c r="AH69" s="70" t="n">
        <v>0</v>
      </c>
      <c r="AI69" s="70" t="n">
        <f aca="false">+AI57</f>
        <v>0.02</v>
      </c>
      <c r="AJ69" s="70" t="n">
        <v>0</v>
      </c>
      <c r="AK69" s="70" t="n">
        <f aca="false">+AI69</f>
        <v>0.02</v>
      </c>
      <c r="AL69" s="70" t="n">
        <f aca="false">AL57</f>
        <v>0.05</v>
      </c>
      <c r="AM69" s="70" t="n">
        <v>0.0325</v>
      </c>
      <c r="AN69" s="70" t="n">
        <v>0</v>
      </c>
      <c r="AO69" s="70" t="n">
        <v>0</v>
      </c>
      <c r="AP69" s="70" t="n">
        <v>0.155</v>
      </c>
      <c r="AQ69" s="70" t="n">
        <v>0.005</v>
      </c>
      <c r="AR69" s="70" t="n">
        <v>0.055</v>
      </c>
      <c r="AS69" s="70"/>
      <c r="AT69" s="68"/>
      <c r="AU69" s="68"/>
      <c r="AV69" s="68" t="n">
        <f aca="false">Listen!F65</f>
        <v>1.57</v>
      </c>
      <c r="AW69" s="68" t="n">
        <f aca="false">Listen!G65</f>
        <v>1.205</v>
      </c>
      <c r="AX69" s="68" t="n">
        <f aca="false">Listen!H65</f>
        <v>0.39</v>
      </c>
      <c r="AY69" s="68" t="n">
        <f aca="false">Listen!I65</f>
        <v>0.3125</v>
      </c>
      <c r="AZ69" s="68" t="n">
        <f aca="false">Listen!J65</f>
        <v>0.0425</v>
      </c>
      <c r="BA69" s="68" t="n">
        <f aca="false">Listen!K65</f>
        <v>0.09</v>
      </c>
      <c r="BB69" s="68" t="n">
        <f aca="false">Listen!L65</f>
        <v>-0.38</v>
      </c>
      <c r="BC69" s="91" t="n">
        <f aca="false">+BC57</f>
        <v>-0.1025</v>
      </c>
      <c r="BD69" s="91" t="n">
        <f aca="false">+BC69</f>
        <v>-0.1025</v>
      </c>
      <c r="BE69" s="80" t="n">
        <f aca="false">($B69+$BC69)/(1+0.0461)*0.0461+0.015+$BC69</f>
        <v>0.109772392696683</v>
      </c>
      <c r="BF69" s="80" t="n">
        <f aca="false">($B69+$BC69)/(1+0.052)*0.052+0.0225+$BC69</f>
        <v>0.141271863117871</v>
      </c>
      <c r="BG69" s="80" t="n">
        <f aca="false">($B69+$BC69)/(1+0.048)*0.048+0.055+$BD69</f>
        <v>0.157530534351145</v>
      </c>
    </row>
    <row r="70" customFormat="false" ht="12.75" hidden="false" customHeight="false" outlineLevel="0" collapsed="false">
      <c r="A70" s="49" t="n">
        <v>38777</v>
      </c>
      <c r="B70" s="50" t="n">
        <f aca="false">+Listen!C66</f>
        <v>4.439</v>
      </c>
      <c r="C70" s="88"/>
      <c r="D70" s="56" t="n">
        <f aca="false">Y70+0.04</f>
        <v>0.255</v>
      </c>
      <c r="E70" s="56" t="n">
        <f aca="false">D70</f>
        <v>0.255</v>
      </c>
      <c r="F70" s="57" t="n">
        <f aca="false">D70-0.01</f>
        <v>0.245</v>
      </c>
      <c r="G70" s="58" t="n">
        <f aca="false">D70-0.035</f>
        <v>0.22</v>
      </c>
      <c r="H70" s="57" t="n">
        <f aca="false">F70</f>
        <v>0.245</v>
      </c>
      <c r="I70" s="92" t="n">
        <f aca="false">L70+0</f>
        <v>0.4</v>
      </c>
      <c r="J70" s="58" t="n">
        <f aca="false">I70</f>
        <v>0.4</v>
      </c>
      <c r="K70" s="61" t="n">
        <f aca="false">I70+0</f>
        <v>0.4</v>
      </c>
      <c r="L70" s="62" t="n">
        <f aca="false">D70+0.145</f>
        <v>0.4</v>
      </c>
      <c r="M70" s="64" t="n">
        <f aca="false">L70-0</f>
        <v>0.4</v>
      </c>
      <c r="N70" s="58" t="n">
        <f aca="false">L70</f>
        <v>0.4</v>
      </c>
      <c r="O70" s="57" t="n">
        <f aca="false">+L70+0.03</f>
        <v>0.43</v>
      </c>
      <c r="P70" s="84" t="n">
        <f aca="false">I70</f>
        <v>0.4</v>
      </c>
      <c r="Q70" s="59" t="n">
        <f aca="false">P70</f>
        <v>0.4</v>
      </c>
      <c r="R70" s="58" t="n">
        <f aca="false">P70</f>
        <v>0.4</v>
      </c>
      <c r="S70" s="57" t="n">
        <f aca="false">+P70+0.02</f>
        <v>0.42</v>
      </c>
      <c r="T70" s="57"/>
      <c r="U70" s="65" t="n">
        <f aca="false">D70-0.16</f>
        <v>0.095</v>
      </c>
      <c r="V70" s="65" t="n">
        <f aca="false">U70+0.055</f>
        <v>0.15</v>
      </c>
      <c r="W70" s="65" t="n">
        <f aca="false">(U70+B70)*0.032+U70+0.01</f>
        <v>0.250088</v>
      </c>
      <c r="X70" s="68"/>
      <c r="Y70" s="68" t="n">
        <f aca="false">Z70+0.08</f>
        <v>0.215</v>
      </c>
      <c r="Z70" s="68" t="n">
        <v>0.135</v>
      </c>
      <c r="AA70" s="68" t="n">
        <f aca="false">Y70</f>
        <v>0.215</v>
      </c>
      <c r="AB70" s="68" t="n">
        <f aca="false">AC70</f>
        <v>0.365</v>
      </c>
      <c r="AC70" s="68" t="n">
        <f aca="false">Y70+0.15</f>
        <v>0.365</v>
      </c>
      <c r="AD70" s="68" t="n">
        <f aca="false">Listen!L66</f>
        <v>-0.38</v>
      </c>
      <c r="AE70" s="68" t="n">
        <f aca="false">Z70-(B70+Z70)*0.011</f>
        <v>0.084686</v>
      </c>
      <c r="AF70" s="68"/>
      <c r="AG70" s="69" t="n">
        <v>0</v>
      </c>
      <c r="AH70" s="70" t="n">
        <v>0</v>
      </c>
      <c r="AI70" s="70" t="n">
        <f aca="false">+AI58</f>
        <v>0.02</v>
      </c>
      <c r="AJ70" s="70" t="n">
        <v>0</v>
      </c>
      <c r="AK70" s="70" t="n">
        <f aca="false">+AI70</f>
        <v>0.02</v>
      </c>
      <c r="AL70" s="70" t="n">
        <f aca="false">AL58</f>
        <v>0.05</v>
      </c>
      <c r="AM70" s="70" t="n">
        <v>0.035</v>
      </c>
      <c r="AN70" s="70" t="n">
        <v>0</v>
      </c>
      <c r="AO70" s="70" t="n">
        <v>0</v>
      </c>
      <c r="AP70" s="70" t="n">
        <v>0.155</v>
      </c>
      <c r="AQ70" s="70" t="n">
        <v>0.005</v>
      </c>
      <c r="AR70" s="70" t="n">
        <v>0.055</v>
      </c>
      <c r="AS70" s="70"/>
      <c r="AT70" s="68"/>
      <c r="AU70" s="68"/>
      <c r="AV70" s="68" t="n">
        <f aca="false">Listen!F66</f>
        <v>0.93</v>
      </c>
      <c r="AW70" s="68" t="n">
        <f aca="false">Listen!G66</f>
        <v>0.815</v>
      </c>
      <c r="AX70" s="68" t="n">
        <f aca="false">Listen!H66</f>
        <v>0.39</v>
      </c>
      <c r="AY70" s="68" t="n">
        <f aca="false">Listen!I66</f>
        <v>0.27</v>
      </c>
      <c r="AZ70" s="68" t="n">
        <f aca="false">Listen!J66</f>
        <v>0.04</v>
      </c>
      <c r="BA70" s="68" t="n">
        <f aca="false">Listen!K66</f>
        <v>0.075</v>
      </c>
      <c r="BB70" s="68" t="n">
        <f aca="false">Listen!L66</f>
        <v>-0.38</v>
      </c>
      <c r="BC70" s="91" t="n">
        <f aca="false">+BC58</f>
        <v>-0.1</v>
      </c>
      <c r="BD70" s="91" t="n">
        <f aca="false">+BC70</f>
        <v>-0.1</v>
      </c>
      <c r="BE70" s="80" t="n">
        <f aca="false">($B70+$BC70)/(1+0.0461)*0.0461+0.015+$BC70</f>
        <v>0.106212981550521</v>
      </c>
      <c r="BF70" s="80" t="n">
        <f aca="false">($B70+$BC70)/(1+0.052)*0.052+0.0225+$BC70</f>
        <v>0.136975285171103</v>
      </c>
      <c r="BG70" s="80" t="n">
        <f aca="false">($B70+$BC70)/(1+0.048)*0.048+0.055+$BD70</f>
        <v>0.153732824427481</v>
      </c>
    </row>
    <row r="71" customFormat="false" ht="12.75" hidden="false" customHeight="false" outlineLevel="0" collapsed="false">
      <c r="A71" s="49" t="n">
        <v>38808</v>
      </c>
      <c r="B71" s="50" t="n">
        <f aca="false">+Listen!C67</f>
        <v>4.31</v>
      </c>
      <c r="C71" s="88"/>
      <c r="D71" s="56" t="n">
        <f aca="false">+Y71+0.01</f>
        <v>0.17</v>
      </c>
      <c r="E71" s="56" t="n">
        <f aca="false">D71</f>
        <v>0.17</v>
      </c>
      <c r="F71" s="57" t="n">
        <f aca="false">D71-0.01</f>
        <v>0.16</v>
      </c>
      <c r="G71" s="58" t="n">
        <f aca="false">D71-0.035</f>
        <v>0.135</v>
      </c>
      <c r="H71" s="57" t="n">
        <f aca="false">F71</f>
        <v>0.16</v>
      </c>
      <c r="I71" s="92" t="n">
        <f aca="false">D71</f>
        <v>0.17</v>
      </c>
      <c r="J71" s="58" t="n">
        <f aca="false">I71</f>
        <v>0.17</v>
      </c>
      <c r="K71" s="61" t="n">
        <f aca="false">I71+0</f>
        <v>0.17</v>
      </c>
      <c r="L71" s="84" t="n">
        <f aca="false">D71+0.025</f>
        <v>0.195</v>
      </c>
      <c r="M71" s="64" t="n">
        <f aca="false">L71-0</f>
        <v>0.195</v>
      </c>
      <c r="N71" s="58" t="n">
        <f aca="false">L71</f>
        <v>0.195</v>
      </c>
      <c r="O71" s="57" t="n">
        <f aca="false">+L71+0.02</f>
        <v>0.215</v>
      </c>
      <c r="P71" s="86" t="n">
        <f aca="false">D71-0.005</f>
        <v>0.165</v>
      </c>
      <c r="Q71" s="59" t="n">
        <f aca="false">P71</f>
        <v>0.165</v>
      </c>
      <c r="R71" s="58" t="n">
        <f aca="false">P71</f>
        <v>0.165</v>
      </c>
      <c r="S71" s="57" t="n">
        <f aca="false">+P71</f>
        <v>0.165</v>
      </c>
      <c r="T71" s="57"/>
      <c r="U71" s="65" t="n">
        <f aca="false">D71-0.2</f>
        <v>-0.03</v>
      </c>
      <c r="V71" s="65" t="n">
        <f aca="false">U71+0.055</f>
        <v>0.025</v>
      </c>
      <c r="W71" s="65" t="n">
        <f aca="false">D71</f>
        <v>0.17</v>
      </c>
      <c r="X71" s="68" t="n">
        <f aca="false">AVERAGE(Y71:Y77)</f>
        <v>0.16</v>
      </c>
      <c r="Y71" s="68" t="n">
        <f aca="false">+Z71+0.09</f>
        <v>0.16</v>
      </c>
      <c r="Z71" s="68" t="n">
        <v>0.07</v>
      </c>
      <c r="AA71" s="68" t="n">
        <f aca="false">Y71</f>
        <v>0.16</v>
      </c>
      <c r="AB71" s="68" t="n">
        <f aca="false">AC71</f>
        <v>0.22</v>
      </c>
      <c r="AC71" s="68" t="n">
        <f aca="false">Y71+0.06</f>
        <v>0.22</v>
      </c>
      <c r="AD71" s="68" t="n">
        <f aca="false">Listen!L67</f>
        <v>-0.5</v>
      </c>
      <c r="AE71" s="68" t="n">
        <f aca="false">Z71-(B71+Z71)*0.011</f>
        <v>0.02182</v>
      </c>
      <c r="AF71" s="68"/>
      <c r="AG71" s="69" t="n">
        <v>0</v>
      </c>
      <c r="AH71" s="70" t="n">
        <v>0</v>
      </c>
      <c r="AI71" s="70" t="n">
        <f aca="false">+AI59</f>
        <v>0.005</v>
      </c>
      <c r="AJ71" s="70" t="n">
        <v>0</v>
      </c>
      <c r="AK71" s="70" t="n">
        <f aca="false">+AI71</f>
        <v>0.005</v>
      </c>
      <c r="AL71" s="70" t="n">
        <f aca="false">AL59</f>
        <v>0.04</v>
      </c>
      <c r="AM71" s="70" t="n">
        <v>0.0075</v>
      </c>
      <c r="AN71" s="70" t="n">
        <v>0</v>
      </c>
      <c r="AO71" s="70" t="n">
        <v>0</v>
      </c>
      <c r="AP71" s="70" t="n">
        <v>0.155</v>
      </c>
      <c r="AQ71" s="70" t="n">
        <v>0</v>
      </c>
      <c r="AR71" s="70" t="n">
        <v>0.04</v>
      </c>
      <c r="AS71" s="70"/>
      <c r="AT71" s="68"/>
      <c r="AU71" s="68"/>
      <c r="AV71" s="68" t="n">
        <f aca="false">Listen!F67</f>
        <v>0.5</v>
      </c>
      <c r="AW71" s="68" t="n">
        <f aca="false">Listen!G67</f>
        <v>0.435</v>
      </c>
      <c r="AX71" s="68" t="n">
        <f aca="false">Listen!H67</f>
        <v>0.24</v>
      </c>
      <c r="AY71" s="68" t="n">
        <f aca="false">Listen!I67</f>
        <v>0.195</v>
      </c>
      <c r="AZ71" s="68" t="n">
        <f aca="false">Listen!J67</f>
        <v>-0.09</v>
      </c>
      <c r="BA71" s="68" t="n">
        <f aca="false">Listen!K67</f>
        <v>-0.07</v>
      </c>
      <c r="BB71" s="68" t="n">
        <f aca="false">Listen!L67</f>
        <v>-0.5</v>
      </c>
      <c r="BC71" s="91" t="n">
        <f aca="false">+BC59</f>
        <v>-0.085</v>
      </c>
      <c r="BD71" s="91" t="n">
        <f aca="false">+BC71</f>
        <v>-0.085</v>
      </c>
      <c r="BE71" s="80" t="n">
        <f aca="false">($B71+$BC71)/(1+0.0461)*0.0461+0.015+$BC71</f>
        <v>0.116189178854794</v>
      </c>
      <c r="BF71" s="80" t="n">
        <f aca="false">($B71+$BC71)/(1+0.052)*0.052+0.0225+$BC71</f>
        <v>0.146340304182509</v>
      </c>
      <c r="BG71" s="80" t="n">
        <f aca="false">($B71+$BC71)/(1+0.048)*0.048+0.055+$BD71</f>
        <v>0.163511450381679</v>
      </c>
    </row>
    <row r="72" customFormat="false" ht="12.75" hidden="false" customHeight="false" outlineLevel="0" collapsed="false">
      <c r="A72" s="49" t="n">
        <v>38838</v>
      </c>
      <c r="B72" s="50" t="n">
        <f aca="false">+Listen!C68</f>
        <v>4.354</v>
      </c>
      <c r="C72" s="88"/>
      <c r="D72" s="56" t="n">
        <f aca="false">+Y72+0.01</f>
        <v>0.17</v>
      </c>
      <c r="E72" s="56" t="n">
        <f aca="false">D72</f>
        <v>0.17</v>
      </c>
      <c r="F72" s="57" t="n">
        <f aca="false">D72-0.01</f>
        <v>0.16</v>
      </c>
      <c r="G72" s="58" t="n">
        <f aca="false">D72-0.035</f>
        <v>0.135</v>
      </c>
      <c r="H72" s="57" t="n">
        <f aca="false">F72</f>
        <v>0.16</v>
      </c>
      <c r="I72" s="92" t="n">
        <f aca="false">D72</f>
        <v>0.17</v>
      </c>
      <c r="J72" s="58" t="n">
        <f aca="false">I72</f>
        <v>0.17</v>
      </c>
      <c r="K72" s="61" t="n">
        <f aca="false">I72+0</f>
        <v>0.17</v>
      </c>
      <c r="L72" s="84" t="n">
        <f aca="false">D72+0.025</f>
        <v>0.195</v>
      </c>
      <c r="M72" s="64" t="n">
        <f aca="false">L72-0</f>
        <v>0.195</v>
      </c>
      <c r="N72" s="58" t="n">
        <f aca="false">L72</f>
        <v>0.195</v>
      </c>
      <c r="O72" s="57" t="n">
        <f aca="false">+L72+0.02</f>
        <v>0.215</v>
      </c>
      <c r="P72" s="86" t="n">
        <f aca="false">D72-0.005</f>
        <v>0.165</v>
      </c>
      <c r="Q72" s="59" t="n">
        <f aca="false">P72</f>
        <v>0.165</v>
      </c>
      <c r="R72" s="58" t="n">
        <f aca="false">P72</f>
        <v>0.165</v>
      </c>
      <c r="S72" s="57" t="n">
        <f aca="false">+P72</f>
        <v>0.165</v>
      </c>
      <c r="T72" s="57"/>
      <c r="U72" s="65" t="n">
        <f aca="false">D72-0.2</f>
        <v>-0.03</v>
      </c>
      <c r="V72" s="65" t="n">
        <f aca="false">U72+0.055</f>
        <v>0.025</v>
      </c>
      <c r="W72" s="65" t="n">
        <f aca="false">D72</f>
        <v>0.17</v>
      </c>
      <c r="X72" s="68" t="n">
        <f aca="false">AVERAGE(Z71:Z77)</f>
        <v>0.07</v>
      </c>
      <c r="Y72" s="68" t="n">
        <f aca="false">+Z72+0.09</f>
        <v>0.16</v>
      </c>
      <c r="Z72" s="68" t="n">
        <v>0.07</v>
      </c>
      <c r="AA72" s="68" t="n">
        <f aca="false">Y72</f>
        <v>0.16</v>
      </c>
      <c r="AB72" s="68" t="n">
        <f aca="false">AC72</f>
        <v>0.22</v>
      </c>
      <c r="AC72" s="68" t="n">
        <f aca="false">Y72+0.06</f>
        <v>0.22</v>
      </c>
      <c r="AD72" s="68" t="n">
        <f aca="false">Listen!L68</f>
        <v>-0.5</v>
      </c>
      <c r="AE72" s="68" t="n">
        <f aca="false">Z72-(B72+Z72)*0.011</f>
        <v>0.021336</v>
      </c>
      <c r="AF72" s="68"/>
      <c r="AG72" s="69" t="n">
        <v>0</v>
      </c>
      <c r="AH72" s="70" t="n">
        <v>0</v>
      </c>
      <c r="AI72" s="70" t="n">
        <f aca="false">+AI60</f>
        <v>0.005</v>
      </c>
      <c r="AJ72" s="70" t="n">
        <v>0</v>
      </c>
      <c r="AK72" s="70" t="n">
        <f aca="false">+AI72</f>
        <v>0.005</v>
      </c>
      <c r="AL72" s="70" t="n">
        <f aca="false">AL60</f>
        <v>0.04</v>
      </c>
      <c r="AM72" s="70" t="n">
        <v>0.0075</v>
      </c>
      <c r="AN72" s="70" t="n">
        <v>0</v>
      </c>
      <c r="AO72" s="70" t="n">
        <v>0</v>
      </c>
      <c r="AP72" s="70" t="n">
        <v>0.155</v>
      </c>
      <c r="AQ72" s="70" t="n">
        <v>0</v>
      </c>
      <c r="AR72" s="70" t="n">
        <v>0.04</v>
      </c>
      <c r="AS72" s="70"/>
      <c r="AT72" s="68"/>
      <c r="AU72" s="68"/>
      <c r="AV72" s="68" t="n">
        <f aca="false">Listen!F68</f>
        <v>0.44</v>
      </c>
      <c r="AW72" s="68" t="n">
        <f aca="false">Listen!G68</f>
        <v>0.385</v>
      </c>
      <c r="AX72" s="68" t="n">
        <f aca="false">Listen!H68</f>
        <v>0.195</v>
      </c>
      <c r="AY72" s="68" t="n">
        <f aca="false">Listen!I68</f>
        <v>0.185</v>
      </c>
      <c r="AZ72" s="68" t="n">
        <f aca="false">Listen!J68</f>
        <v>-0.09</v>
      </c>
      <c r="BA72" s="68" t="n">
        <f aca="false">Listen!K68</f>
        <v>-0.07</v>
      </c>
      <c r="BB72" s="68" t="n">
        <f aca="false">Listen!L68</f>
        <v>-0.5</v>
      </c>
      <c r="BC72" s="91" t="n">
        <f aca="false">+BC60</f>
        <v>-0.085</v>
      </c>
      <c r="BD72" s="91" t="n">
        <f aca="false">+BC72</f>
        <v>-0.085</v>
      </c>
      <c r="BE72" s="80" t="n">
        <f aca="false">($B72+$BC72)/(1+0.0461)*0.0461+0.015+$BC72</f>
        <v>0.118128190421566</v>
      </c>
      <c r="BF72" s="80" t="n">
        <f aca="false">($B72+$BC72)/(1+0.052)*0.052+0.0225+$BC72</f>
        <v>0.148515209125475</v>
      </c>
      <c r="BG72" s="80" t="n">
        <f aca="false">($B72+$BC72)/(1+0.048)*0.048+0.055+$BD72</f>
        <v>0.165526717557252</v>
      </c>
    </row>
    <row r="73" customFormat="false" ht="12.75" hidden="false" customHeight="false" outlineLevel="0" collapsed="false">
      <c r="A73" s="49" t="n">
        <v>38869</v>
      </c>
      <c r="B73" s="50" t="n">
        <f aca="false">+Listen!C69</f>
        <v>4.391</v>
      </c>
      <c r="C73" s="88"/>
      <c r="D73" s="56" t="n">
        <f aca="false">+Y73+0.01</f>
        <v>0.17</v>
      </c>
      <c r="E73" s="56" t="n">
        <f aca="false">D73</f>
        <v>0.17</v>
      </c>
      <c r="F73" s="57" t="n">
        <f aca="false">D73-0.01</f>
        <v>0.16</v>
      </c>
      <c r="G73" s="58" t="n">
        <f aca="false">D73-0.035</f>
        <v>0.135</v>
      </c>
      <c r="H73" s="57" t="n">
        <f aca="false">F73</f>
        <v>0.16</v>
      </c>
      <c r="I73" s="92" t="n">
        <f aca="false">D73</f>
        <v>0.17</v>
      </c>
      <c r="J73" s="58" t="n">
        <f aca="false">I73</f>
        <v>0.17</v>
      </c>
      <c r="K73" s="61" t="n">
        <f aca="false">I73+0</f>
        <v>0.17</v>
      </c>
      <c r="L73" s="84" t="n">
        <f aca="false">D73+0.025</f>
        <v>0.195</v>
      </c>
      <c r="M73" s="64" t="n">
        <f aca="false">L73-0</f>
        <v>0.195</v>
      </c>
      <c r="N73" s="58" t="n">
        <f aca="false">L73</f>
        <v>0.195</v>
      </c>
      <c r="O73" s="57" t="n">
        <f aca="false">+L73+0.02</f>
        <v>0.215</v>
      </c>
      <c r="P73" s="86" t="n">
        <f aca="false">D73-0.005</f>
        <v>0.165</v>
      </c>
      <c r="Q73" s="59" t="n">
        <f aca="false">P73</f>
        <v>0.165</v>
      </c>
      <c r="R73" s="58" t="n">
        <f aca="false">P73</f>
        <v>0.165</v>
      </c>
      <c r="S73" s="57" t="n">
        <f aca="false">+P73</f>
        <v>0.165</v>
      </c>
      <c r="T73" s="57"/>
      <c r="U73" s="65" t="n">
        <f aca="false">D73-0.2</f>
        <v>-0.03</v>
      </c>
      <c r="V73" s="65" t="n">
        <f aca="false">U73+0.055</f>
        <v>0.025</v>
      </c>
      <c r="W73" s="65" t="n">
        <f aca="false">D73</f>
        <v>0.17</v>
      </c>
      <c r="X73" s="68"/>
      <c r="Y73" s="68" t="n">
        <f aca="false">+Z73+0.09</f>
        <v>0.16</v>
      </c>
      <c r="Z73" s="68" t="n">
        <v>0.07</v>
      </c>
      <c r="AA73" s="68" t="n">
        <f aca="false">Y73</f>
        <v>0.16</v>
      </c>
      <c r="AB73" s="68" t="n">
        <f aca="false">AC73</f>
        <v>0.22</v>
      </c>
      <c r="AC73" s="68" t="n">
        <f aca="false">Y73+0.06</f>
        <v>0.22</v>
      </c>
      <c r="AD73" s="68" t="n">
        <f aca="false">Listen!L69</f>
        <v>-0.5</v>
      </c>
      <c r="AE73" s="68" t="n">
        <f aca="false">Z73-(B73+Z73)*0.011</f>
        <v>0.020929</v>
      </c>
      <c r="AF73" s="68"/>
      <c r="AG73" s="69" t="n">
        <v>0</v>
      </c>
      <c r="AH73" s="70" t="n">
        <v>0</v>
      </c>
      <c r="AI73" s="70" t="n">
        <f aca="false">+AI61</f>
        <v>0.005</v>
      </c>
      <c r="AJ73" s="70" t="n">
        <v>0</v>
      </c>
      <c r="AK73" s="70" t="n">
        <f aca="false">+AI73</f>
        <v>0.005</v>
      </c>
      <c r="AL73" s="70" t="n">
        <f aca="false">AL61</f>
        <v>0.04</v>
      </c>
      <c r="AM73" s="70" t="n">
        <v>0.0075</v>
      </c>
      <c r="AN73" s="70" t="n">
        <v>0</v>
      </c>
      <c r="AO73" s="70" t="n">
        <v>0</v>
      </c>
      <c r="AP73" s="70" t="n">
        <v>0.155</v>
      </c>
      <c r="AQ73" s="70" t="n">
        <v>0</v>
      </c>
      <c r="AR73" s="70" t="n">
        <v>0.04</v>
      </c>
      <c r="AS73" s="70"/>
      <c r="AT73" s="68"/>
      <c r="AU73" s="68"/>
      <c r="AV73" s="68" t="n">
        <f aca="false">Listen!F69</f>
        <v>0.44</v>
      </c>
      <c r="AW73" s="68" t="n">
        <f aca="false">Listen!G69</f>
        <v>0.385</v>
      </c>
      <c r="AX73" s="68" t="n">
        <f aca="false">Listen!H69</f>
        <v>0.195</v>
      </c>
      <c r="AY73" s="68" t="n">
        <f aca="false">Listen!I69</f>
        <v>0.195</v>
      </c>
      <c r="AZ73" s="68" t="n">
        <f aca="false">Listen!J69</f>
        <v>-0.09</v>
      </c>
      <c r="BA73" s="68" t="n">
        <f aca="false">Listen!K69</f>
        <v>-0.07</v>
      </c>
      <c r="BB73" s="68" t="n">
        <f aca="false">Listen!L69</f>
        <v>-0.5</v>
      </c>
      <c r="BC73" s="91" t="n">
        <f aca="false">+BC61</f>
        <v>-0.085</v>
      </c>
      <c r="BD73" s="91" t="n">
        <f aca="false">+BC73</f>
        <v>-0.085</v>
      </c>
      <c r="BE73" s="80" t="n">
        <f aca="false">($B73+$BC73)/(1+0.0461)*0.0461+0.015+$BC73</f>
        <v>0.119758722875442</v>
      </c>
      <c r="BF73" s="80" t="n">
        <f aca="false">($B73+$BC73)/(1+0.052)*0.052+0.0225+$BC73</f>
        <v>0.150344106463878</v>
      </c>
      <c r="BG73" s="80" t="n">
        <f aca="false">($B73+$BC73)/(1+0.048)*0.048+0.055+$BD73</f>
        <v>0.167221374045802</v>
      </c>
    </row>
    <row r="74" customFormat="false" ht="12.75" hidden="false" customHeight="false" outlineLevel="0" collapsed="false">
      <c r="A74" s="49" t="n">
        <v>38899</v>
      </c>
      <c r="B74" s="50" t="n">
        <f aca="false">+Listen!C70</f>
        <v>4.431</v>
      </c>
      <c r="C74" s="88"/>
      <c r="D74" s="56" t="n">
        <f aca="false">+Y74+0.01</f>
        <v>0.17</v>
      </c>
      <c r="E74" s="56" t="n">
        <f aca="false">D74</f>
        <v>0.17</v>
      </c>
      <c r="F74" s="57" t="n">
        <f aca="false">D74-0.01</f>
        <v>0.16</v>
      </c>
      <c r="G74" s="58" t="n">
        <f aca="false">D74-0.035</f>
        <v>0.135</v>
      </c>
      <c r="H74" s="57" t="n">
        <f aca="false">F74</f>
        <v>0.16</v>
      </c>
      <c r="I74" s="92" t="n">
        <f aca="false">D74</f>
        <v>0.17</v>
      </c>
      <c r="J74" s="58" t="n">
        <f aca="false">I74</f>
        <v>0.17</v>
      </c>
      <c r="K74" s="61" t="n">
        <f aca="false">I74+0</f>
        <v>0.17</v>
      </c>
      <c r="L74" s="84" t="n">
        <f aca="false">D74+0.025</f>
        <v>0.195</v>
      </c>
      <c r="M74" s="64" t="n">
        <f aca="false">L74-0</f>
        <v>0.195</v>
      </c>
      <c r="N74" s="58" t="n">
        <f aca="false">L74</f>
        <v>0.195</v>
      </c>
      <c r="O74" s="57" t="n">
        <f aca="false">+L74+0.02</f>
        <v>0.215</v>
      </c>
      <c r="P74" s="86" t="n">
        <f aca="false">D74-0.005</f>
        <v>0.165</v>
      </c>
      <c r="Q74" s="59" t="n">
        <f aca="false">P74</f>
        <v>0.165</v>
      </c>
      <c r="R74" s="58" t="n">
        <f aca="false">P74</f>
        <v>0.165</v>
      </c>
      <c r="S74" s="57" t="n">
        <f aca="false">+P74</f>
        <v>0.165</v>
      </c>
      <c r="T74" s="57"/>
      <c r="U74" s="65" t="n">
        <f aca="false">D74-0.2</f>
        <v>-0.03</v>
      </c>
      <c r="V74" s="65" t="n">
        <f aca="false">U74+0.055</f>
        <v>0.025</v>
      </c>
      <c r="W74" s="65" t="n">
        <f aca="false">D74</f>
        <v>0.17</v>
      </c>
      <c r="X74" s="68"/>
      <c r="Y74" s="68" t="n">
        <f aca="false">+Z74+0.09</f>
        <v>0.16</v>
      </c>
      <c r="Z74" s="68" t="n">
        <v>0.07</v>
      </c>
      <c r="AA74" s="68" t="n">
        <f aca="false">Y74</f>
        <v>0.16</v>
      </c>
      <c r="AB74" s="68" t="n">
        <f aca="false">AC74</f>
        <v>0.22</v>
      </c>
      <c r="AC74" s="68" t="n">
        <f aca="false">Y74+0.06</f>
        <v>0.22</v>
      </c>
      <c r="AD74" s="68" t="n">
        <f aca="false">Listen!L70</f>
        <v>-0.5</v>
      </c>
      <c r="AE74" s="68" t="n">
        <f aca="false">Z74-(B74+Z74)*0.011</f>
        <v>0.020489</v>
      </c>
      <c r="AF74" s="68"/>
      <c r="AG74" s="69" t="n">
        <v>0</v>
      </c>
      <c r="AH74" s="70" t="n">
        <v>0</v>
      </c>
      <c r="AI74" s="70" t="n">
        <f aca="false">+AI62</f>
        <v>0.005</v>
      </c>
      <c r="AJ74" s="70" t="n">
        <v>0</v>
      </c>
      <c r="AK74" s="70" t="n">
        <f aca="false">+AI74</f>
        <v>0.005</v>
      </c>
      <c r="AL74" s="70" t="n">
        <f aca="false">AL62</f>
        <v>0.04</v>
      </c>
      <c r="AM74" s="70" t="n">
        <v>0.01</v>
      </c>
      <c r="AN74" s="70" t="n">
        <v>0</v>
      </c>
      <c r="AO74" s="70" t="n">
        <v>0</v>
      </c>
      <c r="AP74" s="70" t="n">
        <v>0.155</v>
      </c>
      <c r="AQ74" s="70" t="n">
        <v>0</v>
      </c>
      <c r="AR74" s="70" t="n">
        <v>0.04</v>
      </c>
      <c r="AS74" s="70"/>
      <c r="AT74" s="68"/>
      <c r="AU74" s="68"/>
      <c r="AV74" s="68" t="n">
        <f aca="false">Listen!F70</f>
        <v>0.5</v>
      </c>
      <c r="AW74" s="68" t="n">
        <f aca="false">Listen!G70</f>
        <v>0.3975</v>
      </c>
      <c r="AX74" s="68" t="n">
        <f aca="false">Listen!H70</f>
        <v>0.265</v>
      </c>
      <c r="AY74" s="68" t="n">
        <f aca="false">Listen!I70</f>
        <v>0.2</v>
      </c>
      <c r="AZ74" s="68" t="n">
        <f aca="false">Listen!J70</f>
        <v>-0.09</v>
      </c>
      <c r="BA74" s="68" t="n">
        <f aca="false">Listen!K70</f>
        <v>-0.07</v>
      </c>
      <c r="BB74" s="68" t="n">
        <f aca="false">Listen!L70</f>
        <v>-0.5</v>
      </c>
      <c r="BC74" s="91" t="n">
        <f aca="false">+BC62</f>
        <v>-0.085</v>
      </c>
      <c r="BD74" s="91" t="n">
        <f aca="false">+BC74</f>
        <v>-0.085</v>
      </c>
      <c r="BE74" s="80" t="n">
        <f aca="false">($B74+$BC74)/(1+0.0461)*0.0461+0.015+$BC74</f>
        <v>0.121521460663417</v>
      </c>
      <c r="BF74" s="80" t="n">
        <f aca="false">($B74+$BC74)/(1+0.052)*0.052+0.0225+$BC74</f>
        <v>0.152321292775665</v>
      </c>
      <c r="BG74" s="80" t="n">
        <f aca="false">($B74+$BC74)/(1+0.048)*0.048+0.055+$BD74</f>
        <v>0.169053435114504</v>
      </c>
    </row>
    <row r="75" customFormat="false" ht="12.75" hidden="false" customHeight="false" outlineLevel="0" collapsed="false">
      <c r="A75" s="49" t="n">
        <v>38930</v>
      </c>
      <c r="B75" s="50" t="n">
        <f aca="false">+Listen!C71</f>
        <v>4.479</v>
      </c>
      <c r="C75" s="88"/>
      <c r="D75" s="56" t="n">
        <f aca="false">+Y75+0.01</f>
        <v>0.17</v>
      </c>
      <c r="E75" s="56" t="n">
        <f aca="false">D75</f>
        <v>0.17</v>
      </c>
      <c r="F75" s="57" t="n">
        <f aca="false">D75-0.01</f>
        <v>0.16</v>
      </c>
      <c r="G75" s="58" t="n">
        <f aca="false">D75-0.035</f>
        <v>0.135</v>
      </c>
      <c r="H75" s="57" t="n">
        <f aca="false">F75</f>
        <v>0.16</v>
      </c>
      <c r="I75" s="92" t="n">
        <f aca="false">D75</f>
        <v>0.17</v>
      </c>
      <c r="J75" s="58" t="n">
        <f aca="false">I75</f>
        <v>0.17</v>
      </c>
      <c r="K75" s="61" t="n">
        <f aca="false">I75+0</f>
        <v>0.17</v>
      </c>
      <c r="L75" s="84" t="n">
        <f aca="false">D75+0.025</f>
        <v>0.195</v>
      </c>
      <c r="M75" s="64" t="n">
        <f aca="false">L75-0</f>
        <v>0.195</v>
      </c>
      <c r="N75" s="58" t="n">
        <f aca="false">L75</f>
        <v>0.195</v>
      </c>
      <c r="O75" s="57" t="n">
        <f aca="false">+L75+0.02</f>
        <v>0.215</v>
      </c>
      <c r="P75" s="86" t="n">
        <f aca="false">D75-0.005</f>
        <v>0.165</v>
      </c>
      <c r="Q75" s="59" t="n">
        <f aca="false">P75</f>
        <v>0.165</v>
      </c>
      <c r="R75" s="58" t="n">
        <f aca="false">P75</f>
        <v>0.165</v>
      </c>
      <c r="S75" s="57" t="n">
        <f aca="false">+P75</f>
        <v>0.165</v>
      </c>
      <c r="T75" s="57"/>
      <c r="U75" s="65" t="n">
        <f aca="false">D75-0.2</f>
        <v>-0.03</v>
      </c>
      <c r="V75" s="65" t="n">
        <f aca="false">U75+0.055</f>
        <v>0.025</v>
      </c>
      <c r="W75" s="65" t="n">
        <f aca="false">D75</f>
        <v>0.17</v>
      </c>
      <c r="X75" s="68"/>
      <c r="Y75" s="68" t="n">
        <f aca="false">+Z75+0.09</f>
        <v>0.16</v>
      </c>
      <c r="Z75" s="68" t="n">
        <v>0.07</v>
      </c>
      <c r="AA75" s="68" t="n">
        <f aca="false">Y75</f>
        <v>0.16</v>
      </c>
      <c r="AB75" s="68" t="n">
        <f aca="false">AC75</f>
        <v>0.22</v>
      </c>
      <c r="AC75" s="68" t="n">
        <f aca="false">Y75+0.06</f>
        <v>0.22</v>
      </c>
      <c r="AD75" s="68" t="n">
        <f aca="false">Listen!L71</f>
        <v>-0.5</v>
      </c>
      <c r="AE75" s="68" t="n">
        <f aca="false">Z75-(B75+Z75)*0.011</f>
        <v>0.019961</v>
      </c>
      <c r="AF75" s="68"/>
      <c r="AG75" s="69" t="n">
        <v>0</v>
      </c>
      <c r="AH75" s="70" t="n">
        <v>0</v>
      </c>
      <c r="AI75" s="70" t="n">
        <f aca="false">+AI63</f>
        <v>0.005</v>
      </c>
      <c r="AJ75" s="70" t="n">
        <v>0</v>
      </c>
      <c r="AK75" s="70" t="n">
        <f aca="false">+AI75</f>
        <v>0.005</v>
      </c>
      <c r="AL75" s="70" t="n">
        <f aca="false">AL63</f>
        <v>0.04</v>
      </c>
      <c r="AM75" s="70" t="n">
        <v>0.0125</v>
      </c>
      <c r="AN75" s="70" t="n">
        <v>0</v>
      </c>
      <c r="AO75" s="70" t="n">
        <v>0</v>
      </c>
      <c r="AP75" s="70" t="n">
        <v>0.155</v>
      </c>
      <c r="AQ75" s="70" t="n">
        <v>0</v>
      </c>
      <c r="AR75" s="70" t="n">
        <v>0.04</v>
      </c>
      <c r="AS75" s="70"/>
      <c r="AT75" s="68"/>
      <c r="AU75" s="68"/>
      <c r="AV75" s="68" t="n">
        <f aca="false">Listen!F71</f>
        <v>0.5</v>
      </c>
      <c r="AW75" s="68" t="n">
        <f aca="false">Listen!G71</f>
        <v>0.4</v>
      </c>
      <c r="AX75" s="68" t="n">
        <f aca="false">Listen!H71</f>
        <v>0.205</v>
      </c>
      <c r="AY75" s="68" t="n">
        <f aca="false">Listen!I71</f>
        <v>0.21</v>
      </c>
      <c r="AZ75" s="68" t="n">
        <f aca="false">Listen!J71</f>
        <v>-0.09</v>
      </c>
      <c r="BA75" s="68" t="n">
        <f aca="false">Listen!K71</f>
        <v>-0.07</v>
      </c>
      <c r="BB75" s="68" t="n">
        <f aca="false">Listen!L71</f>
        <v>-0.5</v>
      </c>
      <c r="BC75" s="91" t="n">
        <f aca="false">+BC63</f>
        <v>-0.085</v>
      </c>
      <c r="BD75" s="91" t="n">
        <f aca="false">+BC75</f>
        <v>-0.085</v>
      </c>
      <c r="BE75" s="80" t="n">
        <f aca="false">($B75+$BC75)/(1+0.0461)*0.0461+0.015+$BC75</f>
        <v>0.123636746008986</v>
      </c>
      <c r="BF75" s="80" t="n">
        <f aca="false">($B75+$BC75)/(1+0.052)*0.052+0.0225+$BC75</f>
        <v>0.15469391634981</v>
      </c>
      <c r="BG75" s="80" t="n">
        <f aca="false">($B75+$BC75)/(1+0.048)*0.048+0.055+$BD75</f>
        <v>0.171251908396947</v>
      </c>
    </row>
    <row r="76" customFormat="false" ht="12.75" hidden="false" customHeight="false" outlineLevel="0" collapsed="false">
      <c r="A76" s="49" t="n">
        <v>38961</v>
      </c>
      <c r="B76" s="50" t="n">
        <f aca="false">+Listen!C72</f>
        <v>4.492</v>
      </c>
      <c r="C76" s="88"/>
      <c r="D76" s="56" t="n">
        <f aca="false">+Y76+0.01</f>
        <v>0.17</v>
      </c>
      <c r="E76" s="56" t="n">
        <f aca="false">D76</f>
        <v>0.17</v>
      </c>
      <c r="F76" s="57" t="n">
        <f aca="false">D76-0.01</f>
        <v>0.16</v>
      </c>
      <c r="G76" s="58" t="n">
        <f aca="false">D76-0.035</f>
        <v>0.135</v>
      </c>
      <c r="H76" s="57" t="n">
        <f aca="false">F76</f>
        <v>0.16</v>
      </c>
      <c r="I76" s="92" t="n">
        <f aca="false">D76</f>
        <v>0.17</v>
      </c>
      <c r="J76" s="58" t="n">
        <f aca="false">I76</f>
        <v>0.17</v>
      </c>
      <c r="K76" s="61" t="n">
        <f aca="false">I76+0</f>
        <v>0.17</v>
      </c>
      <c r="L76" s="84" t="n">
        <f aca="false">D76+0.025</f>
        <v>0.195</v>
      </c>
      <c r="M76" s="64" t="n">
        <f aca="false">L76-0</f>
        <v>0.195</v>
      </c>
      <c r="N76" s="58" t="n">
        <f aca="false">L76</f>
        <v>0.195</v>
      </c>
      <c r="O76" s="57" t="n">
        <f aca="false">+L76+0.02</f>
        <v>0.215</v>
      </c>
      <c r="P76" s="86" t="n">
        <f aca="false">D76-0.005</f>
        <v>0.165</v>
      </c>
      <c r="Q76" s="59" t="n">
        <f aca="false">P76</f>
        <v>0.165</v>
      </c>
      <c r="R76" s="58" t="n">
        <f aca="false">P76</f>
        <v>0.165</v>
      </c>
      <c r="S76" s="57" t="n">
        <f aca="false">+P76</f>
        <v>0.165</v>
      </c>
      <c r="T76" s="57"/>
      <c r="U76" s="65" t="n">
        <f aca="false">D76-0.2</f>
        <v>-0.03</v>
      </c>
      <c r="V76" s="65" t="n">
        <f aca="false">U76+0.055</f>
        <v>0.025</v>
      </c>
      <c r="W76" s="65" t="n">
        <f aca="false">D76</f>
        <v>0.17</v>
      </c>
      <c r="X76" s="68"/>
      <c r="Y76" s="68" t="n">
        <f aca="false">+Z76+0.09</f>
        <v>0.16</v>
      </c>
      <c r="Z76" s="68" t="n">
        <v>0.07</v>
      </c>
      <c r="AA76" s="68" t="n">
        <f aca="false">Y76</f>
        <v>0.16</v>
      </c>
      <c r="AB76" s="68" t="n">
        <f aca="false">AC76</f>
        <v>0.22</v>
      </c>
      <c r="AC76" s="68" t="n">
        <f aca="false">Y76+0.06</f>
        <v>0.22</v>
      </c>
      <c r="AD76" s="68" t="n">
        <f aca="false">Listen!L72</f>
        <v>-0.5</v>
      </c>
      <c r="AE76" s="68" t="n">
        <f aca="false">Z76-(B76+Z76)*0.011</f>
        <v>0.019818</v>
      </c>
      <c r="AF76" s="68"/>
      <c r="AG76" s="69" t="n">
        <v>0</v>
      </c>
      <c r="AH76" s="70" t="n">
        <v>0</v>
      </c>
      <c r="AI76" s="70" t="n">
        <f aca="false">+AI64</f>
        <v>0.005</v>
      </c>
      <c r="AJ76" s="70" t="n">
        <v>0</v>
      </c>
      <c r="AK76" s="70" t="n">
        <f aca="false">+AI76</f>
        <v>0.005</v>
      </c>
      <c r="AL76" s="70" t="n">
        <f aca="false">AL64</f>
        <v>0.04</v>
      </c>
      <c r="AM76" s="70" t="n">
        <v>0.0125</v>
      </c>
      <c r="AN76" s="70" t="n">
        <v>0</v>
      </c>
      <c r="AO76" s="70" t="n">
        <v>0</v>
      </c>
      <c r="AP76" s="70" t="n">
        <v>0.155</v>
      </c>
      <c r="AQ76" s="70" t="n">
        <v>0</v>
      </c>
      <c r="AR76" s="70" t="n">
        <v>0.04</v>
      </c>
      <c r="AS76" s="70"/>
      <c r="AT76" s="68"/>
      <c r="AU76" s="68"/>
      <c r="AV76" s="68" t="n">
        <f aca="false">Listen!F72</f>
        <v>0.46</v>
      </c>
      <c r="AW76" s="68" t="n">
        <f aca="false">Listen!G72</f>
        <v>0.3975</v>
      </c>
      <c r="AX76" s="68" t="n">
        <f aca="false">Listen!H72</f>
        <v>0.185</v>
      </c>
      <c r="AY76" s="68" t="n">
        <f aca="false">Listen!I72</f>
        <v>0.185</v>
      </c>
      <c r="AZ76" s="68" t="n">
        <f aca="false">Listen!J72</f>
        <v>-0.09</v>
      </c>
      <c r="BA76" s="68" t="n">
        <f aca="false">Listen!K72</f>
        <v>-0.07</v>
      </c>
      <c r="BB76" s="68" t="n">
        <f aca="false">Listen!L72</f>
        <v>-0.5</v>
      </c>
      <c r="BC76" s="91" t="n">
        <f aca="false">+BC64</f>
        <v>-0.085</v>
      </c>
      <c r="BD76" s="91" t="n">
        <f aca="false">+BC76</f>
        <v>-0.085</v>
      </c>
      <c r="BE76" s="80" t="n">
        <f aca="false">($B76+$BC76)/(1+0.0461)*0.0461+0.015+$BC76</f>
        <v>0.124209635790077</v>
      </c>
      <c r="BF76" s="80" t="n">
        <f aca="false">($B76+$BC76)/(1+0.052)*0.052+0.0225+$BC76</f>
        <v>0.155336501901141</v>
      </c>
      <c r="BG76" s="80" t="n">
        <f aca="false">($B76+$BC76)/(1+0.048)*0.048+0.055+$BD76</f>
        <v>0.171847328244275</v>
      </c>
    </row>
    <row r="77" customFormat="false" ht="12.75" hidden="false" customHeight="false" outlineLevel="0" collapsed="false">
      <c r="A77" s="49" t="n">
        <v>38991</v>
      </c>
      <c r="B77" s="50" t="n">
        <f aca="false">+Listen!C73</f>
        <v>4.525</v>
      </c>
      <c r="C77" s="88"/>
      <c r="D77" s="56" t="n">
        <f aca="false">+Y77+0.01</f>
        <v>0.17</v>
      </c>
      <c r="E77" s="56" t="n">
        <f aca="false">D77</f>
        <v>0.17</v>
      </c>
      <c r="F77" s="57" t="n">
        <f aca="false">D77-0.01</f>
        <v>0.16</v>
      </c>
      <c r="G77" s="58" t="n">
        <f aca="false">D77-0.035</f>
        <v>0.135</v>
      </c>
      <c r="H77" s="57" t="n">
        <f aca="false">F77</f>
        <v>0.16</v>
      </c>
      <c r="I77" s="92" t="n">
        <f aca="false">D77</f>
        <v>0.17</v>
      </c>
      <c r="J77" s="58" t="n">
        <f aca="false">I77</f>
        <v>0.17</v>
      </c>
      <c r="K77" s="61" t="n">
        <f aca="false">I77+0</f>
        <v>0.17</v>
      </c>
      <c r="L77" s="84" t="n">
        <f aca="false">D77+0.025</f>
        <v>0.195</v>
      </c>
      <c r="M77" s="64" t="n">
        <f aca="false">L77-0</f>
        <v>0.195</v>
      </c>
      <c r="N77" s="58" t="n">
        <f aca="false">L77</f>
        <v>0.195</v>
      </c>
      <c r="O77" s="57" t="n">
        <f aca="false">+L77+0.02</f>
        <v>0.215</v>
      </c>
      <c r="P77" s="86" t="n">
        <f aca="false">D77-0.005</f>
        <v>0.165</v>
      </c>
      <c r="Q77" s="59" t="n">
        <f aca="false">P77</f>
        <v>0.165</v>
      </c>
      <c r="R77" s="58" t="n">
        <f aca="false">P77</f>
        <v>0.165</v>
      </c>
      <c r="S77" s="57" t="n">
        <f aca="false">+P77</f>
        <v>0.165</v>
      </c>
      <c r="T77" s="57"/>
      <c r="U77" s="65" t="n">
        <f aca="false">D77-0.2</f>
        <v>-0.03</v>
      </c>
      <c r="V77" s="65" t="n">
        <f aca="false">U77+0.055</f>
        <v>0.025</v>
      </c>
      <c r="W77" s="65" t="n">
        <f aca="false">D77</f>
        <v>0.17</v>
      </c>
      <c r="X77" s="68"/>
      <c r="Y77" s="68" t="n">
        <f aca="false">+Z77+0.09</f>
        <v>0.16</v>
      </c>
      <c r="Z77" s="68" t="n">
        <v>0.07</v>
      </c>
      <c r="AA77" s="68" t="n">
        <f aca="false">Y77</f>
        <v>0.16</v>
      </c>
      <c r="AB77" s="68" t="n">
        <f aca="false">AC77</f>
        <v>0.22</v>
      </c>
      <c r="AC77" s="68" t="n">
        <f aca="false">Y77+0.06</f>
        <v>0.22</v>
      </c>
      <c r="AD77" s="68" t="n">
        <f aca="false">Listen!L73</f>
        <v>-0.5</v>
      </c>
      <c r="AE77" s="68" t="n">
        <f aca="false">Z77-(B77+Z77)*0.011</f>
        <v>0.019455</v>
      </c>
      <c r="AF77" s="68"/>
      <c r="AG77" s="69" t="n">
        <v>0</v>
      </c>
      <c r="AH77" s="70" t="n">
        <v>0</v>
      </c>
      <c r="AI77" s="70" t="n">
        <f aca="false">+AI65</f>
        <v>0.005</v>
      </c>
      <c r="AJ77" s="70" t="n">
        <v>0</v>
      </c>
      <c r="AK77" s="70" t="n">
        <f aca="false">+AI77</f>
        <v>0.005</v>
      </c>
      <c r="AL77" s="70" t="n">
        <f aca="false">AL65</f>
        <v>0.04</v>
      </c>
      <c r="AM77" s="70" t="n">
        <v>0.0125</v>
      </c>
      <c r="AN77" s="70" t="n">
        <v>0</v>
      </c>
      <c r="AO77" s="70" t="n">
        <v>0</v>
      </c>
      <c r="AP77" s="70" t="n">
        <v>0.155</v>
      </c>
      <c r="AQ77" s="70" t="n">
        <v>0</v>
      </c>
      <c r="AR77" s="70" t="n">
        <v>0.04</v>
      </c>
      <c r="AS77" s="70"/>
      <c r="AT77" s="68"/>
      <c r="AU77" s="68"/>
      <c r="AV77" s="68" t="n">
        <f aca="false">Listen!F73</f>
        <v>0.47</v>
      </c>
      <c r="AW77" s="68" t="n">
        <f aca="false">Listen!G73</f>
        <v>0.4</v>
      </c>
      <c r="AX77" s="68" t="n">
        <f aca="false">Listen!H73</f>
        <v>0.205</v>
      </c>
      <c r="AY77" s="68" t="n">
        <f aca="false">Listen!I73</f>
        <v>0.195</v>
      </c>
      <c r="AZ77" s="68" t="n">
        <f aca="false">Listen!J73</f>
        <v>-0.09</v>
      </c>
      <c r="BA77" s="68" t="n">
        <f aca="false">Listen!K73</f>
        <v>-0.07</v>
      </c>
      <c r="BB77" s="68" t="n">
        <f aca="false">Listen!L73</f>
        <v>-0.5</v>
      </c>
      <c r="BC77" s="91" t="n">
        <f aca="false">+BC65</f>
        <v>-0.085</v>
      </c>
      <c r="BD77" s="91" t="n">
        <f aca="false">+BC77</f>
        <v>-0.085</v>
      </c>
      <c r="BE77" s="80" t="n">
        <f aca="false">($B77+$BC77)/(1+0.0461)*0.0461+0.015+$BC77</f>
        <v>0.125663894465156</v>
      </c>
      <c r="BF77" s="80" t="n">
        <f aca="false">($B77+$BC77)/(1+0.052)*0.052+0.0225+$BC77</f>
        <v>0.156967680608365</v>
      </c>
      <c r="BG77" s="80" t="n">
        <f aca="false">($B77+$BC77)/(1+0.048)*0.048+0.055+$BD77</f>
        <v>0.173358778625954</v>
      </c>
    </row>
    <row r="78" customFormat="false" ht="12.75" hidden="false" customHeight="false" outlineLevel="0" collapsed="false">
      <c r="A78" s="49" t="n">
        <v>39022</v>
      </c>
      <c r="B78" s="50" t="n">
        <f aca="false">+Listen!C74</f>
        <v>4.641</v>
      </c>
      <c r="C78" s="88"/>
      <c r="D78" s="56" t="n">
        <f aca="false">Y78+0.02</f>
        <v>0.23</v>
      </c>
      <c r="E78" s="56" t="n">
        <f aca="false">D78</f>
        <v>0.23</v>
      </c>
      <c r="F78" s="57" t="n">
        <f aca="false">D78-0.01</f>
        <v>0.22</v>
      </c>
      <c r="G78" s="58" t="n">
        <f aca="false">D78-0.035</f>
        <v>0.195</v>
      </c>
      <c r="H78" s="57" t="n">
        <f aca="false">F78</f>
        <v>0.22</v>
      </c>
      <c r="I78" s="92" t="n">
        <f aca="false">L78+0</f>
        <v>0.385</v>
      </c>
      <c r="J78" s="58" t="n">
        <f aca="false">I78</f>
        <v>0.385</v>
      </c>
      <c r="K78" s="61" t="n">
        <f aca="false">I78+0</f>
        <v>0.385</v>
      </c>
      <c r="L78" s="62" t="n">
        <f aca="false">D78+0.155</f>
        <v>0.385</v>
      </c>
      <c r="M78" s="64" t="n">
        <f aca="false">L78-0</f>
        <v>0.385</v>
      </c>
      <c r="N78" s="58" t="n">
        <f aca="false">L78</f>
        <v>0.385</v>
      </c>
      <c r="O78" s="57" t="n">
        <f aca="false">+L78+0.03</f>
        <v>0.415</v>
      </c>
      <c r="P78" s="84" t="n">
        <f aca="false">L78+0.1</f>
        <v>0.485</v>
      </c>
      <c r="Q78" s="59" t="n">
        <f aca="false">P78</f>
        <v>0.485</v>
      </c>
      <c r="R78" s="58" t="n">
        <f aca="false">P78</f>
        <v>0.485</v>
      </c>
      <c r="S78" s="57" t="n">
        <f aca="false">+P78+0.02</f>
        <v>0.505</v>
      </c>
      <c r="T78" s="57"/>
      <c r="U78" s="65" t="n">
        <f aca="false">D78-0.16</f>
        <v>0.07</v>
      </c>
      <c r="V78" s="65" t="n">
        <f aca="false">U78+0.055</f>
        <v>0.125</v>
      </c>
      <c r="W78" s="65" t="n">
        <f aca="false">(U78+B78)*0.032+U78+0.01</f>
        <v>0.230752</v>
      </c>
      <c r="X78" s="68" t="n">
        <f aca="false">AVERAGE(Y78:Y82)</f>
        <v>0.227</v>
      </c>
      <c r="Y78" s="68" t="n">
        <f aca="false">+Z78+0.09</f>
        <v>0.21</v>
      </c>
      <c r="Z78" s="68" t="n">
        <v>0.12</v>
      </c>
      <c r="AA78" s="68" t="n">
        <f aca="false">Y78</f>
        <v>0.21</v>
      </c>
      <c r="AB78" s="68" t="n">
        <f aca="false">AC78</f>
        <v>0.36</v>
      </c>
      <c r="AC78" s="68" t="n">
        <f aca="false">Y78+0.15</f>
        <v>0.36</v>
      </c>
      <c r="AD78" s="68" t="n">
        <f aca="false">Listen!L74</f>
        <v>-0.47</v>
      </c>
      <c r="AE78" s="68" t="n">
        <f aca="false">Z78-(B78+Z78)*0.011</f>
        <v>0.067629</v>
      </c>
      <c r="AF78" s="68"/>
      <c r="AG78" s="69" t="n">
        <v>0</v>
      </c>
      <c r="AH78" s="70" t="n">
        <v>0</v>
      </c>
      <c r="AI78" s="70" t="n">
        <f aca="false">+AI66</f>
        <v>0.02</v>
      </c>
      <c r="AJ78" s="70" t="n">
        <v>0</v>
      </c>
      <c r="AK78" s="70" t="n">
        <f aca="false">+AI78</f>
        <v>0.02</v>
      </c>
      <c r="AL78" s="70" t="n">
        <f aca="false">AL66</f>
        <v>0.05</v>
      </c>
      <c r="AM78" s="70" t="n">
        <v>0.025</v>
      </c>
      <c r="AN78" s="70" t="n">
        <v>0</v>
      </c>
      <c r="AO78" s="70" t="n">
        <v>0</v>
      </c>
      <c r="AP78" s="70" t="n">
        <v>0.155</v>
      </c>
      <c r="AQ78" s="70" t="n">
        <v>0.005</v>
      </c>
      <c r="AR78" s="70" t="n">
        <v>0.055</v>
      </c>
      <c r="AS78" s="70"/>
      <c r="AT78" s="68"/>
      <c r="AU78" s="68"/>
      <c r="AV78" s="68" t="n">
        <f aca="false">Listen!F74</f>
        <v>0.86</v>
      </c>
      <c r="AW78" s="68" t="n">
        <f aca="false">Listen!G74</f>
        <v>0.645</v>
      </c>
      <c r="AX78" s="68" t="n">
        <f aca="false">Listen!H74</f>
        <v>0.3</v>
      </c>
      <c r="AY78" s="68" t="n">
        <f aca="false">Listen!I74</f>
        <v>0.24</v>
      </c>
      <c r="AZ78" s="68" t="n">
        <f aca="false">Listen!J74</f>
        <v>0.005</v>
      </c>
      <c r="BA78" s="68" t="n">
        <f aca="false">Listen!K74</f>
        <v>0.07</v>
      </c>
      <c r="BB78" s="68" t="n">
        <f aca="false">Listen!L74</f>
        <v>-0.47</v>
      </c>
      <c r="BC78" s="91" t="n">
        <f aca="false">+BC66</f>
        <v>-0.105</v>
      </c>
      <c r="BD78" s="91" t="n">
        <f aca="false">+BC78</f>
        <v>-0.105</v>
      </c>
      <c r="BE78" s="80" t="n">
        <f aca="false">($B78+$BC78)/(1+0.0461)*0.0461+0.015+$BC78</f>
        <v>0.109894465156295</v>
      </c>
      <c r="BF78" s="80" t="n">
        <f aca="false">($B78+$BC78)/(1+0.052)*0.052+0.0225+$BC78</f>
        <v>0.141712927756654</v>
      </c>
      <c r="BG78" s="80" t="n">
        <f aca="false">($B78+$BC78)/(1+0.048)*0.048+0.055+$BD78</f>
        <v>0.15775572519084</v>
      </c>
    </row>
    <row r="79" customFormat="false" ht="12.75" hidden="false" customHeight="false" outlineLevel="0" collapsed="false">
      <c r="A79" s="49" t="n">
        <v>39052</v>
      </c>
      <c r="B79" s="50" t="n">
        <f aca="false">+Listen!C75</f>
        <v>4.764</v>
      </c>
      <c r="C79" s="88"/>
      <c r="D79" s="56" t="n">
        <f aca="false">Y79+0.02</f>
        <v>0.25</v>
      </c>
      <c r="E79" s="56" t="n">
        <f aca="false">D79</f>
        <v>0.25</v>
      </c>
      <c r="F79" s="57" t="n">
        <f aca="false">D79-0.01</f>
        <v>0.24</v>
      </c>
      <c r="G79" s="58" t="n">
        <f aca="false">D79-0.035</f>
        <v>0.215</v>
      </c>
      <c r="H79" s="57" t="n">
        <f aca="false">F79</f>
        <v>0.24</v>
      </c>
      <c r="I79" s="92" t="n">
        <f aca="false">L79+0</f>
        <v>0.405</v>
      </c>
      <c r="J79" s="58" t="n">
        <f aca="false">I79</f>
        <v>0.405</v>
      </c>
      <c r="K79" s="61" t="n">
        <f aca="false">I79+0</f>
        <v>0.405</v>
      </c>
      <c r="L79" s="62" t="n">
        <f aca="false">D79+0.155</f>
        <v>0.405</v>
      </c>
      <c r="M79" s="64" t="n">
        <f aca="false">L79-0</f>
        <v>0.405</v>
      </c>
      <c r="N79" s="58" t="n">
        <f aca="false">L79</f>
        <v>0.405</v>
      </c>
      <c r="O79" s="57" t="n">
        <f aca="false">+L79+0.03</f>
        <v>0.435</v>
      </c>
      <c r="P79" s="84" t="n">
        <f aca="false">L79+0.1</f>
        <v>0.505</v>
      </c>
      <c r="Q79" s="59" t="n">
        <f aca="false">P79</f>
        <v>0.505</v>
      </c>
      <c r="R79" s="58" t="n">
        <f aca="false">P79</f>
        <v>0.505</v>
      </c>
      <c r="S79" s="57" t="n">
        <f aca="false">+P79+0.02</f>
        <v>0.525</v>
      </c>
      <c r="T79" s="57"/>
      <c r="U79" s="65" t="n">
        <f aca="false">D79-0.16</f>
        <v>0.09</v>
      </c>
      <c r="V79" s="65" t="n">
        <f aca="false">U79+0.055</f>
        <v>0.145</v>
      </c>
      <c r="W79" s="65" t="n">
        <f aca="false">(U79+B79)*0.032+U79+0.01</f>
        <v>0.255328</v>
      </c>
      <c r="X79" s="68" t="n">
        <f aca="false">AVERAGE(Z78:Z82)</f>
        <v>0.137</v>
      </c>
      <c r="Y79" s="68" t="n">
        <f aca="false">+Z79+0.09</f>
        <v>0.23</v>
      </c>
      <c r="Z79" s="68" t="n">
        <v>0.14</v>
      </c>
      <c r="AA79" s="68" t="n">
        <f aca="false">Y79</f>
        <v>0.23</v>
      </c>
      <c r="AB79" s="68" t="n">
        <f aca="false">AC79</f>
        <v>0.38</v>
      </c>
      <c r="AC79" s="68" t="n">
        <f aca="false">Y79+0.15</f>
        <v>0.38</v>
      </c>
      <c r="AD79" s="68" t="n">
        <f aca="false">Listen!L75</f>
        <v>-0.47</v>
      </c>
      <c r="AE79" s="68" t="n">
        <f aca="false">Z79-(B79+Z79)*0.011</f>
        <v>0.086056</v>
      </c>
      <c r="AF79" s="68"/>
      <c r="AG79" s="69" t="n">
        <v>0</v>
      </c>
      <c r="AH79" s="70" t="n">
        <v>0</v>
      </c>
      <c r="AI79" s="70" t="n">
        <f aca="false">+AI67</f>
        <v>0.02</v>
      </c>
      <c r="AJ79" s="70" t="n">
        <v>0</v>
      </c>
      <c r="AK79" s="70" t="n">
        <f aca="false">+AI79</f>
        <v>0.02</v>
      </c>
      <c r="AL79" s="70" t="n">
        <f aca="false">AL67</f>
        <v>0.05</v>
      </c>
      <c r="AM79" s="70" t="n">
        <v>0.0275</v>
      </c>
      <c r="AN79" s="70" t="n">
        <v>0</v>
      </c>
      <c r="AO79" s="70" t="n">
        <v>0</v>
      </c>
      <c r="AP79" s="70" t="n">
        <v>0.155</v>
      </c>
      <c r="AQ79" s="70" t="n">
        <v>0.005</v>
      </c>
      <c r="AR79" s="70" t="n">
        <v>0.055</v>
      </c>
      <c r="AS79" s="70"/>
      <c r="AT79" s="68"/>
      <c r="AU79" s="68"/>
      <c r="AV79" s="68" t="n">
        <f aca="false">Listen!F75</f>
        <v>1.28</v>
      </c>
      <c r="AW79" s="68" t="n">
        <f aca="false">Listen!G75</f>
        <v>0.98</v>
      </c>
      <c r="AX79" s="68" t="n">
        <f aca="false">Listen!H75</f>
        <v>0.37</v>
      </c>
      <c r="AY79" s="68" t="n">
        <f aca="false">Listen!I75</f>
        <v>0.26</v>
      </c>
      <c r="AZ79" s="68" t="n">
        <f aca="false">Listen!J75</f>
        <v>0.025</v>
      </c>
      <c r="BA79" s="68" t="n">
        <f aca="false">Listen!K75</f>
        <v>0.075</v>
      </c>
      <c r="BB79" s="68" t="n">
        <f aca="false">Listen!L75</f>
        <v>-0.47</v>
      </c>
      <c r="BC79" s="91" t="n">
        <f aca="false">+BC67</f>
        <v>-0.1075</v>
      </c>
      <c r="BD79" s="91" t="n">
        <f aca="false">+BC79</f>
        <v>-0.1075</v>
      </c>
      <c r="BE79" s="80" t="n">
        <f aca="false">($B79+$BC79)/(1+0.0461)*0.0461+0.015+$BC79</f>
        <v>0.112704712742568</v>
      </c>
      <c r="BF79" s="80" t="n">
        <f aca="false">($B79+$BC79)/(1+0.052)*0.052+0.0225+$BC79</f>
        <v>0.145169201520913</v>
      </c>
      <c r="BG79" s="80" t="n">
        <f aca="false">($B79+$BC79)/(1+0.048)*0.048+0.055+$BD79</f>
        <v>0.160774809160305</v>
      </c>
    </row>
    <row r="80" customFormat="false" ht="12.75" hidden="false" customHeight="false" outlineLevel="0" collapsed="false">
      <c r="A80" s="49" t="n">
        <v>39083</v>
      </c>
      <c r="B80" s="50" t="n">
        <f aca="false">+Listen!C76</f>
        <v>4.764</v>
      </c>
      <c r="C80" s="88"/>
      <c r="D80" s="56" t="n">
        <f aca="false">Y80+0.02</f>
        <v>0.26</v>
      </c>
      <c r="E80" s="56" t="n">
        <f aca="false">D80</f>
        <v>0.26</v>
      </c>
      <c r="F80" s="57" t="n">
        <f aca="false">D80-0.01</f>
        <v>0.25</v>
      </c>
      <c r="G80" s="58" t="n">
        <f aca="false">D80-0.035</f>
        <v>0.225</v>
      </c>
      <c r="H80" s="57" t="n">
        <f aca="false">F80</f>
        <v>0.25</v>
      </c>
      <c r="I80" s="92" t="n">
        <f aca="false">L80+0</f>
        <v>0.415</v>
      </c>
      <c r="J80" s="58" t="n">
        <f aca="false">I80</f>
        <v>0.415</v>
      </c>
      <c r="K80" s="61" t="n">
        <f aca="false">I80+0</f>
        <v>0.415</v>
      </c>
      <c r="L80" s="62" t="n">
        <f aca="false">D80+0.155</f>
        <v>0.415</v>
      </c>
      <c r="M80" s="64" t="n">
        <f aca="false">L80-0</f>
        <v>0.415</v>
      </c>
      <c r="N80" s="58" t="n">
        <f aca="false">L80</f>
        <v>0.415</v>
      </c>
      <c r="O80" s="57" t="n">
        <f aca="false">+L80+0.03</f>
        <v>0.445</v>
      </c>
      <c r="P80" s="84" t="n">
        <f aca="false">L80+0.1</f>
        <v>0.515</v>
      </c>
      <c r="Q80" s="59" t="n">
        <f aca="false">P80</f>
        <v>0.515</v>
      </c>
      <c r="R80" s="58" t="n">
        <f aca="false">P80</f>
        <v>0.515</v>
      </c>
      <c r="S80" s="57" t="n">
        <f aca="false">+P80+0.02</f>
        <v>0.535</v>
      </c>
      <c r="T80" s="57"/>
      <c r="U80" s="65" t="n">
        <f aca="false">D80-0.16</f>
        <v>0.1</v>
      </c>
      <c r="V80" s="65" t="n">
        <f aca="false">U80+0.055</f>
        <v>0.155</v>
      </c>
      <c r="W80" s="65" t="n">
        <f aca="false">(U80+B80)*0.032+U80+0.01</f>
        <v>0.265648</v>
      </c>
      <c r="X80" s="68"/>
      <c r="Y80" s="68" t="n">
        <f aca="false">+Z80+0.09</f>
        <v>0.24</v>
      </c>
      <c r="Z80" s="68" t="n">
        <v>0.15</v>
      </c>
      <c r="AA80" s="68" t="n">
        <f aca="false">Y80</f>
        <v>0.24</v>
      </c>
      <c r="AB80" s="68" t="n">
        <f aca="false">AC80</f>
        <v>0.39</v>
      </c>
      <c r="AC80" s="68" t="n">
        <f aca="false">Y80+0.15</f>
        <v>0.39</v>
      </c>
      <c r="AD80" s="68" t="n">
        <f aca="false">Listen!L76</f>
        <v>-0.47</v>
      </c>
      <c r="AE80" s="68" t="n">
        <f aca="false">Z80-(B80+Z80)*0.011</f>
        <v>0.095946</v>
      </c>
      <c r="AF80" s="68"/>
      <c r="AG80" s="69" t="n">
        <v>0</v>
      </c>
      <c r="AH80" s="70" t="n">
        <v>0</v>
      </c>
      <c r="AI80" s="70" t="n">
        <f aca="false">+AI68</f>
        <v>0.02</v>
      </c>
      <c r="AJ80" s="70" t="n">
        <v>0</v>
      </c>
      <c r="AK80" s="70" t="n">
        <f aca="false">+AI80</f>
        <v>0.02</v>
      </c>
      <c r="AL80" s="70" t="n">
        <f aca="false">AL68</f>
        <v>0.05</v>
      </c>
      <c r="AM80" s="70" t="n">
        <v>0.03</v>
      </c>
      <c r="AN80" s="70" t="n">
        <v>0</v>
      </c>
      <c r="AO80" s="70" t="n">
        <v>0</v>
      </c>
      <c r="AP80" s="70" t="n">
        <v>0.155</v>
      </c>
      <c r="AQ80" s="70" t="n">
        <v>0.005</v>
      </c>
      <c r="AR80" s="70" t="n">
        <v>0.055</v>
      </c>
      <c r="AS80" s="70"/>
      <c r="AT80" s="68"/>
      <c r="AU80" s="68"/>
      <c r="AV80" s="68" t="n">
        <f aca="false">Listen!F76</f>
        <v>1.61</v>
      </c>
      <c r="AW80" s="68" t="n">
        <f aca="false">Listen!G76</f>
        <v>1.205</v>
      </c>
      <c r="AX80" s="68" t="n">
        <f aca="false">Listen!H76</f>
        <v>0.4</v>
      </c>
      <c r="AY80" s="68" t="n">
        <f aca="false">Listen!I76</f>
        <v>0.27</v>
      </c>
      <c r="AZ80" s="68" t="n">
        <f aca="false">Listen!J76</f>
        <v>0.0375</v>
      </c>
      <c r="BA80" s="68" t="n">
        <f aca="false">Listen!K76</f>
        <v>0.09</v>
      </c>
      <c r="BB80" s="68" t="n">
        <f aca="false">Listen!L76</f>
        <v>-0.47</v>
      </c>
      <c r="BC80" s="91" t="n">
        <f aca="false">+BC68</f>
        <v>-0.11</v>
      </c>
      <c r="BD80" s="91" t="n">
        <f aca="false">+BC80</f>
        <v>-0.11</v>
      </c>
      <c r="BE80" s="80" t="n">
        <f aca="false">($B80+$BC80)/(1+0.0461)*0.0461+0.015+$BC80</f>
        <v>0.110094541630819</v>
      </c>
      <c r="BF80" s="80" t="n">
        <f aca="false">($B80+$BC80)/(1+0.052)*0.052+0.0225+$BC80</f>
        <v>0.142545627376426</v>
      </c>
      <c r="BG80" s="80" t="n">
        <f aca="false">($B80+$BC80)/(1+0.048)*0.048+0.055+$BD80</f>
        <v>0.158160305343511</v>
      </c>
    </row>
    <row r="81" customFormat="false" ht="12.75" hidden="false" customHeight="false" outlineLevel="0" collapsed="false">
      <c r="A81" s="49" t="n">
        <v>39114</v>
      </c>
      <c r="B81" s="50" t="n">
        <f aca="false">+Listen!C77</f>
        <v>4.644</v>
      </c>
      <c r="C81" s="88"/>
      <c r="D81" s="56" t="n">
        <f aca="false">Y81+0.02</f>
        <v>0.25</v>
      </c>
      <c r="E81" s="56" t="n">
        <f aca="false">D81</f>
        <v>0.25</v>
      </c>
      <c r="F81" s="57" t="n">
        <f aca="false">D81-0.01</f>
        <v>0.24</v>
      </c>
      <c r="G81" s="58" t="n">
        <f aca="false">D81-0.035</f>
        <v>0.215</v>
      </c>
      <c r="H81" s="57" t="n">
        <f aca="false">F81</f>
        <v>0.24</v>
      </c>
      <c r="I81" s="92" t="n">
        <f aca="false">L81+0</f>
        <v>0.405</v>
      </c>
      <c r="J81" s="58" t="n">
        <f aca="false">I81</f>
        <v>0.405</v>
      </c>
      <c r="K81" s="61" t="n">
        <f aca="false">I81+0</f>
        <v>0.405</v>
      </c>
      <c r="L81" s="62" t="n">
        <f aca="false">D81+0.155</f>
        <v>0.405</v>
      </c>
      <c r="M81" s="64" t="n">
        <f aca="false">L81-0</f>
        <v>0.405</v>
      </c>
      <c r="N81" s="58" t="n">
        <f aca="false">L81</f>
        <v>0.405</v>
      </c>
      <c r="O81" s="57" t="n">
        <f aca="false">+L81+0.03</f>
        <v>0.435</v>
      </c>
      <c r="P81" s="84" t="n">
        <f aca="false">L81+0.1</f>
        <v>0.505</v>
      </c>
      <c r="Q81" s="59" t="n">
        <f aca="false">P81</f>
        <v>0.505</v>
      </c>
      <c r="R81" s="58" t="n">
        <f aca="false">P81</f>
        <v>0.505</v>
      </c>
      <c r="S81" s="57" t="n">
        <f aca="false">+P81+0.02</f>
        <v>0.525</v>
      </c>
      <c r="T81" s="57"/>
      <c r="U81" s="65" t="n">
        <f aca="false">D81-0.16</f>
        <v>0.09</v>
      </c>
      <c r="V81" s="65" t="n">
        <f aca="false">U81+0.055</f>
        <v>0.145</v>
      </c>
      <c r="W81" s="65" t="n">
        <f aca="false">(U81+B81)*0.032+U81+0.01</f>
        <v>0.251488</v>
      </c>
      <c r="X81" s="68"/>
      <c r="Y81" s="68" t="n">
        <f aca="false">+Z81+0.09</f>
        <v>0.23</v>
      </c>
      <c r="Z81" s="68" t="n">
        <v>0.14</v>
      </c>
      <c r="AA81" s="68" t="n">
        <f aca="false">Y81</f>
        <v>0.23</v>
      </c>
      <c r="AB81" s="68" t="n">
        <f aca="false">AC81</f>
        <v>0.38</v>
      </c>
      <c r="AC81" s="68" t="n">
        <f aca="false">Y81+0.15</f>
        <v>0.38</v>
      </c>
      <c r="AD81" s="68" t="n">
        <f aca="false">Listen!L77</f>
        <v>-0.47</v>
      </c>
      <c r="AE81" s="68" t="n">
        <f aca="false">Z81-(B81+Z81)*0.011</f>
        <v>0.087376</v>
      </c>
      <c r="AF81" s="68"/>
      <c r="AG81" s="69" t="n">
        <v>0</v>
      </c>
      <c r="AH81" s="70" t="n">
        <v>0</v>
      </c>
      <c r="AI81" s="70" t="n">
        <f aca="false">+AI69</f>
        <v>0.02</v>
      </c>
      <c r="AJ81" s="70" t="n">
        <v>0</v>
      </c>
      <c r="AK81" s="70" t="n">
        <f aca="false">+AI81</f>
        <v>0.02</v>
      </c>
      <c r="AL81" s="70" t="n">
        <f aca="false">AL69</f>
        <v>0.05</v>
      </c>
      <c r="AM81" s="70" t="n">
        <v>0.0325</v>
      </c>
      <c r="AN81" s="70" t="n">
        <v>0</v>
      </c>
      <c r="AO81" s="70" t="n">
        <v>0</v>
      </c>
      <c r="AP81" s="70" t="n">
        <v>0.155</v>
      </c>
      <c r="AQ81" s="70" t="n">
        <v>0.005</v>
      </c>
      <c r="AR81" s="70" t="n">
        <v>0.055</v>
      </c>
      <c r="AS81" s="70"/>
      <c r="AT81" s="68"/>
      <c r="AU81" s="68"/>
      <c r="AV81" s="68" t="n">
        <f aca="false">Listen!F77</f>
        <v>1.57</v>
      </c>
      <c r="AW81" s="68" t="n">
        <f aca="false">Listen!G77</f>
        <v>1.205</v>
      </c>
      <c r="AX81" s="68" t="n">
        <f aca="false">Listen!H77</f>
        <v>0.39</v>
      </c>
      <c r="AY81" s="68" t="n">
        <f aca="false">Listen!I77</f>
        <v>0.27</v>
      </c>
      <c r="AZ81" s="68" t="n">
        <f aca="false">Listen!J77</f>
        <v>0.0425</v>
      </c>
      <c r="BA81" s="68" t="n">
        <f aca="false">Listen!K77</f>
        <v>0.09</v>
      </c>
      <c r="BB81" s="68" t="n">
        <f aca="false">Listen!L77</f>
        <v>-0.47</v>
      </c>
      <c r="BC81" s="91" t="n">
        <f aca="false">+BC69</f>
        <v>-0.1025</v>
      </c>
      <c r="BD81" s="91" t="n">
        <f aca="false">+BC81</f>
        <v>-0.1025</v>
      </c>
      <c r="BE81" s="80" t="n">
        <f aca="false">($B81+$BC81)/(1+0.0461)*0.0461+0.015+$BC81</f>
        <v>0.112636841602141</v>
      </c>
      <c r="BF81" s="80" t="n">
        <f aca="false">($B81+$BC81)/(1+0.052)*0.052+0.0225+$BC81</f>
        <v>0.144484790874525</v>
      </c>
      <c r="BG81" s="80" t="n">
        <f aca="false">($B81+$BC81)/(1+0.048)*0.048+0.055+$BD81</f>
        <v>0.160507633587786</v>
      </c>
    </row>
    <row r="82" customFormat="false" ht="12.75" hidden="false" customHeight="false" outlineLevel="0" collapsed="false">
      <c r="A82" s="49" t="n">
        <v>39142</v>
      </c>
      <c r="B82" s="50" t="n">
        <f aca="false">+Listen!C78</f>
        <v>4.504</v>
      </c>
      <c r="C82" s="88"/>
      <c r="D82" s="56" t="n">
        <f aca="false">Y82+0.02</f>
        <v>0.245</v>
      </c>
      <c r="E82" s="56" t="n">
        <f aca="false">D82</f>
        <v>0.245</v>
      </c>
      <c r="F82" s="57" t="n">
        <f aca="false">D82-0.01</f>
        <v>0.235</v>
      </c>
      <c r="G82" s="58" t="n">
        <f aca="false">D82-0.035</f>
        <v>0.21</v>
      </c>
      <c r="H82" s="57" t="n">
        <f aca="false">F82</f>
        <v>0.235</v>
      </c>
      <c r="I82" s="92" t="n">
        <f aca="false">L82+0</f>
        <v>0.4</v>
      </c>
      <c r="J82" s="58" t="n">
        <f aca="false">I82</f>
        <v>0.4</v>
      </c>
      <c r="K82" s="61" t="n">
        <f aca="false">I82+0</f>
        <v>0.4</v>
      </c>
      <c r="L82" s="62" t="n">
        <f aca="false">D82+0.155</f>
        <v>0.4</v>
      </c>
      <c r="M82" s="64" t="n">
        <f aca="false">L82-0</f>
        <v>0.4</v>
      </c>
      <c r="N82" s="58" t="n">
        <f aca="false">L82</f>
        <v>0.4</v>
      </c>
      <c r="O82" s="57" t="n">
        <f aca="false">+L82+0.03</f>
        <v>0.43</v>
      </c>
      <c r="P82" s="84" t="n">
        <f aca="false">L82+0.1</f>
        <v>0.5</v>
      </c>
      <c r="Q82" s="59" t="n">
        <f aca="false">P82</f>
        <v>0.5</v>
      </c>
      <c r="R82" s="58" t="n">
        <f aca="false">P82</f>
        <v>0.5</v>
      </c>
      <c r="S82" s="57" t="n">
        <f aca="false">+P82+0.02</f>
        <v>0.52</v>
      </c>
      <c r="T82" s="57"/>
      <c r="U82" s="65" t="n">
        <f aca="false">D82-0.16</f>
        <v>0.085</v>
      </c>
      <c r="V82" s="65" t="n">
        <f aca="false">U82+0.055</f>
        <v>0.14</v>
      </c>
      <c r="W82" s="65" t="n">
        <f aca="false">(U82+B82)*0.032+U82+0.01</f>
        <v>0.241848</v>
      </c>
      <c r="X82" s="68"/>
      <c r="Y82" s="68" t="n">
        <f aca="false">+Z82+0.09</f>
        <v>0.225</v>
      </c>
      <c r="Z82" s="68" t="n">
        <v>0.135</v>
      </c>
      <c r="AA82" s="68" t="n">
        <f aca="false">Y82</f>
        <v>0.225</v>
      </c>
      <c r="AB82" s="68" t="n">
        <f aca="false">AC82</f>
        <v>0.375</v>
      </c>
      <c r="AC82" s="68" t="n">
        <f aca="false">Y82+0.15</f>
        <v>0.375</v>
      </c>
      <c r="AD82" s="68" t="n">
        <f aca="false">Listen!L78</f>
        <v>-0.47</v>
      </c>
      <c r="AE82" s="68" t="n">
        <f aca="false">Z82-(B82+Z82)*0.011</f>
        <v>0.083971</v>
      </c>
      <c r="AF82" s="68"/>
      <c r="AG82" s="69" t="n">
        <v>0</v>
      </c>
      <c r="AH82" s="70" t="n">
        <v>0</v>
      </c>
      <c r="AI82" s="70" t="n">
        <f aca="false">+AI70</f>
        <v>0.02</v>
      </c>
      <c r="AJ82" s="70" t="n">
        <v>0</v>
      </c>
      <c r="AK82" s="70" t="n">
        <f aca="false">+AI82</f>
        <v>0.02</v>
      </c>
      <c r="AL82" s="70" t="n">
        <f aca="false">AL70</f>
        <v>0.05</v>
      </c>
      <c r="AM82" s="70" t="n">
        <v>0.035</v>
      </c>
      <c r="AN82" s="70" t="n">
        <v>0</v>
      </c>
      <c r="AO82" s="70" t="n">
        <v>0</v>
      </c>
      <c r="AP82" s="70" t="n">
        <v>0.155</v>
      </c>
      <c r="AQ82" s="70" t="n">
        <v>0.005</v>
      </c>
      <c r="AR82" s="70" t="n">
        <v>0.055</v>
      </c>
      <c r="AS82" s="70"/>
      <c r="AT82" s="68"/>
      <c r="AU82" s="68"/>
      <c r="AV82" s="68" t="n">
        <f aca="false">Listen!F78</f>
        <v>0.93</v>
      </c>
      <c r="AW82" s="68" t="n">
        <f aca="false">Listen!G78</f>
        <v>0.815</v>
      </c>
      <c r="AX82" s="68" t="n">
        <f aca="false">Listen!H78</f>
        <v>0.39</v>
      </c>
      <c r="AY82" s="68" t="n">
        <f aca="false">Listen!I78</f>
        <v>0.24</v>
      </c>
      <c r="AZ82" s="68" t="n">
        <f aca="false">Listen!J78</f>
        <v>0.04</v>
      </c>
      <c r="BA82" s="68" t="n">
        <f aca="false">Listen!K78</f>
        <v>0.075</v>
      </c>
      <c r="BB82" s="68" t="n">
        <f aca="false">Listen!L78</f>
        <v>-0.47</v>
      </c>
      <c r="BC82" s="91" t="n">
        <f aca="false">+BC70</f>
        <v>-0.1</v>
      </c>
      <c r="BD82" s="91" t="n">
        <f aca="false">+BC82</f>
        <v>-0.1</v>
      </c>
      <c r="BE82" s="80" t="n">
        <f aca="false">($B82+$BC82)/(1+0.0461)*0.0461+0.015+$BC82</f>
        <v>0.109077430455979</v>
      </c>
      <c r="BF82" s="80" t="n">
        <f aca="false">($B82+$BC82)/(1+0.052)*0.052+0.0225+$BC82</f>
        <v>0.140188212927757</v>
      </c>
      <c r="BG82" s="80" t="n">
        <f aca="false">($B82+$BC82)/(1+0.048)*0.048+0.055+$BD82</f>
        <v>0.156709923664122</v>
      </c>
    </row>
    <row r="83" customFormat="false" ht="12.75" hidden="false" customHeight="false" outlineLevel="0" collapsed="false">
      <c r="A83" s="49" t="n">
        <v>39173</v>
      </c>
      <c r="B83" s="50" t="n">
        <f aca="false">+Listen!C79</f>
        <v>4.375</v>
      </c>
      <c r="C83" s="88"/>
      <c r="D83" s="56" t="n">
        <f aca="false">+Y83+0.01</f>
        <v>0.18</v>
      </c>
      <c r="E83" s="56" t="n">
        <f aca="false">D83</f>
        <v>0.18</v>
      </c>
      <c r="F83" s="57" t="n">
        <f aca="false">D83-0.01</f>
        <v>0.17</v>
      </c>
      <c r="G83" s="58" t="n">
        <f aca="false">D83-0.035</f>
        <v>0.145</v>
      </c>
      <c r="H83" s="57" t="n">
        <f aca="false">F83</f>
        <v>0.17</v>
      </c>
      <c r="I83" s="92" t="n">
        <f aca="false">D83</f>
        <v>0.18</v>
      </c>
      <c r="J83" s="58" t="n">
        <f aca="false">I83</f>
        <v>0.18</v>
      </c>
      <c r="K83" s="61" t="n">
        <f aca="false">I83+0</f>
        <v>0.18</v>
      </c>
      <c r="L83" s="84" t="n">
        <f aca="false">D83+0.025</f>
        <v>0.205</v>
      </c>
      <c r="M83" s="64" t="n">
        <f aca="false">L83-0</f>
        <v>0.205</v>
      </c>
      <c r="N83" s="58" t="n">
        <f aca="false">L83</f>
        <v>0.205</v>
      </c>
      <c r="O83" s="57" t="n">
        <f aca="false">+L83+0.02</f>
        <v>0.225</v>
      </c>
      <c r="P83" s="86" t="n">
        <f aca="false">D83-0.005</f>
        <v>0.175</v>
      </c>
      <c r="Q83" s="59" t="n">
        <f aca="false">P83</f>
        <v>0.175</v>
      </c>
      <c r="R83" s="58" t="n">
        <f aca="false">P83</f>
        <v>0.175</v>
      </c>
      <c r="S83" s="57" t="n">
        <f aca="false">+P83</f>
        <v>0.175</v>
      </c>
      <c r="T83" s="57"/>
      <c r="U83" s="65" t="n">
        <f aca="false">D83-0.2</f>
        <v>-0.02</v>
      </c>
      <c r="V83" s="65" t="n">
        <f aca="false">U83+0.055</f>
        <v>0.035</v>
      </c>
      <c r="W83" s="65" t="n">
        <f aca="false">D83</f>
        <v>0.18</v>
      </c>
      <c r="X83" s="68" t="n">
        <f aca="false">AVERAGE(Y83:Y89)</f>
        <v>0.161428571428571</v>
      </c>
      <c r="Y83" s="68" t="n">
        <f aca="false">+Z83+0.09</f>
        <v>0.17</v>
      </c>
      <c r="Z83" s="68" t="n">
        <v>0.08</v>
      </c>
      <c r="AA83" s="68" t="n">
        <f aca="false">Y83</f>
        <v>0.17</v>
      </c>
      <c r="AB83" s="68" t="n">
        <f aca="false">AC83</f>
        <v>0.23</v>
      </c>
      <c r="AC83" s="68" t="n">
        <f aca="false">Y83+0.06</f>
        <v>0.23</v>
      </c>
      <c r="AD83" s="68" t="n">
        <f aca="false">Listen!L79</f>
        <v>-0.573</v>
      </c>
      <c r="AE83" s="68" t="n">
        <f aca="false">Z83-(B83+Z83)*0.011</f>
        <v>0.030995</v>
      </c>
      <c r="AF83" s="68"/>
      <c r="AG83" s="69" t="n">
        <v>0</v>
      </c>
      <c r="AH83" s="70" t="n">
        <v>0</v>
      </c>
      <c r="AI83" s="70" t="n">
        <f aca="false">+AI71</f>
        <v>0.005</v>
      </c>
      <c r="AJ83" s="70" t="n">
        <v>0</v>
      </c>
      <c r="AK83" s="70" t="n">
        <f aca="false">+AI83</f>
        <v>0.005</v>
      </c>
      <c r="AL83" s="70" t="n">
        <f aca="false">AL71</f>
        <v>0.04</v>
      </c>
      <c r="AM83" s="70" t="n">
        <v>0.0075</v>
      </c>
      <c r="AN83" s="70" t="n">
        <v>0</v>
      </c>
      <c r="AO83" s="70" t="n">
        <v>0</v>
      </c>
      <c r="AP83" s="70" t="n">
        <v>0.155</v>
      </c>
      <c r="AQ83" s="70" t="n">
        <v>0</v>
      </c>
      <c r="AR83" s="70" t="n">
        <v>0.04</v>
      </c>
      <c r="AS83" s="70"/>
      <c r="AT83" s="68"/>
      <c r="AU83" s="68"/>
      <c r="AV83" s="68" t="n">
        <f aca="false">Listen!F79</f>
        <v>0.5</v>
      </c>
      <c r="AW83" s="68" t="n">
        <f aca="false">Listen!G79</f>
        <v>0.435</v>
      </c>
      <c r="AX83" s="68" t="n">
        <f aca="false">Listen!H79</f>
        <v>0.24</v>
      </c>
      <c r="AY83" s="68" t="n">
        <f aca="false">Listen!I79</f>
        <v>0.17</v>
      </c>
      <c r="AZ83" s="68" t="n">
        <f aca="false">Listen!J79</f>
        <v>-0.09</v>
      </c>
      <c r="BA83" s="68" t="n">
        <f aca="false">Listen!K79</f>
        <v>-0.07</v>
      </c>
      <c r="BB83" s="68" t="n">
        <f aca="false">Listen!L79</f>
        <v>-0.573</v>
      </c>
      <c r="BC83" s="91" t="n">
        <f aca="false">+BC71</f>
        <v>-0.085</v>
      </c>
      <c r="BD83" s="91" t="n">
        <f aca="false">+BC83</f>
        <v>-0.085</v>
      </c>
      <c r="BE83" s="80" t="n">
        <f aca="false">($B83+$BC83)/(1+0.0461)*0.0461+0.015+$BC83</f>
        <v>0.119053627760252</v>
      </c>
      <c r="BF83" s="80" t="n">
        <f aca="false">($B83+$BC83)/(1+0.052)*0.052+0.0225+$BC83</f>
        <v>0.149553231939163</v>
      </c>
      <c r="BG83" s="80" t="n">
        <f aca="false">($B83+$BC83)/(1+0.048)*0.048+0.055+$BD83</f>
        <v>0.166488549618321</v>
      </c>
    </row>
    <row r="84" customFormat="false" ht="12.75" hidden="false" customHeight="false" outlineLevel="0" collapsed="false">
      <c r="A84" s="49" t="n">
        <v>39203</v>
      </c>
      <c r="B84" s="50" t="n">
        <f aca="false">+Listen!C80</f>
        <v>4.419</v>
      </c>
      <c r="C84" s="88"/>
      <c r="D84" s="56" t="n">
        <f aca="false">+Y84+0.01</f>
        <v>0.17</v>
      </c>
      <c r="E84" s="56" t="n">
        <f aca="false">D84</f>
        <v>0.17</v>
      </c>
      <c r="F84" s="57" t="n">
        <f aca="false">D84-0.01</f>
        <v>0.16</v>
      </c>
      <c r="G84" s="58" t="n">
        <f aca="false">D84-0.035</f>
        <v>0.135</v>
      </c>
      <c r="H84" s="57" t="n">
        <f aca="false">F84</f>
        <v>0.16</v>
      </c>
      <c r="I84" s="92" t="n">
        <f aca="false">D84</f>
        <v>0.17</v>
      </c>
      <c r="J84" s="58" t="n">
        <f aca="false">I84</f>
        <v>0.17</v>
      </c>
      <c r="K84" s="61" t="n">
        <f aca="false">I84+0</f>
        <v>0.17</v>
      </c>
      <c r="L84" s="84" t="n">
        <f aca="false">D84+0.025</f>
        <v>0.195</v>
      </c>
      <c r="M84" s="64" t="n">
        <f aca="false">L84-0</f>
        <v>0.195</v>
      </c>
      <c r="N84" s="58" t="n">
        <f aca="false">L84</f>
        <v>0.195</v>
      </c>
      <c r="O84" s="57" t="n">
        <f aca="false">+L84+0.02</f>
        <v>0.215</v>
      </c>
      <c r="P84" s="86" t="n">
        <f aca="false">D84-0.005</f>
        <v>0.165</v>
      </c>
      <c r="Q84" s="59" t="n">
        <f aca="false">P84</f>
        <v>0.165</v>
      </c>
      <c r="R84" s="58" t="n">
        <f aca="false">P84</f>
        <v>0.165</v>
      </c>
      <c r="S84" s="57" t="n">
        <f aca="false">+P84</f>
        <v>0.165</v>
      </c>
      <c r="T84" s="57"/>
      <c r="U84" s="65" t="n">
        <f aca="false">D84-0.2</f>
        <v>-0.03</v>
      </c>
      <c r="V84" s="65" t="n">
        <f aca="false">U84+0.055</f>
        <v>0.025</v>
      </c>
      <c r="W84" s="65" t="n">
        <f aca="false">D84</f>
        <v>0.17</v>
      </c>
      <c r="X84" s="68" t="n">
        <f aca="false">AVERAGE(Z83:Z89)</f>
        <v>0.0714285714285714</v>
      </c>
      <c r="Y84" s="68" t="n">
        <f aca="false">+Z84+0.09</f>
        <v>0.16</v>
      </c>
      <c r="Z84" s="68" t="n">
        <v>0.07</v>
      </c>
      <c r="AA84" s="68" t="n">
        <f aca="false">Y84</f>
        <v>0.16</v>
      </c>
      <c r="AB84" s="68" t="n">
        <f aca="false">AC84</f>
        <v>0.22</v>
      </c>
      <c r="AC84" s="68" t="n">
        <f aca="false">Y84+0.06</f>
        <v>0.22</v>
      </c>
      <c r="AD84" s="68" t="n">
        <f aca="false">Listen!L80</f>
        <v>-0.573</v>
      </c>
      <c r="AE84" s="68" t="n">
        <f aca="false">Z84-(B84+Z84)*0.011</f>
        <v>0.020621</v>
      </c>
      <c r="AF84" s="68"/>
      <c r="AG84" s="69" t="n">
        <v>0</v>
      </c>
      <c r="AH84" s="70" t="n">
        <v>0</v>
      </c>
      <c r="AI84" s="70" t="n">
        <f aca="false">+AI72</f>
        <v>0.005</v>
      </c>
      <c r="AJ84" s="70" t="n">
        <v>0</v>
      </c>
      <c r="AK84" s="70" t="n">
        <f aca="false">+AI84</f>
        <v>0.005</v>
      </c>
      <c r="AL84" s="70" t="n">
        <f aca="false">AL72</f>
        <v>0.04</v>
      </c>
      <c r="AM84" s="70" t="n">
        <v>0.0075</v>
      </c>
      <c r="AN84" s="70" t="n">
        <v>0</v>
      </c>
      <c r="AO84" s="70" t="n">
        <v>0</v>
      </c>
      <c r="AP84" s="70" t="n">
        <v>0.155</v>
      </c>
      <c r="AQ84" s="70" t="n">
        <v>0</v>
      </c>
      <c r="AR84" s="70" t="n">
        <v>0.04</v>
      </c>
      <c r="AS84" s="70"/>
      <c r="AT84" s="68"/>
      <c r="AU84" s="68"/>
      <c r="AV84" s="68" t="n">
        <f aca="false">Listen!F80</f>
        <v>0.44</v>
      </c>
      <c r="AW84" s="68" t="n">
        <f aca="false">Listen!G80</f>
        <v>0.385</v>
      </c>
      <c r="AX84" s="68" t="n">
        <f aca="false">Listen!H80</f>
        <v>0.195</v>
      </c>
      <c r="AY84" s="68" t="n">
        <f aca="false">Listen!I80</f>
        <v>0.165</v>
      </c>
      <c r="AZ84" s="68" t="n">
        <f aca="false">Listen!J80</f>
        <v>-0.09</v>
      </c>
      <c r="BA84" s="68" t="n">
        <f aca="false">Listen!K80</f>
        <v>-0.07</v>
      </c>
      <c r="BB84" s="68" t="n">
        <f aca="false">Listen!L80</f>
        <v>-0.573</v>
      </c>
      <c r="BC84" s="91" t="n">
        <f aca="false">+BC72</f>
        <v>-0.085</v>
      </c>
      <c r="BD84" s="91" t="n">
        <f aca="false">+BC84</f>
        <v>-0.085</v>
      </c>
      <c r="BE84" s="80" t="n">
        <f aca="false">($B84+$BC84)/(1+0.0461)*0.0461+0.015+$BC84</f>
        <v>0.120992639327024</v>
      </c>
      <c r="BF84" s="80" t="n">
        <f aca="false">($B84+$BC84)/(1+0.052)*0.052+0.0225+$BC84</f>
        <v>0.151728136882129</v>
      </c>
      <c r="BG84" s="80" t="n">
        <f aca="false">($B84+$BC84)/(1+0.048)*0.048+0.055+$BD84</f>
        <v>0.168503816793893</v>
      </c>
    </row>
    <row r="85" customFormat="false" ht="12.75" hidden="false" customHeight="false" outlineLevel="0" collapsed="false">
      <c r="A85" s="49" t="n">
        <v>39234</v>
      </c>
      <c r="B85" s="50" t="n">
        <f aca="false">+Listen!C81</f>
        <v>4.456</v>
      </c>
      <c r="C85" s="88"/>
      <c r="D85" s="56" t="n">
        <f aca="false">+Y85+0.01</f>
        <v>0.16</v>
      </c>
      <c r="E85" s="56" t="n">
        <f aca="false">D85</f>
        <v>0.16</v>
      </c>
      <c r="F85" s="57" t="n">
        <f aca="false">D85-0.01</f>
        <v>0.15</v>
      </c>
      <c r="G85" s="58" t="n">
        <f aca="false">D85-0.035</f>
        <v>0.125</v>
      </c>
      <c r="H85" s="57" t="n">
        <f aca="false">F85</f>
        <v>0.15</v>
      </c>
      <c r="I85" s="92" t="n">
        <f aca="false">D85</f>
        <v>0.16</v>
      </c>
      <c r="J85" s="58" t="n">
        <f aca="false">I85</f>
        <v>0.16</v>
      </c>
      <c r="K85" s="61" t="n">
        <f aca="false">I85+0</f>
        <v>0.16</v>
      </c>
      <c r="L85" s="84" t="n">
        <f aca="false">D85+0.025</f>
        <v>0.185</v>
      </c>
      <c r="M85" s="64" t="n">
        <f aca="false">L85-0</f>
        <v>0.185</v>
      </c>
      <c r="N85" s="58" t="n">
        <f aca="false">L85</f>
        <v>0.185</v>
      </c>
      <c r="O85" s="57" t="n">
        <f aca="false">+L85+0.02</f>
        <v>0.205</v>
      </c>
      <c r="P85" s="86" t="n">
        <f aca="false">D85-0.005</f>
        <v>0.155</v>
      </c>
      <c r="Q85" s="59" t="n">
        <f aca="false">P85</f>
        <v>0.155</v>
      </c>
      <c r="R85" s="58" t="n">
        <f aca="false">P85</f>
        <v>0.155</v>
      </c>
      <c r="S85" s="57" t="n">
        <f aca="false">+P85</f>
        <v>0.155</v>
      </c>
      <c r="T85" s="57"/>
      <c r="U85" s="65" t="n">
        <f aca="false">D85-0.2</f>
        <v>-0.04</v>
      </c>
      <c r="V85" s="65" t="n">
        <f aca="false">U85+0.055</f>
        <v>0.015</v>
      </c>
      <c r="W85" s="65" t="n">
        <f aca="false">D85</f>
        <v>0.16</v>
      </c>
      <c r="X85" s="68"/>
      <c r="Y85" s="68" t="n">
        <f aca="false">+Z85+0.09</f>
        <v>0.15</v>
      </c>
      <c r="Z85" s="68" t="n">
        <v>0.06</v>
      </c>
      <c r="AA85" s="68" t="n">
        <f aca="false">Y85</f>
        <v>0.15</v>
      </c>
      <c r="AB85" s="68" t="n">
        <f aca="false">AC85</f>
        <v>0.21</v>
      </c>
      <c r="AC85" s="68" t="n">
        <f aca="false">Y85+0.06</f>
        <v>0.21</v>
      </c>
      <c r="AD85" s="68" t="n">
        <f aca="false">Listen!L81</f>
        <v>-0.573</v>
      </c>
      <c r="AE85" s="68" t="n">
        <f aca="false">Z85-(B85+Z85)*0.011</f>
        <v>0.010324</v>
      </c>
      <c r="AF85" s="68"/>
      <c r="AG85" s="69" t="n">
        <v>0</v>
      </c>
      <c r="AH85" s="70" t="n">
        <v>0</v>
      </c>
      <c r="AI85" s="70" t="n">
        <f aca="false">+AI73</f>
        <v>0.005</v>
      </c>
      <c r="AJ85" s="70" t="n">
        <v>0</v>
      </c>
      <c r="AK85" s="70" t="n">
        <f aca="false">+AI85</f>
        <v>0.005</v>
      </c>
      <c r="AL85" s="70" t="n">
        <f aca="false">AL73</f>
        <v>0.04</v>
      </c>
      <c r="AM85" s="70" t="n">
        <v>0.0075</v>
      </c>
      <c r="AN85" s="70" t="n">
        <v>0</v>
      </c>
      <c r="AO85" s="70" t="n">
        <v>0</v>
      </c>
      <c r="AP85" s="70" t="n">
        <v>0.155</v>
      </c>
      <c r="AQ85" s="70" t="n">
        <v>0</v>
      </c>
      <c r="AR85" s="70" t="n">
        <v>0.04</v>
      </c>
      <c r="AS85" s="70"/>
      <c r="AT85" s="68"/>
      <c r="AU85" s="68"/>
      <c r="AV85" s="68" t="n">
        <f aca="false">Listen!F81</f>
        <v>0.44</v>
      </c>
      <c r="AW85" s="68" t="n">
        <f aca="false">Listen!G81</f>
        <v>0.385</v>
      </c>
      <c r="AX85" s="68" t="n">
        <f aca="false">Listen!H81</f>
        <v>0.195</v>
      </c>
      <c r="AY85" s="68" t="n">
        <f aca="false">Listen!I81</f>
        <v>0.17</v>
      </c>
      <c r="AZ85" s="68" t="n">
        <f aca="false">Listen!J81</f>
        <v>-0.09</v>
      </c>
      <c r="BA85" s="68" t="n">
        <f aca="false">Listen!K81</f>
        <v>-0.07</v>
      </c>
      <c r="BB85" s="68" t="n">
        <f aca="false">Listen!L81</f>
        <v>-0.573</v>
      </c>
      <c r="BC85" s="91" t="n">
        <f aca="false">+BC73</f>
        <v>-0.085</v>
      </c>
      <c r="BD85" s="91" t="n">
        <f aca="false">+BC85</f>
        <v>-0.085</v>
      </c>
      <c r="BE85" s="80" t="n">
        <f aca="false">($B85+$BC85)/(1+0.0461)*0.0461+0.015+$BC85</f>
        <v>0.122623171780901</v>
      </c>
      <c r="BF85" s="80" t="n">
        <f aca="false">($B85+$BC85)/(1+0.052)*0.052+0.0225+$BC85</f>
        <v>0.153557034220532</v>
      </c>
      <c r="BG85" s="80" t="n">
        <f aca="false">($B85+$BC85)/(1+0.048)*0.048+0.055+$BD85</f>
        <v>0.170198473282443</v>
      </c>
    </row>
    <row r="86" customFormat="false" ht="12.75" hidden="false" customHeight="false" outlineLevel="0" collapsed="false">
      <c r="A86" s="49" t="n">
        <v>39264</v>
      </c>
      <c r="B86" s="50" t="n">
        <f aca="false">+Listen!C82</f>
        <v>4.496</v>
      </c>
      <c r="C86" s="88"/>
      <c r="D86" s="56" t="n">
        <f aca="false">+Y86+0.01</f>
        <v>0.16</v>
      </c>
      <c r="E86" s="56" t="n">
        <f aca="false">D86</f>
        <v>0.16</v>
      </c>
      <c r="F86" s="57" t="n">
        <f aca="false">D86-0.01</f>
        <v>0.15</v>
      </c>
      <c r="G86" s="58" t="n">
        <f aca="false">D86-0.035</f>
        <v>0.125</v>
      </c>
      <c r="H86" s="57" t="n">
        <f aca="false">F86</f>
        <v>0.15</v>
      </c>
      <c r="I86" s="92" t="n">
        <f aca="false">D86</f>
        <v>0.16</v>
      </c>
      <c r="J86" s="58" t="n">
        <f aca="false">I86</f>
        <v>0.16</v>
      </c>
      <c r="K86" s="61" t="n">
        <f aca="false">I86+0</f>
        <v>0.16</v>
      </c>
      <c r="L86" s="84" t="n">
        <f aca="false">D86+0.025</f>
        <v>0.185</v>
      </c>
      <c r="M86" s="64" t="n">
        <f aca="false">L86-0</f>
        <v>0.185</v>
      </c>
      <c r="N86" s="58" t="n">
        <f aca="false">L86</f>
        <v>0.185</v>
      </c>
      <c r="O86" s="57" t="n">
        <f aca="false">+L86+0.02</f>
        <v>0.205</v>
      </c>
      <c r="P86" s="86" t="n">
        <f aca="false">D86-0.005</f>
        <v>0.155</v>
      </c>
      <c r="Q86" s="59" t="n">
        <f aca="false">P86</f>
        <v>0.155</v>
      </c>
      <c r="R86" s="58" t="n">
        <f aca="false">P86</f>
        <v>0.155</v>
      </c>
      <c r="S86" s="57" t="n">
        <f aca="false">+P86</f>
        <v>0.155</v>
      </c>
      <c r="T86" s="57"/>
      <c r="U86" s="65" t="n">
        <f aca="false">D86-0.2</f>
        <v>-0.04</v>
      </c>
      <c r="V86" s="65" t="n">
        <f aca="false">U86+0.055</f>
        <v>0.015</v>
      </c>
      <c r="W86" s="65" t="n">
        <f aca="false">D86</f>
        <v>0.16</v>
      </c>
      <c r="X86" s="68"/>
      <c r="Y86" s="68" t="n">
        <f aca="false">+Z86+0.09</f>
        <v>0.15</v>
      </c>
      <c r="Z86" s="68" t="n">
        <v>0.06</v>
      </c>
      <c r="AA86" s="68" t="n">
        <f aca="false">Y86</f>
        <v>0.15</v>
      </c>
      <c r="AB86" s="68" t="n">
        <f aca="false">AC86</f>
        <v>0.21</v>
      </c>
      <c r="AC86" s="68" t="n">
        <f aca="false">Y86+0.06</f>
        <v>0.21</v>
      </c>
      <c r="AD86" s="68" t="n">
        <f aca="false">Listen!L82</f>
        <v>-0.573</v>
      </c>
      <c r="AE86" s="68" t="n">
        <f aca="false">Z86-(B86+Z86)*0.011</f>
        <v>0.009884</v>
      </c>
      <c r="AF86" s="68"/>
      <c r="AG86" s="69" t="n">
        <v>0</v>
      </c>
      <c r="AH86" s="70" t="n">
        <v>0</v>
      </c>
      <c r="AI86" s="70" t="n">
        <f aca="false">+AI74</f>
        <v>0.005</v>
      </c>
      <c r="AJ86" s="70" t="n">
        <v>0</v>
      </c>
      <c r="AK86" s="70" t="n">
        <f aca="false">+AI86</f>
        <v>0.005</v>
      </c>
      <c r="AL86" s="70" t="n">
        <f aca="false">AL74</f>
        <v>0.04</v>
      </c>
      <c r="AM86" s="70" t="n">
        <v>0.01</v>
      </c>
      <c r="AN86" s="70" t="n">
        <v>0</v>
      </c>
      <c r="AO86" s="70" t="n">
        <v>0</v>
      </c>
      <c r="AP86" s="70" t="n">
        <v>0.155</v>
      </c>
      <c r="AQ86" s="70" t="n">
        <v>0</v>
      </c>
      <c r="AR86" s="70" t="n">
        <v>0.04</v>
      </c>
      <c r="AS86" s="70"/>
      <c r="AT86" s="68"/>
      <c r="AU86" s="68"/>
      <c r="AV86" s="68" t="n">
        <f aca="false">Listen!F82</f>
        <v>0.5</v>
      </c>
      <c r="AW86" s="68" t="n">
        <f aca="false">Listen!G82</f>
        <v>0.3975</v>
      </c>
      <c r="AX86" s="68" t="n">
        <f aca="false">Listen!H82</f>
        <v>0.265</v>
      </c>
      <c r="AY86" s="68" t="n">
        <f aca="false">Listen!I82</f>
        <v>0.175</v>
      </c>
      <c r="AZ86" s="68" t="n">
        <f aca="false">Listen!J82</f>
        <v>-0.09</v>
      </c>
      <c r="BA86" s="68" t="n">
        <f aca="false">Listen!K82</f>
        <v>-0.07</v>
      </c>
      <c r="BB86" s="68" t="n">
        <f aca="false">Listen!L82</f>
        <v>-0.573</v>
      </c>
      <c r="BC86" s="91" t="n">
        <f aca="false">+BC74</f>
        <v>-0.085</v>
      </c>
      <c r="BD86" s="91" t="n">
        <f aca="false">+BC86</f>
        <v>-0.085</v>
      </c>
      <c r="BE86" s="80" t="n">
        <f aca="false">($B86+$BC86)/(1+0.0461)*0.0461+0.015+$BC86</f>
        <v>0.124385909568875</v>
      </c>
      <c r="BF86" s="80" t="n">
        <f aca="false">($B86+$BC86)/(1+0.052)*0.052+0.0225+$BC86</f>
        <v>0.155534220532319</v>
      </c>
      <c r="BG86" s="80" t="n">
        <f aca="false">($B86+$BC86)/(1+0.048)*0.048+0.055+$BD86</f>
        <v>0.172030534351145</v>
      </c>
    </row>
    <row r="87" customFormat="false" ht="12.75" hidden="false" customHeight="false" outlineLevel="0" collapsed="false">
      <c r="A87" s="49" t="n">
        <v>39295</v>
      </c>
      <c r="B87" s="50" t="n">
        <f aca="false">+Listen!C83</f>
        <v>4.544</v>
      </c>
      <c r="C87" s="88"/>
      <c r="D87" s="56" t="n">
        <f aca="false">+Y87+0.01</f>
        <v>0.16</v>
      </c>
      <c r="E87" s="56" t="n">
        <f aca="false">D87</f>
        <v>0.16</v>
      </c>
      <c r="F87" s="57" t="n">
        <f aca="false">D87-0.01</f>
        <v>0.15</v>
      </c>
      <c r="G87" s="58" t="n">
        <f aca="false">D87-0.035</f>
        <v>0.125</v>
      </c>
      <c r="H87" s="57" t="n">
        <f aca="false">F87</f>
        <v>0.15</v>
      </c>
      <c r="I87" s="92" t="n">
        <f aca="false">D87</f>
        <v>0.16</v>
      </c>
      <c r="J87" s="58" t="n">
        <f aca="false">I87</f>
        <v>0.16</v>
      </c>
      <c r="K87" s="61" t="n">
        <f aca="false">I87+0</f>
        <v>0.16</v>
      </c>
      <c r="L87" s="84" t="n">
        <f aca="false">D87+0.025</f>
        <v>0.185</v>
      </c>
      <c r="M87" s="64" t="n">
        <f aca="false">L87-0</f>
        <v>0.185</v>
      </c>
      <c r="N87" s="58" t="n">
        <f aca="false">L87</f>
        <v>0.185</v>
      </c>
      <c r="O87" s="57" t="n">
        <f aca="false">+L87+0.02</f>
        <v>0.205</v>
      </c>
      <c r="P87" s="86" t="n">
        <f aca="false">D87-0.005</f>
        <v>0.155</v>
      </c>
      <c r="Q87" s="59" t="n">
        <f aca="false">P87</f>
        <v>0.155</v>
      </c>
      <c r="R87" s="58" t="n">
        <f aca="false">P87</f>
        <v>0.155</v>
      </c>
      <c r="S87" s="57" t="n">
        <f aca="false">+P87</f>
        <v>0.155</v>
      </c>
      <c r="T87" s="57"/>
      <c r="U87" s="65" t="n">
        <f aca="false">D87-0.2</f>
        <v>-0.04</v>
      </c>
      <c r="V87" s="65" t="n">
        <f aca="false">U87+0.055</f>
        <v>0.015</v>
      </c>
      <c r="W87" s="65" t="n">
        <f aca="false">D87</f>
        <v>0.16</v>
      </c>
      <c r="X87" s="68"/>
      <c r="Y87" s="68" t="n">
        <f aca="false">+Z87+0.09</f>
        <v>0.15</v>
      </c>
      <c r="Z87" s="68" t="n">
        <v>0.06</v>
      </c>
      <c r="AA87" s="68" t="n">
        <f aca="false">Y87</f>
        <v>0.15</v>
      </c>
      <c r="AB87" s="68" t="n">
        <f aca="false">AC87</f>
        <v>0.21</v>
      </c>
      <c r="AC87" s="68" t="n">
        <f aca="false">Y87+0.06</f>
        <v>0.21</v>
      </c>
      <c r="AD87" s="68" t="n">
        <f aca="false">Listen!L83</f>
        <v>-0.573</v>
      </c>
      <c r="AE87" s="68" t="n">
        <f aca="false">Z87-(B87+Z87)*0.011</f>
        <v>0.00935600000000001</v>
      </c>
      <c r="AF87" s="68"/>
      <c r="AG87" s="69" t="n">
        <v>0</v>
      </c>
      <c r="AH87" s="70" t="n">
        <v>0</v>
      </c>
      <c r="AI87" s="70" t="n">
        <f aca="false">+AI75</f>
        <v>0.005</v>
      </c>
      <c r="AJ87" s="70" t="n">
        <v>0</v>
      </c>
      <c r="AK87" s="70" t="n">
        <f aca="false">+AI87</f>
        <v>0.005</v>
      </c>
      <c r="AL87" s="70" t="n">
        <f aca="false">AL75</f>
        <v>0.04</v>
      </c>
      <c r="AM87" s="70" t="n">
        <v>0.0125</v>
      </c>
      <c r="AN87" s="70" t="n">
        <v>0</v>
      </c>
      <c r="AO87" s="70" t="n">
        <v>0</v>
      </c>
      <c r="AP87" s="70" t="n">
        <v>0.155</v>
      </c>
      <c r="AQ87" s="70" t="n">
        <v>0</v>
      </c>
      <c r="AR87" s="70" t="n">
        <v>0.04</v>
      </c>
      <c r="AS87" s="70"/>
      <c r="AT87" s="68"/>
      <c r="AU87" s="68"/>
      <c r="AV87" s="68" t="n">
        <f aca="false">Listen!F83</f>
        <v>0.5</v>
      </c>
      <c r="AW87" s="68" t="n">
        <f aca="false">Listen!G83</f>
        <v>0.4</v>
      </c>
      <c r="AX87" s="68" t="n">
        <f aca="false">Listen!H83</f>
        <v>0.205</v>
      </c>
      <c r="AY87" s="68" t="n">
        <f aca="false">Listen!I83</f>
        <v>0.175</v>
      </c>
      <c r="AZ87" s="68" t="n">
        <f aca="false">Listen!J83</f>
        <v>-0.09</v>
      </c>
      <c r="BA87" s="68" t="n">
        <f aca="false">Listen!K83</f>
        <v>-0.07</v>
      </c>
      <c r="BB87" s="68" t="n">
        <f aca="false">Listen!L83</f>
        <v>-0.573</v>
      </c>
      <c r="BC87" s="91" t="n">
        <f aca="false">+BC75</f>
        <v>-0.085</v>
      </c>
      <c r="BD87" s="91" t="n">
        <f aca="false">+BC87</f>
        <v>-0.085</v>
      </c>
      <c r="BE87" s="80" t="n">
        <f aca="false">($B87+$BC87)/(1+0.0461)*0.0461+0.015+$BC87</f>
        <v>0.126501194914444</v>
      </c>
      <c r="BF87" s="80" t="n">
        <f aca="false">($B87+$BC87)/(1+0.052)*0.052+0.0225+$BC87</f>
        <v>0.157906844106464</v>
      </c>
      <c r="BG87" s="80" t="n">
        <f aca="false">($B87+$BC87)/(1+0.048)*0.048+0.055+$BD87</f>
        <v>0.174229007633588</v>
      </c>
    </row>
    <row r="88" customFormat="false" ht="12.75" hidden="false" customHeight="false" outlineLevel="0" collapsed="false">
      <c r="A88" s="49" t="n">
        <v>39326</v>
      </c>
      <c r="B88" s="50" t="n">
        <f aca="false">+Listen!C84</f>
        <v>4.557</v>
      </c>
      <c r="C88" s="88"/>
      <c r="D88" s="56" t="n">
        <f aca="false">+Y88+0.01</f>
        <v>0.18</v>
      </c>
      <c r="E88" s="56" t="n">
        <f aca="false">D88</f>
        <v>0.18</v>
      </c>
      <c r="F88" s="57" t="n">
        <f aca="false">D88-0.01</f>
        <v>0.17</v>
      </c>
      <c r="G88" s="58" t="n">
        <f aca="false">D88-0.035</f>
        <v>0.145</v>
      </c>
      <c r="H88" s="57" t="n">
        <f aca="false">F88</f>
        <v>0.17</v>
      </c>
      <c r="I88" s="92" t="n">
        <f aca="false">D88</f>
        <v>0.18</v>
      </c>
      <c r="J88" s="58" t="n">
        <f aca="false">I88</f>
        <v>0.18</v>
      </c>
      <c r="K88" s="61" t="n">
        <f aca="false">I88+0</f>
        <v>0.18</v>
      </c>
      <c r="L88" s="84" t="n">
        <f aca="false">D88+0.025</f>
        <v>0.205</v>
      </c>
      <c r="M88" s="64" t="n">
        <f aca="false">L88-0</f>
        <v>0.205</v>
      </c>
      <c r="N88" s="58" t="n">
        <f aca="false">L88</f>
        <v>0.205</v>
      </c>
      <c r="O88" s="57" t="n">
        <f aca="false">+L88+0.02</f>
        <v>0.225</v>
      </c>
      <c r="P88" s="86" t="n">
        <f aca="false">D88-0.005</f>
        <v>0.175</v>
      </c>
      <c r="Q88" s="59" t="n">
        <f aca="false">P88</f>
        <v>0.175</v>
      </c>
      <c r="R88" s="58" t="n">
        <f aca="false">P88</f>
        <v>0.175</v>
      </c>
      <c r="S88" s="57" t="n">
        <f aca="false">+P88</f>
        <v>0.175</v>
      </c>
      <c r="T88" s="57"/>
      <c r="U88" s="65" t="n">
        <f aca="false">D88-0.2</f>
        <v>-0.02</v>
      </c>
      <c r="V88" s="65" t="n">
        <f aca="false">U88+0.055</f>
        <v>0.035</v>
      </c>
      <c r="W88" s="65" t="n">
        <f aca="false">D88</f>
        <v>0.18</v>
      </c>
      <c r="X88" s="68"/>
      <c r="Y88" s="68" t="n">
        <f aca="false">+Z88+0.09</f>
        <v>0.17</v>
      </c>
      <c r="Z88" s="68" t="n">
        <v>0.08</v>
      </c>
      <c r="AA88" s="68" t="n">
        <f aca="false">Y88</f>
        <v>0.17</v>
      </c>
      <c r="AB88" s="68" t="n">
        <f aca="false">AC88</f>
        <v>0.23</v>
      </c>
      <c r="AC88" s="68" t="n">
        <f aca="false">Y88+0.06</f>
        <v>0.23</v>
      </c>
      <c r="AD88" s="68" t="n">
        <f aca="false">Listen!L84</f>
        <v>-0.573</v>
      </c>
      <c r="AE88" s="68" t="n">
        <f aca="false">Z88-(B88+Z88)*0.011</f>
        <v>0.028993</v>
      </c>
      <c r="AF88" s="68"/>
      <c r="AG88" s="69" t="n">
        <v>0</v>
      </c>
      <c r="AH88" s="70" t="n">
        <v>0</v>
      </c>
      <c r="AI88" s="70" t="n">
        <f aca="false">+AI76</f>
        <v>0.005</v>
      </c>
      <c r="AJ88" s="70" t="n">
        <v>0</v>
      </c>
      <c r="AK88" s="70" t="n">
        <f aca="false">+AI88</f>
        <v>0.005</v>
      </c>
      <c r="AL88" s="70" t="n">
        <f aca="false">AL76</f>
        <v>0.04</v>
      </c>
      <c r="AM88" s="70" t="n">
        <v>0.0125</v>
      </c>
      <c r="AN88" s="70" t="n">
        <v>0</v>
      </c>
      <c r="AO88" s="70" t="n">
        <v>0</v>
      </c>
      <c r="AP88" s="70" t="n">
        <v>0.155</v>
      </c>
      <c r="AQ88" s="70" t="n">
        <v>0</v>
      </c>
      <c r="AR88" s="70" t="n">
        <v>0.04</v>
      </c>
      <c r="AS88" s="70"/>
      <c r="AT88" s="68"/>
      <c r="AU88" s="68"/>
      <c r="AV88" s="68" t="n">
        <f aca="false">Listen!F84</f>
        <v>0.46</v>
      </c>
      <c r="AW88" s="68" t="n">
        <f aca="false">Listen!G84</f>
        <v>0.3975</v>
      </c>
      <c r="AX88" s="68" t="n">
        <f aca="false">Listen!H84</f>
        <v>0.185</v>
      </c>
      <c r="AY88" s="68" t="n">
        <f aca="false">Listen!I84</f>
        <v>0.165</v>
      </c>
      <c r="AZ88" s="68" t="n">
        <f aca="false">Listen!J84</f>
        <v>-0.09</v>
      </c>
      <c r="BA88" s="68" t="n">
        <f aca="false">Listen!K84</f>
        <v>-0.07</v>
      </c>
      <c r="BB88" s="68" t="n">
        <f aca="false">Listen!L84</f>
        <v>-0.573</v>
      </c>
      <c r="BC88" s="91" t="n">
        <f aca="false">+BC76</f>
        <v>-0.085</v>
      </c>
      <c r="BD88" s="91" t="n">
        <f aca="false">+BC88</f>
        <v>-0.085</v>
      </c>
      <c r="BE88" s="80" t="n">
        <f aca="false">($B88+$BC88)/(1+0.0461)*0.0461+0.015+$BC88</f>
        <v>0.127074084695536</v>
      </c>
      <c r="BF88" s="80" t="n">
        <f aca="false">($B88+$BC88)/(1+0.052)*0.052+0.0225+$BC88</f>
        <v>0.158549429657795</v>
      </c>
      <c r="BG88" s="80" t="n">
        <f aca="false">($B88+$BC88)/(1+0.048)*0.048+0.055+$BD88</f>
        <v>0.174824427480916</v>
      </c>
    </row>
    <row r="89" customFormat="false" ht="12.75" hidden="false" customHeight="false" outlineLevel="0" collapsed="false">
      <c r="A89" s="49" t="n">
        <v>39356</v>
      </c>
      <c r="B89" s="50" t="n">
        <f aca="false">+Listen!C85</f>
        <v>4.59</v>
      </c>
      <c r="C89" s="88"/>
      <c r="D89" s="56" t="n">
        <f aca="false">+Y89+0.01</f>
        <v>0.19</v>
      </c>
      <c r="E89" s="56" t="n">
        <f aca="false">D89</f>
        <v>0.19</v>
      </c>
      <c r="F89" s="57" t="n">
        <f aca="false">D89-0.01</f>
        <v>0.18</v>
      </c>
      <c r="G89" s="58" t="n">
        <f aca="false">D89-0.035</f>
        <v>0.155</v>
      </c>
      <c r="H89" s="57" t="n">
        <f aca="false">F89</f>
        <v>0.18</v>
      </c>
      <c r="I89" s="92" t="n">
        <f aca="false">D89</f>
        <v>0.19</v>
      </c>
      <c r="J89" s="58" t="n">
        <f aca="false">I89</f>
        <v>0.19</v>
      </c>
      <c r="K89" s="61" t="n">
        <f aca="false">I89+0</f>
        <v>0.19</v>
      </c>
      <c r="L89" s="84" t="n">
        <f aca="false">D89+0.025</f>
        <v>0.215</v>
      </c>
      <c r="M89" s="64" t="n">
        <f aca="false">L89-0</f>
        <v>0.215</v>
      </c>
      <c r="N89" s="58" t="n">
        <f aca="false">L89</f>
        <v>0.215</v>
      </c>
      <c r="O89" s="57" t="n">
        <f aca="false">+L89+0.02</f>
        <v>0.235</v>
      </c>
      <c r="P89" s="86" t="n">
        <f aca="false">D89-0.005</f>
        <v>0.185</v>
      </c>
      <c r="Q89" s="59" t="n">
        <f aca="false">P89</f>
        <v>0.185</v>
      </c>
      <c r="R89" s="58" t="n">
        <f aca="false">P89</f>
        <v>0.185</v>
      </c>
      <c r="S89" s="57" t="n">
        <f aca="false">+P89</f>
        <v>0.185</v>
      </c>
      <c r="T89" s="57"/>
      <c r="U89" s="65" t="n">
        <f aca="false">D89-0.2</f>
        <v>-0.01</v>
      </c>
      <c r="V89" s="65" t="n">
        <f aca="false">U89+0.055</f>
        <v>0.045</v>
      </c>
      <c r="W89" s="65" t="n">
        <f aca="false">D89</f>
        <v>0.19</v>
      </c>
      <c r="X89" s="68"/>
      <c r="Y89" s="68" t="n">
        <f aca="false">+Z89+0.09</f>
        <v>0.18</v>
      </c>
      <c r="Z89" s="68" t="n">
        <v>0.09</v>
      </c>
      <c r="AA89" s="68" t="n">
        <f aca="false">Y89</f>
        <v>0.18</v>
      </c>
      <c r="AB89" s="68" t="n">
        <f aca="false">AC89</f>
        <v>0.24</v>
      </c>
      <c r="AC89" s="68" t="n">
        <f aca="false">Y89+0.06</f>
        <v>0.24</v>
      </c>
      <c r="AD89" s="68" t="n">
        <f aca="false">Listen!L85</f>
        <v>-0.573</v>
      </c>
      <c r="AE89" s="68" t="n">
        <f aca="false">Z89-(B89+Z89)*0.011</f>
        <v>0.03852</v>
      </c>
      <c r="AF89" s="68"/>
      <c r="AG89" s="69" t="n">
        <v>0</v>
      </c>
      <c r="AH89" s="70" t="n">
        <v>0</v>
      </c>
      <c r="AI89" s="70" t="n">
        <f aca="false">+AI77</f>
        <v>0.005</v>
      </c>
      <c r="AJ89" s="70" t="n">
        <v>0</v>
      </c>
      <c r="AK89" s="70" t="n">
        <f aca="false">+AI89</f>
        <v>0.005</v>
      </c>
      <c r="AL89" s="70" t="n">
        <f aca="false">AL77</f>
        <v>0.04</v>
      </c>
      <c r="AM89" s="70" t="n">
        <v>0.0125</v>
      </c>
      <c r="AN89" s="70" t="n">
        <v>0</v>
      </c>
      <c r="AO89" s="70" t="n">
        <v>0</v>
      </c>
      <c r="AP89" s="70" t="n">
        <v>0.155</v>
      </c>
      <c r="AQ89" s="70" t="n">
        <v>0</v>
      </c>
      <c r="AR89" s="70" t="n">
        <v>0.04</v>
      </c>
      <c r="AS89" s="70"/>
      <c r="AT89" s="68"/>
      <c r="AU89" s="68"/>
      <c r="AV89" s="68" t="n">
        <f aca="false">Listen!F85</f>
        <v>0.47</v>
      </c>
      <c r="AW89" s="68" t="n">
        <f aca="false">Listen!G85</f>
        <v>0.4</v>
      </c>
      <c r="AX89" s="68" t="n">
        <f aca="false">Listen!H85</f>
        <v>0.205</v>
      </c>
      <c r="AY89" s="68" t="n">
        <f aca="false">Listen!I85</f>
        <v>0.1725</v>
      </c>
      <c r="AZ89" s="68" t="n">
        <f aca="false">Listen!J85</f>
        <v>-0.09</v>
      </c>
      <c r="BA89" s="68" t="n">
        <f aca="false">Listen!K85</f>
        <v>-0.07</v>
      </c>
      <c r="BB89" s="68" t="n">
        <f aca="false">Listen!L85</f>
        <v>-0.573</v>
      </c>
      <c r="BC89" s="91" t="n">
        <f aca="false">+BC77</f>
        <v>-0.085</v>
      </c>
      <c r="BD89" s="91" t="n">
        <f aca="false">+BC89</f>
        <v>-0.085</v>
      </c>
      <c r="BE89" s="80" t="n">
        <f aca="false">($B89+$BC89)/(1+0.0461)*0.0461+0.015+$BC89</f>
        <v>0.128528343370615</v>
      </c>
      <c r="BF89" s="80" t="n">
        <f aca="false">($B89+$BC89)/(1+0.052)*0.052+0.0225+$BC89</f>
        <v>0.160180608365019</v>
      </c>
      <c r="BG89" s="80" t="n">
        <f aca="false">($B89+$BC89)/(1+0.048)*0.048+0.055+$BD89</f>
        <v>0.176335877862595</v>
      </c>
    </row>
    <row r="90" customFormat="false" ht="12.75" hidden="false" customHeight="false" outlineLevel="0" collapsed="false">
      <c r="A90" s="49" t="n">
        <v>39387</v>
      </c>
      <c r="B90" s="50" t="n">
        <f aca="false">+Listen!C86</f>
        <v>4.706</v>
      </c>
      <c r="C90" s="88"/>
      <c r="D90" s="56" t="n">
        <f aca="false">Y90+0.02</f>
        <v>0.2425</v>
      </c>
      <c r="E90" s="56" t="n">
        <f aca="false">D90</f>
        <v>0.2425</v>
      </c>
      <c r="F90" s="57" t="n">
        <f aca="false">D90-0.01</f>
        <v>0.2325</v>
      </c>
      <c r="G90" s="58" t="n">
        <f aca="false">D90-0.035</f>
        <v>0.2075</v>
      </c>
      <c r="H90" s="57" t="n">
        <f aca="false">F90</f>
        <v>0.2325</v>
      </c>
      <c r="I90" s="92" t="n">
        <f aca="false">L90+0</f>
        <v>0.3925</v>
      </c>
      <c r="J90" s="58" t="n">
        <f aca="false">I90</f>
        <v>0.3925</v>
      </c>
      <c r="K90" s="61" t="n">
        <f aca="false">I90+0</f>
        <v>0.3925</v>
      </c>
      <c r="L90" s="62" t="n">
        <f aca="false">D90+0.15</f>
        <v>0.3925</v>
      </c>
      <c r="M90" s="64" t="n">
        <f aca="false">L90-0</f>
        <v>0.3925</v>
      </c>
      <c r="N90" s="58" t="n">
        <f aca="false">L90</f>
        <v>0.3925</v>
      </c>
      <c r="O90" s="57" t="n">
        <f aca="false">+L90+0.03</f>
        <v>0.4225</v>
      </c>
      <c r="P90" s="84" t="n">
        <f aca="false">L90+0.1</f>
        <v>0.4925</v>
      </c>
      <c r="Q90" s="59" t="n">
        <f aca="false">P90</f>
        <v>0.4925</v>
      </c>
      <c r="R90" s="58" t="n">
        <f aca="false">P90</f>
        <v>0.4925</v>
      </c>
      <c r="S90" s="57" t="n">
        <f aca="false">+P90+0.02</f>
        <v>0.5125</v>
      </c>
      <c r="T90" s="57"/>
      <c r="U90" s="65" t="n">
        <f aca="false">D90-0.16</f>
        <v>0.0825</v>
      </c>
      <c r="V90" s="65" t="n">
        <f aca="false">U90+0.055</f>
        <v>0.1375</v>
      </c>
      <c r="W90" s="65" t="n">
        <f aca="false">(U90+B90)*0.032+U90+0.01</f>
        <v>0.245732</v>
      </c>
      <c r="X90" s="68" t="n">
        <f aca="false">AVERAGE(Y90:Y94)</f>
        <v>0.2395</v>
      </c>
      <c r="Y90" s="68" t="n">
        <f aca="false">+Z90+0.1</f>
        <v>0.2225</v>
      </c>
      <c r="Z90" s="68" t="n">
        <v>0.1225</v>
      </c>
      <c r="AA90" s="68" t="n">
        <f aca="false">Y90</f>
        <v>0.2225</v>
      </c>
      <c r="AB90" s="68" t="n">
        <f aca="false">AC90</f>
        <v>0.3725</v>
      </c>
      <c r="AC90" s="68" t="n">
        <f aca="false">Y90+0.15</f>
        <v>0.3725</v>
      </c>
      <c r="AD90" s="68" t="n">
        <f aca="false">Listen!L86</f>
        <v>-0.46</v>
      </c>
      <c r="AE90" s="68" t="n">
        <f aca="false">Z90-(B90+Z90)*0.011</f>
        <v>0.0693865</v>
      </c>
      <c r="AF90" s="68"/>
      <c r="AG90" s="69" t="n">
        <v>0</v>
      </c>
      <c r="AH90" s="70" t="n">
        <v>0</v>
      </c>
      <c r="AI90" s="70" t="n">
        <f aca="false">+AI78</f>
        <v>0.02</v>
      </c>
      <c r="AJ90" s="70" t="n">
        <v>0</v>
      </c>
      <c r="AK90" s="70" t="n">
        <f aca="false">+AI90</f>
        <v>0.02</v>
      </c>
      <c r="AL90" s="70" t="n">
        <f aca="false">AL78</f>
        <v>0.05</v>
      </c>
      <c r="AM90" s="70" t="n">
        <v>0.025</v>
      </c>
      <c r="AN90" s="70" t="n">
        <v>0</v>
      </c>
      <c r="AO90" s="70" t="n">
        <v>0</v>
      </c>
      <c r="AP90" s="70" t="n">
        <v>0.155</v>
      </c>
      <c r="AQ90" s="70" t="n">
        <v>0.005</v>
      </c>
      <c r="AR90" s="70" t="n">
        <v>0.055</v>
      </c>
      <c r="AS90" s="70"/>
      <c r="AT90" s="68"/>
      <c r="AU90" s="68"/>
      <c r="AV90" s="68" t="n">
        <f aca="false">Listen!F86</f>
        <v>0.86</v>
      </c>
      <c r="AW90" s="68" t="n">
        <f aca="false">Listen!G86</f>
        <v>0.645</v>
      </c>
      <c r="AX90" s="68" t="n">
        <f aca="false">Listen!H86</f>
        <v>0.3</v>
      </c>
      <c r="AY90" s="68" t="n">
        <f aca="false">Listen!I86</f>
        <v>0.24</v>
      </c>
      <c r="AZ90" s="68" t="n">
        <f aca="false">Listen!J86</f>
        <v>0.005</v>
      </c>
      <c r="BA90" s="68" t="n">
        <f aca="false">Listen!K86</f>
        <v>0.07</v>
      </c>
      <c r="BB90" s="68" t="n">
        <f aca="false">Listen!L86</f>
        <v>-0.46</v>
      </c>
      <c r="BC90" s="91" t="n">
        <f aca="false">+BC78</f>
        <v>-0.105</v>
      </c>
      <c r="BD90" s="91" t="n">
        <f aca="false">+BC90</f>
        <v>-0.105</v>
      </c>
      <c r="BE90" s="80" t="n">
        <f aca="false">($B90+$BC90)/(1+0.0461)*0.0461+0.015+$BC90</f>
        <v>0.112758914061753</v>
      </c>
      <c r="BF90" s="80" t="n">
        <f aca="false">($B90+$BC90)/(1+0.052)*0.052+0.0225+$BC90</f>
        <v>0.144925855513308</v>
      </c>
      <c r="BG90" s="80" t="n">
        <f aca="false">($B90+$BC90)/(1+0.048)*0.048+0.055+$BD90</f>
        <v>0.160732824427481</v>
      </c>
    </row>
    <row r="91" customFormat="false" ht="12.75" hidden="false" customHeight="false" outlineLevel="0" collapsed="false">
      <c r="A91" s="49" t="n">
        <v>39417</v>
      </c>
      <c r="B91" s="50" t="n">
        <f aca="false">+Listen!C87</f>
        <v>4.829</v>
      </c>
      <c r="C91" s="88"/>
      <c r="D91" s="56" t="n">
        <f aca="false">Y91+0.02</f>
        <v>0.2625</v>
      </c>
      <c r="E91" s="56" t="n">
        <f aca="false">D91</f>
        <v>0.2625</v>
      </c>
      <c r="F91" s="57" t="n">
        <f aca="false">D91-0.01</f>
        <v>0.2525</v>
      </c>
      <c r="G91" s="58" t="n">
        <f aca="false">D91-0.035</f>
        <v>0.2275</v>
      </c>
      <c r="H91" s="57" t="n">
        <f aca="false">F91</f>
        <v>0.2525</v>
      </c>
      <c r="I91" s="92" t="n">
        <f aca="false">L91+0</f>
        <v>0.4125</v>
      </c>
      <c r="J91" s="58" t="n">
        <f aca="false">I91</f>
        <v>0.4125</v>
      </c>
      <c r="K91" s="61" t="n">
        <f aca="false">I91+0</f>
        <v>0.4125</v>
      </c>
      <c r="L91" s="62" t="n">
        <f aca="false">D91+0.15</f>
        <v>0.4125</v>
      </c>
      <c r="M91" s="64" t="n">
        <f aca="false">L91-0</f>
        <v>0.4125</v>
      </c>
      <c r="N91" s="58" t="n">
        <f aca="false">L91</f>
        <v>0.4125</v>
      </c>
      <c r="O91" s="57" t="n">
        <f aca="false">+L91+0.03</f>
        <v>0.4425</v>
      </c>
      <c r="P91" s="84" t="n">
        <f aca="false">L91+0.1</f>
        <v>0.5125</v>
      </c>
      <c r="Q91" s="59" t="n">
        <f aca="false">P91</f>
        <v>0.5125</v>
      </c>
      <c r="R91" s="58" t="n">
        <f aca="false">P91</f>
        <v>0.5125</v>
      </c>
      <c r="S91" s="57" t="n">
        <f aca="false">+P91+0.02</f>
        <v>0.5325</v>
      </c>
      <c r="T91" s="57"/>
      <c r="U91" s="65" t="n">
        <f aca="false">D91-0.16</f>
        <v>0.1025</v>
      </c>
      <c r="V91" s="65" t="n">
        <f aca="false">U91+0.055</f>
        <v>0.1575</v>
      </c>
      <c r="W91" s="65" t="n">
        <f aca="false">(U91+B91)*0.032+U91+0.01</f>
        <v>0.270308</v>
      </c>
      <c r="X91" s="68" t="n">
        <f aca="false">AVERAGE(Z90:Z94)</f>
        <v>0.1395</v>
      </c>
      <c r="Y91" s="68" t="n">
        <f aca="false">+Z91+0.1</f>
        <v>0.2425</v>
      </c>
      <c r="Z91" s="68" t="n">
        <v>0.1425</v>
      </c>
      <c r="AA91" s="68" t="n">
        <f aca="false">Y91</f>
        <v>0.2425</v>
      </c>
      <c r="AB91" s="68" t="n">
        <f aca="false">AC91</f>
        <v>0.3925</v>
      </c>
      <c r="AC91" s="68" t="n">
        <f aca="false">Y91+0.15</f>
        <v>0.3925</v>
      </c>
      <c r="AD91" s="68" t="n">
        <f aca="false">Listen!L87</f>
        <v>-0.46</v>
      </c>
      <c r="AE91" s="68" t="n">
        <f aca="false">Z91-(B91+Z91)*0.011</f>
        <v>0.0878135</v>
      </c>
      <c r="AF91" s="68"/>
      <c r="AG91" s="69" t="n">
        <v>0</v>
      </c>
      <c r="AH91" s="70" t="n">
        <v>0</v>
      </c>
      <c r="AI91" s="70" t="n">
        <f aca="false">+AI79</f>
        <v>0.02</v>
      </c>
      <c r="AJ91" s="70" t="n">
        <v>0</v>
      </c>
      <c r="AK91" s="70" t="n">
        <f aca="false">+AI91</f>
        <v>0.02</v>
      </c>
      <c r="AL91" s="70" t="n">
        <f aca="false">AL79</f>
        <v>0.05</v>
      </c>
      <c r="AM91" s="70" t="n">
        <v>0.0275</v>
      </c>
      <c r="AN91" s="70" t="n">
        <v>0</v>
      </c>
      <c r="AO91" s="70" t="n">
        <v>0</v>
      </c>
      <c r="AP91" s="70" t="n">
        <v>0.155</v>
      </c>
      <c r="AQ91" s="70" t="n">
        <v>0.005</v>
      </c>
      <c r="AR91" s="70" t="n">
        <v>0.055</v>
      </c>
      <c r="AS91" s="70"/>
      <c r="AT91" s="68"/>
      <c r="AU91" s="68"/>
      <c r="AV91" s="68" t="n">
        <f aca="false">Listen!F87</f>
        <v>1.28</v>
      </c>
      <c r="AW91" s="68" t="n">
        <f aca="false">Listen!G87</f>
        <v>0.98</v>
      </c>
      <c r="AX91" s="68" t="n">
        <f aca="false">Listen!H87</f>
        <v>0.37</v>
      </c>
      <c r="AY91" s="68" t="n">
        <f aca="false">Listen!I87</f>
        <v>0.26</v>
      </c>
      <c r="AZ91" s="68" t="n">
        <f aca="false">Listen!J87</f>
        <v>0.025</v>
      </c>
      <c r="BA91" s="68" t="n">
        <f aca="false">Listen!K87</f>
        <v>0.075</v>
      </c>
      <c r="BB91" s="68" t="n">
        <f aca="false">Listen!L87</f>
        <v>-0.46</v>
      </c>
      <c r="BC91" s="91" t="n">
        <f aca="false">+BC79</f>
        <v>-0.1075</v>
      </c>
      <c r="BD91" s="91" t="n">
        <f aca="false">+BC91</f>
        <v>-0.1075</v>
      </c>
      <c r="BE91" s="80" t="n">
        <f aca="false">($B91+$BC91)/(1+0.0461)*0.0461+0.015+$BC91</f>
        <v>0.115569161648026</v>
      </c>
      <c r="BF91" s="80" t="n">
        <f aca="false">($B91+$BC91)/(1+0.052)*0.052+0.0225+$BC91</f>
        <v>0.148382129277567</v>
      </c>
      <c r="BG91" s="80" t="n">
        <f aca="false">($B91+$BC91)/(1+0.048)*0.048+0.055+$BD91</f>
        <v>0.163751908396947</v>
      </c>
    </row>
    <row r="92" customFormat="false" ht="12.75" hidden="false" customHeight="false" outlineLevel="0" collapsed="false">
      <c r="A92" s="49" t="n">
        <v>39448</v>
      </c>
      <c r="B92" s="50" t="n">
        <f aca="false">+Listen!C88</f>
        <v>4.839</v>
      </c>
      <c r="C92" s="88"/>
      <c r="D92" s="56" t="n">
        <f aca="false">Y92+0.02</f>
        <v>0.2725</v>
      </c>
      <c r="E92" s="56" t="n">
        <f aca="false">D92</f>
        <v>0.2725</v>
      </c>
      <c r="F92" s="57" t="n">
        <f aca="false">D92-0.01</f>
        <v>0.2625</v>
      </c>
      <c r="G92" s="58" t="n">
        <f aca="false">D92-0.035</f>
        <v>0.2375</v>
      </c>
      <c r="H92" s="57" t="n">
        <f aca="false">F92</f>
        <v>0.2625</v>
      </c>
      <c r="I92" s="92" t="n">
        <f aca="false">L92+0</f>
        <v>0.4225</v>
      </c>
      <c r="J92" s="58" t="n">
        <f aca="false">I92</f>
        <v>0.4225</v>
      </c>
      <c r="K92" s="61" t="n">
        <f aca="false">I92+0</f>
        <v>0.4225</v>
      </c>
      <c r="L92" s="62" t="n">
        <f aca="false">D92+0.15</f>
        <v>0.4225</v>
      </c>
      <c r="M92" s="64" t="n">
        <f aca="false">L92-0</f>
        <v>0.4225</v>
      </c>
      <c r="N92" s="58" t="n">
        <f aca="false">L92</f>
        <v>0.4225</v>
      </c>
      <c r="O92" s="57" t="n">
        <f aca="false">+L92+0.03</f>
        <v>0.4525</v>
      </c>
      <c r="P92" s="84" t="n">
        <f aca="false">L92+0.1</f>
        <v>0.5225</v>
      </c>
      <c r="Q92" s="59" t="n">
        <f aca="false">P92</f>
        <v>0.5225</v>
      </c>
      <c r="R92" s="58" t="n">
        <f aca="false">P92</f>
        <v>0.5225</v>
      </c>
      <c r="S92" s="57" t="n">
        <f aca="false">+P92+0.02</f>
        <v>0.5425</v>
      </c>
      <c r="T92" s="57"/>
      <c r="U92" s="65" t="n">
        <f aca="false">D92-0.16</f>
        <v>0.1125</v>
      </c>
      <c r="V92" s="65" t="n">
        <f aca="false">U92+0.055</f>
        <v>0.1675</v>
      </c>
      <c r="W92" s="65" t="n">
        <f aca="false">(U92+B92)*0.032+U92+0.01</f>
        <v>0.280948</v>
      </c>
      <c r="X92" s="68"/>
      <c r="Y92" s="68" t="n">
        <f aca="false">+Z92+0.1</f>
        <v>0.2525</v>
      </c>
      <c r="Z92" s="68" t="n">
        <v>0.1525</v>
      </c>
      <c r="AA92" s="68" t="n">
        <f aca="false">Y92</f>
        <v>0.2525</v>
      </c>
      <c r="AB92" s="68" t="n">
        <f aca="false">AC92</f>
        <v>0.4025</v>
      </c>
      <c r="AC92" s="68" t="n">
        <f aca="false">Y92+0.15</f>
        <v>0.4025</v>
      </c>
      <c r="AD92" s="68" t="n">
        <f aca="false">Listen!L88</f>
        <v>-0.46</v>
      </c>
      <c r="AE92" s="68" t="n">
        <f aca="false">Z92-(B92+Z92)*0.011</f>
        <v>0.0975935</v>
      </c>
      <c r="AF92" s="68"/>
      <c r="AG92" s="69" t="n">
        <v>0</v>
      </c>
      <c r="AH92" s="70" t="n">
        <v>0</v>
      </c>
      <c r="AI92" s="70" t="n">
        <f aca="false">+AI80</f>
        <v>0.02</v>
      </c>
      <c r="AJ92" s="70" t="n">
        <v>0</v>
      </c>
      <c r="AK92" s="70" t="n">
        <f aca="false">+AI92</f>
        <v>0.02</v>
      </c>
      <c r="AL92" s="70" t="n">
        <f aca="false">AL80</f>
        <v>0.05</v>
      </c>
      <c r="AM92" s="70" t="n">
        <v>0.03</v>
      </c>
      <c r="AN92" s="70" t="n">
        <v>0</v>
      </c>
      <c r="AO92" s="70" t="n">
        <v>0</v>
      </c>
      <c r="AP92" s="70" t="n">
        <v>0.155</v>
      </c>
      <c r="AQ92" s="70" t="n">
        <v>0.005</v>
      </c>
      <c r="AR92" s="70" t="n">
        <v>0.055</v>
      </c>
      <c r="AS92" s="70"/>
      <c r="AT92" s="68"/>
      <c r="AU92" s="68"/>
      <c r="AV92" s="68" t="n">
        <f aca="false">Listen!F88</f>
        <v>1.61</v>
      </c>
      <c r="AW92" s="68" t="n">
        <f aca="false">Listen!G88</f>
        <v>1.205</v>
      </c>
      <c r="AX92" s="68" t="n">
        <f aca="false">Listen!H88</f>
        <v>0.4</v>
      </c>
      <c r="AY92" s="68" t="n">
        <f aca="false">Listen!I88</f>
        <v>0.27</v>
      </c>
      <c r="AZ92" s="68" t="n">
        <f aca="false">Listen!J88</f>
        <v>0.0375</v>
      </c>
      <c r="BA92" s="68" t="n">
        <f aca="false">Listen!K88</f>
        <v>0.09</v>
      </c>
      <c r="BB92" s="68" t="n">
        <f aca="false">Listen!L88</f>
        <v>-0.46</v>
      </c>
      <c r="BC92" s="91" t="n">
        <f aca="false">+BC80</f>
        <v>-0.11</v>
      </c>
      <c r="BD92" s="91" t="n">
        <f aca="false">+BC92</f>
        <v>-0.11</v>
      </c>
      <c r="BE92" s="80" t="n">
        <f aca="false">($B92+$BC92)/(1+0.0461)*0.0461+0.015+$BC92</f>
        <v>0.113399674983271</v>
      </c>
      <c r="BF92" s="80" t="n">
        <f aca="false">($B92+$BC92)/(1+0.052)*0.052+0.0225+$BC92</f>
        <v>0.146252851711027</v>
      </c>
      <c r="BG92" s="80" t="n">
        <f aca="false">($B92+$BC92)/(1+0.048)*0.048+0.055+$BD92</f>
        <v>0.161595419847328</v>
      </c>
    </row>
    <row r="93" customFormat="false" ht="12.75" hidden="false" customHeight="false" outlineLevel="0" collapsed="false">
      <c r="A93" s="49" t="n">
        <v>39479</v>
      </c>
      <c r="B93" s="50" t="n">
        <f aca="false">+Listen!C89</f>
        <v>4.719</v>
      </c>
      <c r="C93" s="88"/>
      <c r="D93" s="56" t="n">
        <f aca="false">Y93+0.02</f>
        <v>0.2625</v>
      </c>
      <c r="E93" s="56" t="n">
        <f aca="false">D93</f>
        <v>0.2625</v>
      </c>
      <c r="F93" s="57" t="n">
        <f aca="false">D93-0.01</f>
        <v>0.2525</v>
      </c>
      <c r="G93" s="58" t="n">
        <f aca="false">D93-0.035</f>
        <v>0.2275</v>
      </c>
      <c r="H93" s="57" t="n">
        <f aca="false">F93</f>
        <v>0.2525</v>
      </c>
      <c r="I93" s="92" t="n">
        <f aca="false">L93+0</f>
        <v>0.4125</v>
      </c>
      <c r="J93" s="58" t="n">
        <f aca="false">I93</f>
        <v>0.4125</v>
      </c>
      <c r="K93" s="61" t="n">
        <f aca="false">I93+0</f>
        <v>0.4125</v>
      </c>
      <c r="L93" s="62" t="n">
        <f aca="false">D93+0.15</f>
        <v>0.4125</v>
      </c>
      <c r="M93" s="64" t="n">
        <f aca="false">L93-0</f>
        <v>0.4125</v>
      </c>
      <c r="N93" s="58" t="n">
        <f aca="false">L93</f>
        <v>0.4125</v>
      </c>
      <c r="O93" s="57" t="n">
        <f aca="false">+L93+0.03</f>
        <v>0.4425</v>
      </c>
      <c r="P93" s="84" t="n">
        <f aca="false">L93+0.1</f>
        <v>0.5125</v>
      </c>
      <c r="Q93" s="59" t="n">
        <f aca="false">P93</f>
        <v>0.5125</v>
      </c>
      <c r="R93" s="58" t="n">
        <f aca="false">P93</f>
        <v>0.5125</v>
      </c>
      <c r="S93" s="57" t="n">
        <f aca="false">+P93+0.02</f>
        <v>0.5325</v>
      </c>
      <c r="T93" s="57"/>
      <c r="U93" s="65" t="n">
        <f aca="false">D93-0.16</f>
        <v>0.1025</v>
      </c>
      <c r="V93" s="65" t="n">
        <f aca="false">U93+0.055</f>
        <v>0.1575</v>
      </c>
      <c r="W93" s="65" t="n">
        <f aca="false">(U93+B93)*0.032+U93+0.01</f>
        <v>0.266788</v>
      </c>
      <c r="X93" s="68"/>
      <c r="Y93" s="68" t="n">
        <f aca="false">+Z93+0.1</f>
        <v>0.2425</v>
      </c>
      <c r="Z93" s="68" t="n">
        <v>0.1425</v>
      </c>
      <c r="AA93" s="68" t="n">
        <f aca="false">Y93</f>
        <v>0.2425</v>
      </c>
      <c r="AB93" s="68" t="n">
        <f aca="false">AC93</f>
        <v>0.3925</v>
      </c>
      <c r="AC93" s="68" t="n">
        <f aca="false">Y93+0.15</f>
        <v>0.3925</v>
      </c>
      <c r="AD93" s="68" t="n">
        <f aca="false">Listen!L89</f>
        <v>-0.46</v>
      </c>
      <c r="AE93" s="68" t="n">
        <f aca="false">Z93-(B93+Z93)*0.011</f>
        <v>0.0890235</v>
      </c>
      <c r="AF93" s="68"/>
      <c r="AG93" s="69" t="n">
        <v>0</v>
      </c>
      <c r="AH93" s="70" t="n">
        <v>0</v>
      </c>
      <c r="AI93" s="70" t="n">
        <f aca="false">+AI81</f>
        <v>0.02</v>
      </c>
      <c r="AJ93" s="70" t="n">
        <v>0</v>
      </c>
      <c r="AK93" s="70" t="n">
        <f aca="false">+AI93</f>
        <v>0.02</v>
      </c>
      <c r="AL93" s="70" t="n">
        <f aca="false">AL81</f>
        <v>0.05</v>
      </c>
      <c r="AM93" s="70" t="n">
        <v>0.0325</v>
      </c>
      <c r="AN93" s="70" t="n">
        <v>0</v>
      </c>
      <c r="AO93" s="70" t="n">
        <v>0</v>
      </c>
      <c r="AP93" s="70" t="n">
        <v>0.155</v>
      </c>
      <c r="AQ93" s="70" t="n">
        <v>0.005</v>
      </c>
      <c r="AR93" s="70" t="n">
        <v>0.055</v>
      </c>
      <c r="AS93" s="70"/>
      <c r="AT93" s="68"/>
      <c r="AU93" s="68"/>
      <c r="AV93" s="68" t="n">
        <f aca="false">Listen!F89</f>
        <v>1.57</v>
      </c>
      <c r="AW93" s="68" t="n">
        <f aca="false">Listen!G89</f>
        <v>1.205</v>
      </c>
      <c r="AX93" s="68" t="n">
        <f aca="false">Listen!H89</f>
        <v>0.39</v>
      </c>
      <c r="AY93" s="68" t="n">
        <f aca="false">Listen!I89</f>
        <v>0.27</v>
      </c>
      <c r="AZ93" s="68" t="n">
        <f aca="false">Listen!J89</f>
        <v>0.0425</v>
      </c>
      <c r="BA93" s="68" t="n">
        <f aca="false">Listen!K89</f>
        <v>0.09</v>
      </c>
      <c r="BB93" s="68" t="n">
        <f aca="false">Listen!L89</f>
        <v>-0.46</v>
      </c>
      <c r="BC93" s="91" t="n">
        <f aca="false">+BC81</f>
        <v>-0.1025</v>
      </c>
      <c r="BD93" s="91" t="n">
        <f aca="false">+BC93</f>
        <v>-0.1025</v>
      </c>
      <c r="BE93" s="80" t="n">
        <f aca="false">($B93+$BC93)/(1+0.0461)*0.0461+0.015+$BC93</f>
        <v>0.115941974954593</v>
      </c>
      <c r="BF93" s="80" t="n">
        <f aca="false">($B93+$BC93)/(1+0.052)*0.052+0.0225+$BC93</f>
        <v>0.148192015209125</v>
      </c>
      <c r="BG93" s="80" t="n">
        <f aca="false">($B93+$BC93)/(1+0.048)*0.048+0.055+$BD93</f>
        <v>0.163942748091603</v>
      </c>
    </row>
    <row r="94" customFormat="false" ht="12.75" hidden="false" customHeight="false" outlineLevel="0" collapsed="false">
      <c r="A94" s="49" t="n">
        <v>39508</v>
      </c>
      <c r="B94" s="50" t="n">
        <f aca="false">+Listen!C90</f>
        <v>4.579</v>
      </c>
      <c r="C94" s="88"/>
      <c r="D94" s="56" t="n">
        <f aca="false">Y94+0.02</f>
        <v>0.2575</v>
      </c>
      <c r="E94" s="56" t="n">
        <f aca="false">D94</f>
        <v>0.2575</v>
      </c>
      <c r="F94" s="57" t="n">
        <f aca="false">D94-0.01</f>
        <v>0.2475</v>
      </c>
      <c r="G94" s="58" t="n">
        <f aca="false">D94-0.035</f>
        <v>0.2225</v>
      </c>
      <c r="H94" s="57" t="n">
        <f aca="false">F94</f>
        <v>0.2475</v>
      </c>
      <c r="I94" s="92" t="n">
        <f aca="false">L94+0</f>
        <v>0.4075</v>
      </c>
      <c r="J94" s="58" t="n">
        <f aca="false">I94</f>
        <v>0.4075</v>
      </c>
      <c r="K94" s="61" t="n">
        <f aca="false">I94+0</f>
        <v>0.4075</v>
      </c>
      <c r="L94" s="62" t="n">
        <f aca="false">D94+0.15</f>
        <v>0.4075</v>
      </c>
      <c r="M94" s="64" t="n">
        <f aca="false">L94-0</f>
        <v>0.4075</v>
      </c>
      <c r="N94" s="58" t="n">
        <f aca="false">L94</f>
        <v>0.4075</v>
      </c>
      <c r="O94" s="57" t="n">
        <f aca="false">+L94+0.03</f>
        <v>0.4375</v>
      </c>
      <c r="P94" s="84" t="n">
        <f aca="false">L94+0.1</f>
        <v>0.5075</v>
      </c>
      <c r="Q94" s="59" t="n">
        <f aca="false">P94</f>
        <v>0.5075</v>
      </c>
      <c r="R94" s="58" t="n">
        <f aca="false">P94</f>
        <v>0.5075</v>
      </c>
      <c r="S94" s="57" t="n">
        <f aca="false">+P94+0.02</f>
        <v>0.5275</v>
      </c>
      <c r="T94" s="57"/>
      <c r="U94" s="65" t="n">
        <f aca="false">D94-0.16</f>
        <v>0.0975</v>
      </c>
      <c r="V94" s="65" t="n">
        <f aca="false">U94+0.055</f>
        <v>0.1525</v>
      </c>
      <c r="W94" s="65" t="n">
        <f aca="false">(U94+B94)*0.032+U94+0.01</f>
        <v>0.257148</v>
      </c>
      <c r="X94" s="68"/>
      <c r="Y94" s="68" t="n">
        <f aca="false">+Z94+0.1</f>
        <v>0.2375</v>
      </c>
      <c r="Z94" s="68" t="n">
        <v>0.1375</v>
      </c>
      <c r="AA94" s="68" t="n">
        <f aca="false">Y94</f>
        <v>0.2375</v>
      </c>
      <c r="AB94" s="68" t="n">
        <f aca="false">AC94</f>
        <v>0.3875</v>
      </c>
      <c r="AC94" s="68" t="n">
        <f aca="false">Y94+0.15</f>
        <v>0.3875</v>
      </c>
      <c r="AD94" s="68" t="n">
        <f aca="false">Listen!L90</f>
        <v>-0.46</v>
      </c>
      <c r="AE94" s="68" t="n">
        <f aca="false">Z94-(B94+Z94)*0.011</f>
        <v>0.0856185</v>
      </c>
      <c r="AF94" s="68"/>
      <c r="AG94" s="69" t="n">
        <v>0</v>
      </c>
      <c r="AH94" s="70" t="n">
        <v>0</v>
      </c>
      <c r="AI94" s="70" t="n">
        <f aca="false">+AI82</f>
        <v>0.02</v>
      </c>
      <c r="AJ94" s="70" t="n">
        <v>0</v>
      </c>
      <c r="AK94" s="70" t="n">
        <f aca="false">+AI94</f>
        <v>0.02</v>
      </c>
      <c r="AL94" s="70" t="n">
        <f aca="false">AL82</f>
        <v>0.05</v>
      </c>
      <c r="AM94" s="70" t="n">
        <v>0.035</v>
      </c>
      <c r="AN94" s="70" t="n">
        <v>0</v>
      </c>
      <c r="AO94" s="70" t="n">
        <v>0</v>
      </c>
      <c r="AP94" s="70" t="n">
        <v>0.155</v>
      </c>
      <c r="AQ94" s="70" t="n">
        <v>0.005</v>
      </c>
      <c r="AR94" s="70" t="n">
        <v>0.055</v>
      </c>
      <c r="AS94" s="70"/>
      <c r="AT94" s="68"/>
      <c r="AU94" s="68"/>
      <c r="AV94" s="68" t="n">
        <f aca="false">Listen!F90</f>
        <v>0.93</v>
      </c>
      <c r="AW94" s="68" t="n">
        <f aca="false">Listen!G90</f>
        <v>0.815</v>
      </c>
      <c r="AX94" s="68" t="n">
        <f aca="false">Listen!H90</f>
        <v>0.39</v>
      </c>
      <c r="AY94" s="68" t="n">
        <f aca="false">Listen!I90</f>
        <v>0.24</v>
      </c>
      <c r="AZ94" s="68" t="n">
        <f aca="false">Listen!J90</f>
        <v>0.04</v>
      </c>
      <c r="BA94" s="68" t="n">
        <f aca="false">Listen!K90</f>
        <v>0.075</v>
      </c>
      <c r="BB94" s="68" t="n">
        <f aca="false">Listen!L90</f>
        <v>-0.46</v>
      </c>
      <c r="BC94" s="91" t="n">
        <f aca="false">+BC82</f>
        <v>-0.1</v>
      </c>
      <c r="BD94" s="91" t="n">
        <f aca="false">+BC94</f>
        <v>-0.1</v>
      </c>
      <c r="BE94" s="80" t="n">
        <f aca="false">($B94+$BC94)/(1+0.0461)*0.0461+0.015+$BC94</f>
        <v>0.112382563808431</v>
      </c>
      <c r="BF94" s="80" t="n">
        <f aca="false">($B94+$BC94)/(1+0.052)*0.052+0.0225+$BC94</f>
        <v>0.143895437262357</v>
      </c>
      <c r="BG94" s="80" t="n">
        <f aca="false">($B94+$BC94)/(1+0.048)*0.048+0.055+$BD94</f>
        <v>0.160145038167939</v>
      </c>
    </row>
    <row r="95" customFormat="false" ht="12.75" hidden="false" customHeight="false" outlineLevel="0" collapsed="false">
      <c r="A95" s="49" t="n">
        <v>39539</v>
      </c>
      <c r="B95" s="50" t="n">
        <f aca="false">+Listen!C91</f>
        <v>4.45</v>
      </c>
      <c r="C95" s="88"/>
      <c r="D95" s="56" t="n">
        <f aca="false">+Y95+0.01</f>
        <v>0.1825</v>
      </c>
      <c r="E95" s="56" t="n">
        <f aca="false">D95</f>
        <v>0.1825</v>
      </c>
      <c r="F95" s="57" t="n">
        <f aca="false">D95-0.01</f>
        <v>0.1725</v>
      </c>
      <c r="G95" s="58" t="n">
        <f aca="false">D95-0.035</f>
        <v>0.1475</v>
      </c>
      <c r="H95" s="57" t="n">
        <f aca="false">F95</f>
        <v>0.1725</v>
      </c>
      <c r="I95" s="92" t="n">
        <f aca="false">D95</f>
        <v>0.1825</v>
      </c>
      <c r="J95" s="58" t="n">
        <f aca="false">I95</f>
        <v>0.1825</v>
      </c>
      <c r="K95" s="61" t="n">
        <f aca="false">I95+0</f>
        <v>0.1825</v>
      </c>
      <c r="L95" s="84" t="n">
        <f aca="false">D95+0.025</f>
        <v>0.2075</v>
      </c>
      <c r="M95" s="64" t="n">
        <f aca="false">L95-0</f>
        <v>0.2075</v>
      </c>
      <c r="N95" s="58" t="n">
        <f aca="false">L95</f>
        <v>0.2075</v>
      </c>
      <c r="O95" s="57" t="n">
        <f aca="false">+L95+0.02</f>
        <v>0.2275</v>
      </c>
      <c r="P95" s="86" t="n">
        <f aca="false">D95-0.005</f>
        <v>0.1775</v>
      </c>
      <c r="Q95" s="59" t="n">
        <f aca="false">P95</f>
        <v>0.1775</v>
      </c>
      <c r="R95" s="58" t="n">
        <f aca="false">P95</f>
        <v>0.1775</v>
      </c>
      <c r="S95" s="57" t="n">
        <f aca="false">+P95</f>
        <v>0.1775</v>
      </c>
      <c r="T95" s="57"/>
      <c r="U95" s="65" t="n">
        <f aca="false">D95-0.2</f>
        <v>-0.0175</v>
      </c>
      <c r="V95" s="65" t="n">
        <f aca="false">U95+0.055</f>
        <v>0.0375</v>
      </c>
      <c r="W95" s="65" t="n">
        <f aca="false">D95</f>
        <v>0.1825</v>
      </c>
      <c r="X95" s="68" t="n">
        <f aca="false">AVERAGE(Y95:Y101)</f>
        <v>0.163928571428571</v>
      </c>
      <c r="Y95" s="68" t="n">
        <f aca="false">+Z95+0.09</f>
        <v>0.1725</v>
      </c>
      <c r="Z95" s="68" t="n">
        <v>0.0825</v>
      </c>
      <c r="AA95" s="68" t="n">
        <f aca="false">Y95</f>
        <v>0.1725</v>
      </c>
      <c r="AB95" s="68" t="n">
        <f aca="false">AC95</f>
        <v>0.2325</v>
      </c>
      <c r="AC95" s="68" t="n">
        <f aca="false">Y95+0.06</f>
        <v>0.2325</v>
      </c>
      <c r="AD95" s="68" t="n">
        <f aca="false">Listen!L91</f>
        <v>-0.6</v>
      </c>
      <c r="AE95" s="68" t="n">
        <f aca="false">Z95-(B95+Z95)*0.011</f>
        <v>0.0326425</v>
      </c>
      <c r="AF95" s="68"/>
      <c r="AG95" s="69" t="n">
        <v>0</v>
      </c>
      <c r="AH95" s="70" t="n">
        <v>0</v>
      </c>
      <c r="AI95" s="70" t="n">
        <f aca="false">+AI83</f>
        <v>0.005</v>
      </c>
      <c r="AJ95" s="70" t="n">
        <v>0</v>
      </c>
      <c r="AK95" s="70" t="n">
        <f aca="false">+AI95</f>
        <v>0.005</v>
      </c>
      <c r="AL95" s="70" t="n">
        <f aca="false">AL83</f>
        <v>0.04</v>
      </c>
      <c r="AM95" s="70" t="n">
        <v>0.0075</v>
      </c>
      <c r="AN95" s="70" t="n">
        <v>0</v>
      </c>
      <c r="AO95" s="70" t="n">
        <v>0</v>
      </c>
      <c r="AP95" s="70" t="n">
        <v>0.155</v>
      </c>
      <c r="AQ95" s="70" t="n">
        <v>0</v>
      </c>
      <c r="AR95" s="70" t="n">
        <v>0.04</v>
      </c>
      <c r="AS95" s="70"/>
      <c r="AT95" s="68"/>
      <c r="AU95" s="68"/>
      <c r="AV95" s="68" t="n">
        <f aca="false">Listen!F91</f>
        <v>0.5</v>
      </c>
      <c r="AW95" s="68" t="n">
        <f aca="false">Listen!G91</f>
        <v>0.435</v>
      </c>
      <c r="AX95" s="68" t="n">
        <f aca="false">Listen!H91</f>
        <v>0.24</v>
      </c>
      <c r="AY95" s="68" t="n">
        <f aca="false">Listen!I91</f>
        <v>0.17</v>
      </c>
      <c r="AZ95" s="68" t="n">
        <f aca="false">Listen!J91</f>
        <v>-0.09</v>
      </c>
      <c r="BA95" s="68" t="n">
        <f aca="false">Listen!K91</f>
        <v>-0.07</v>
      </c>
      <c r="BB95" s="68" t="n">
        <f aca="false">Listen!L91</f>
        <v>-0.6</v>
      </c>
      <c r="BC95" s="91" t="n">
        <f aca="false">+BC83</f>
        <v>-0.085</v>
      </c>
      <c r="BD95" s="91" t="n">
        <f aca="false">+BC95</f>
        <v>-0.085</v>
      </c>
      <c r="BE95" s="80" t="n">
        <f aca="false">($B95+$BC95)/(1+0.0461)*0.0461+0.015+$BC95</f>
        <v>0.122358761112704</v>
      </c>
      <c r="BF95" s="80" t="n">
        <f aca="false">($B95+$BC95)/(1+0.052)*0.052+0.0225+$BC95</f>
        <v>0.153260456273764</v>
      </c>
      <c r="BG95" s="80" t="n">
        <f aca="false">($B95+$BC95)/(1+0.048)*0.048+0.055+$BD95</f>
        <v>0.169923664122137</v>
      </c>
    </row>
    <row r="96" customFormat="false" ht="12.75" hidden="false" customHeight="false" outlineLevel="0" collapsed="false">
      <c r="A96" s="49" t="n">
        <v>39569</v>
      </c>
      <c r="B96" s="50" t="n">
        <f aca="false">+Listen!C92</f>
        <v>4.494</v>
      </c>
      <c r="C96" s="88"/>
      <c r="D96" s="56" t="n">
        <f aca="false">+Y96+0.01</f>
        <v>0.1725</v>
      </c>
      <c r="E96" s="56" t="n">
        <f aca="false">D96</f>
        <v>0.1725</v>
      </c>
      <c r="F96" s="57" t="n">
        <f aca="false">D96-0.01</f>
        <v>0.1625</v>
      </c>
      <c r="G96" s="58" t="n">
        <f aca="false">D96-0.035</f>
        <v>0.1375</v>
      </c>
      <c r="H96" s="57" t="n">
        <f aca="false">F96</f>
        <v>0.1625</v>
      </c>
      <c r="I96" s="92" t="n">
        <f aca="false">D96</f>
        <v>0.1725</v>
      </c>
      <c r="J96" s="58" t="n">
        <f aca="false">I96</f>
        <v>0.1725</v>
      </c>
      <c r="K96" s="61" t="n">
        <f aca="false">I96+0</f>
        <v>0.1725</v>
      </c>
      <c r="L96" s="84" t="n">
        <f aca="false">D96+0.025</f>
        <v>0.1975</v>
      </c>
      <c r="M96" s="64" t="n">
        <f aca="false">L96-0</f>
        <v>0.1975</v>
      </c>
      <c r="N96" s="58" t="n">
        <f aca="false">L96</f>
        <v>0.1975</v>
      </c>
      <c r="O96" s="57" t="n">
        <f aca="false">+L96+0.02</f>
        <v>0.2175</v>
      </c>
      <c r="P96" s="86" t="n">
        <f aca="false">D96-0.005</f>
        <v>0.1675</v>
      </c>
      <c r="Q96" s="59" t="n">
        <f aca="false">P96</f>
        <v>0.1675</v>
      </c>
      <c r="R96" s="58" t="n">
        <f aca="false">P96</f>
        <v>0.1675</v>
      </c>
      <c r="S96" s="57" t="n">
        <f aca="false">+P96</f>
        <v>0.1675</v>
      </c>
      <c r="T96" s="57"/>
      <c r="U96" s="65" t="n">
        <f aca="false">D96-0.2</f>
        <v>-0.0275</v>
      </c>
      <c r="V96" s="65" t="n">
        <f aca="false">U96+0.055</f>
        <v>0.0275</v>
      </c>
      <c r="W96" s="65" t="n">
        <f aca="false">D96</f>
        <v>0.1725</v>
      </c>
      <c r="X96" s="68" t="n">
        <f aca="false">AVERAGE(Z95:Z101)</f>
        <v>0.0739285714285714</v>
      </c>
      <c r="Y96" s="68" t="n">
        <f aca="false">+Z96+0.09</f>
        <v>0.1625</v>
      </c>
      <c r="Z96" s="68" t="n">
        <v>0.0725</v>
      </c>
      <c r="AA96" s="68" t="n">
        <f aca="false">Y96</f>
        <v>0.1625</v>
      </c>
      <c r="AB96" s="68" t="n">
        <f aca="false">AC96</f>
        <v>0.2225</v>
      </c>
      <c r="AC96" s="68" t="n">
        <f aca="false">Y96+0.06</f>
        <v>0.2225</v>
      </c>
      <c r="AD96" s="68" t="n">
        <f aca="false">Listen!L92</f>
        <v>-0.6</v>
      </c>
      <c r="AE96" s="68" t="n">
        <f aca="false">Z96-(B96+Z96)*0.011</f>
        <v>0.0222685</v>
      </c>
      <c r="AF96" s="68"/>
      <c r="AG96" s="69" t="n">
        <v>0</v>
      </c>
      <c r="AH96" s="70" t="n">
        <v>0</v>
      </c>
      <c r="AI96" s="70" t="n">
        <f aca="false">+AI84</f>
        <v>0.005</v>
      </c>
      <c r="AJ96" s="70" t="n">
        <v>0</v>
      </c>
      <c r="AK96" s="70" t="n">
        <f aca="false">+AI96</f>
        <v>0.005</v>
      </c>
      <c r="AL96" s="70" t="n">
        <f aca="false">AL84</f>
        <v>0.04</v>
      </c>
      <c r="AM96" s="70" t="n">
        <v>0.0075</v>
      </c>
      <c r="AN96" s="70" t="n">
        <v>0</v>
      </c>
      <c r="AO96" s="70" t="n">
        <v>0</v>
      </c>
      <c r="AP96" s="70" t="n">
        <v>0.155</v>
      </c>
      <c r="AQ96" s="70" t="n">
        <v>0</v>
      </c>
      <c r="AR96" s="70" t="n">
        <v>0.04</v>
      </c>
      <c r="AS96" s="70"/>
      <c r="AT96" s="68"/>
      <c r="AU96" s="68"/>
      <c r="AV96" s="68" t="n">
        <f aca="false">Listen!F92</f>
        <v>0.44</v>
      </c>
      <c r="AW96" s="68" t="n">
        <f aca="false">Listen!G92</f>
        <v>0.385</v>
      </c>
      <c r="AX96" s="68" t="n">
        <f aca="false">Listen!H92</f>
        <v>0.195</v>
      </c>
      <c r="AY96" s="68" t="n">
        <f aca="false">Listen!I92</f>
        <v>0.165</v>
      </c>
      <c r="AZ96" s="68" t="n">
        <f aca="false">Listen!J92</f>
        <v>-0.09</v>
      </c>
      <c r="BA96" s="68" t="n">
        <f aca="false">Listen!K92</f>
        <v>-0.07</v>
      </c>
      <c r="BB96" s="68" t="n">
        <f aca="false">Listen!L92</f>
        <v>-0.6</v>
      </c>
      <c r="BC96" s="91" t="n">
        <f aca="false">+BC84</f>
        <v>-0.085</v>
      </c>
      <c r="BD96" s="91" t="n">
        <f aca="false">+BC96</f>
        <v>-0.085</v>
      </c>
      <c r="BE96" s="80" t="n">
        <f aca="false">($B96+$BC96)/(1+0.0461)*0.0461+0.015+$BC96</f>
        <v>0.124297772679476</v>
      </c>
      <c r="BF96" s="80" t="n">
        <f aca="false">($B96+$BC96)/(1+0.052)*0.052+0.0225+$BC96</f>
        <v>0.15543536121673</v>
      </c>
      <c r="BG96" s="80" t="n">
        <f aca="false">($B96+$BC96)/(1+0.048)*0.048+0.055+$BD96</f>
        <v>0.17193893129771</v>
      </c>
    </row>
    <row r="97" customFormat="false" ht="12.75" hidden="false" customHeight="false" outlineLevel="0" collapsed="false">
      <c r="A97" s="49" t="n">
        <v>39600</v>
      </c>
      <c r="B97" s="50" t="n">
        <f aca="false">+Listen!C93</f>
        <v>4.531</v>
      </c>
      <c r="C97" s="88"/>
      <c r="D97" s="56" t="n">
        <f aca="false">+Y97+0.01</f>
        <v>0.1625</v>
      </c>
      <c r="E97" s="56" t="n">
        <f aca="false">D97</f>
        <v>0.1625</v>
      </c>
      <c r="F97" s="57" t="n">
        <f aca="false">D97-0.01</f>
        <v>0.1525</v>
      </c>
      <c r="G97" s="58" t="n">
        <f aca="false">D97-0.035</f>
        <v>0.1275</v>
      </c>
      <c r="H97" s="57" t="n">
        <f aca="false">F97</f>
        <v>0.1525</v>
      </c>
      <c r="I97" s="92" t="n">
        <f aca="false">D97</f>
        <v>0.1625</v>
      </c>
      <c r="J97" s="58" t="n">
        <f aca="false">I97</f>
        <v>0.1625</v>
      </c>
      <c r="K97" s="61" t="n">
        <f aca="false">I97+0</f>
        <v>0.1625</v>
      </c>
      <c r="L97" s="84" t="n">
        <f aca="false">D97+0.025</f>
        <v>0.1875</v>
      </c>
      <c r="M97" s="64" t="n">
        <f aca="false">L97-0</f>
        <v>0.1875</v>
      </c>
      <c r="N97" s="58" t="n">
        <f aca="false">L97</f>
        <v>0.1875</v>
      </c>
      <c r="O97" s="57" t="n">
        <f aca="false">+L97+0.02</f>
        <v>0.2075</v>
      </c>
      <c r="P97" s="86" t="n">
        <f aca="false">D97-0.005</f>
        <v>0.1575</v>
      </c>
      <c r="Q97" s="59" t="n">
        <f aca="false">P97</f>
        <v>0.1575</v>
      </c>
      <c r="R97" s="58" t="n">
        <f aca="false">P97</f>
        <v>0.1575</v>
      </c>
      <c r="S97" s="57" t="n">
        <f aca="false">+P97</f>
        <v>0.1575</v>
      </c>
      <c r="T97" s="57"/>
      <c r="U97" s="65" t="n">
        <f aca="false">D97-0.2</f>
        <v>-0.0375</v>
      </c>
      <c r="V97" s="65" t="n">
        <f aca="false">U97+0.055</f>
        <v>0.0175</v>
      </c>
      <c r="W97" s="65" t="n">
        <f aca="false">D97</f>
        <v>0.1625</v>
      </c>
      <c r="X97" s="68"/>
      <c r="Y97" s="68" t="n">
        <f aca="false">+Z97+0.09</f>
        <v>0.1525</v>
      </c>
      <c r="Z97" s="68" t="n">
        <v>0.0625</v>
      </c>
      <c r="AA97" s="68" t="n">
        <f aca="false">Y97</f>
        <v>0.1525</v>
      </c>
      <c r="AB97" s="68" t="n">
        <f aca="false">AC97</f>
        <v>0.2125</v>
      </c>
      <c r="AC97" s="68" t="n">
        <f aca="false">Y97+0.06</f>
        <v>0.2125</v>
      </c>
      <c r="AD97" s="68" t="n">
        <f aca="false">Listen!L93</f>
        <v>-0.6</v>
      </c>
      <c r="AE97" s="68" t="n">
        <f aca="false">Z97-(B97+Z97)*0.011</f>
        <v>0.0119715</v>
      </c>
      <c r="AF97" s="68"/>
      <c r="AG97" s="69" t="n">
        <v>0</v>
      </c>
      <c r="AH97" s="70" t="n">
        <v>0</v>
      </c>
      <c r="AI97" s="70" t="n">
        <f aca="false">+AI85</f>
        <v>0.005</v>
      </c>
      <c r="AJ97" s="70" t="n">
        <v>0</v>
      </c>
      <c r="AK97" s="70" t="n">
        <f aca="false">+AI97</f>
        <v>0.005</v>
      </c>
      <c r="AL97" s="70" t="n">
        <f aca="false">AL85</f>
        <v>0.04</v>
      </c>
      <c r="AM97" s="70" t="n">
        <v>0.0075</v>
      </c>
      <c r="AN97" s="70" t="n">
        <v>0</v>
      </c>
      <c r="AO97" s="70" t="n">
        <v>0</v>
      </c>
      <c r="AP97" s="70" t="n">
        <v>0.155</v>
      </c>
      <c r="AQ97" s="70" t="n">
        <v>0</v>
      </c>
      <c r="AR97" s="70" t="n">
        <v>0.04</v>
      </c>
      <c r="AS97" s="70"/>
      <c r="AT97" s="68"/>
      <c r="AU97" s="68"/>
      <c r="AV97" s="68" t="n">
        <f aca="false">Listen!F93</f>
        <v>0.44</v>
      </c>
      <c r="AW97" s="68" t="n">
        <f aca="false">Listen!G93</f>
        <v>0.385</v>
      </c>
      <c r="AX97" s="68" t="n">
        <f aca="false">Listen!H93</f>
        <v>0.195</v>
      </c>
      <c r="AY97" s="68" t="n">
        <f aca="false">Listen!I93</f>
        <v>0.17</v>
      </c>
      <c r="AZ97" s="68" t="n">
        <f aca="false">Listen!J93</f>
        <v>-0.09</v>
      </c>
      <c r="BA97" s="68" t="n">
        <f aca="false">Listen!K93</f>
        <v>-0.07</v>
      </c>
      <c r="BB97" s="68" t="n">
        <f aca="false">Listen!L93</f>
        <v>-0.6</v>
      </c>
      <c r="BC97" s="91" t="n">
        <f aca="false">+BC85</f>
        <v>-0.085</v>
      </c>
      <c r="BD97" s="91" t="n">
        <f aca="false">+BC97</f>
        <v>-0.085</v>
      </c>
      <c r="BE97" s="80" t="n">
        <f aca="false">($B97+$BC97)/(1+0.0461)*0.0461+0.015+$BC97</f>
        <v>0.125928305133352</v>
      </c>
      <c r="BF97" s="80" t="n">
        <f aca="false">($B97+$BC97)/(1+0.052)*0.052+0.0225+$BC97</f>
        <v>0.157264258555133</v>
      </c>
      <c r="BG97" s="80" t="n">
        <f aca="false">($B97+$BC97)/(1+0.048)*0.048+0.055+$BD97</f>
        <v>0.17363358778626</v>
      </c>
    </row>
    <row r="98" customFormat="false" ht="12.75" hidden="false" customHeight="false" outlineLevel="0" collapsed="false">
      <c r="A98" s="49" t="n">
        <v>39630</v>
      </c>
      <c r="B98" s="50" t="n">
        <f aca="false">+Listen!C94</f>
        <v>4.571</v>
      </c>
      <c r="C98" s="88"/>
      <c r="D98" s="56" t="n">
        <f aca="false">+Y98+0.01</f>
        <v>0.1625</v>
      </c>
      <c r="E98" s="56" t="n">
        <f aca="false">D98</f>
        <v>0.1625</v>
      </c>
      <c r="F98" s="57" t="n">
        <f aca="false">D98-0.01</f>
        <v>0.1525</v>
      </c>
      <c r="G98" s="58" t="n">
        <f aca="false">D98-0.035</f>
        <v>0.1275</v>
      </c>
      <c r="H98" s="57" t="n">
        <f aca="false">F98</f>
        <v>0.1525</v>
      </c>
      <c r="I98" s="92" t="n">
        <f aca="false">D98</f>
        <v>0.1625</v>
      </c>
      <c r="J98" s="58" t="n">
        <f aca="false">I98</f>
        <v>0.1625</v>
      </c>
      <c r="K98" s="61" t="n">
        <f aca="false">I98+0</f>
        <v>0.1625</v>
      </c>
      <c r="L98" s="84" t="n">
        <f aca="false">D98+0.025</f>
        <v>0.1875</v>
      </c>
      <c r="M98" s="64" t="n">
        <f aca="false">L98-0</f>
        <v>0.1875</v>
      </c>
      <c r="N98" s="58" t="n">
        <f aca="false">L98</f>
        <v>0.1875</v>
      </c>
      <c r="O98" s="57" t="n">
        <f aca="false">+L98+0.02</f>
        <v>0.2075</v>
      </c>
      <c r="P98" s="86" t="n">
        <f aca="false">D98-0.005</f>
        <v>0.1575</v>
      </c>
      <c r="Q98" s="59" t="n">
        <f aca="false">P98</f>
        <v>0.1575</v>
      </c>
      <c r="R98" s="58" t="n">
        <f aca="false">P98</f>
        <v>0.1575</v>
      </c>
      <c r="S98" s="57" t="n">
        <f aca="false">+P98</f>
        <v>0.1575</v>
      </c>
      <c r="T98" s="57"/>
      <c r="U98" s="65" t="n">
        <f aca="false">D98-0.2</f>
        <v>-0.0375</v>
      </c>
      <c r="V98" s="65" t="n">
        <f aca="false">U98+0.055</f>
        <v>0.0175</v>
      </c>
      <c r="W98" s="65" t="n">
        <f aca="false">D98</f>
        <v>0.1625</v>
      </c>
      <c r="X98" s="68"/>
      <c r="Y98" s="68" t="n">
        <f aca="false">+Z98+0.09</f>
        <v>0.1525</v>
      </c>
      <c r="Z98" s="68" t="n">
        <v>0.0625</v>
      </c>
      <c r="AA98" s="68" t="n">
        <f aca="false">Y98</f>
        <v>0.1525</v>
      </c>
      <c r="AB98" s="68" t="n">
        <f aca="false">AC98</f>
        <v>0.2125</v>
      </c>
      <c r="AC98" s="68" t="n">
        <f aca="false">Y98+0.06</f>
        <v>0.2125</v>
      </c>
      <c r="AD98" s="68" t="n">
        <f aca="false">Listen!L94</f>
        <v>-0.6</v>
      </c>
      <c r="AE98" s="68" t="n">
        <f aca="false">Z98-(B98+Z98)*0.011</f>
        <v>0.0115315</v>
      </c>
      <c r="AF98" s="68"/>
      <c r="AG98" s="69" t="n">
        <v>0</v>
      </c>
      <c r="AH98" s="70" t="n">
        <v>0</v>
      </c>
      <c r="AI98" s="70" t="n">
        <f aca="false">+AI86</f>
        <v>0.005</v>
      </c>
      <c r="AJ98" s="70" t="n">
        <v>0</v>
      </c>
      <c r="AK98" s="70" t="n">
        <f aca="false">+AI98</f>
        <v>0.005</v>
      </c>
      <c r="AL98" s="70" t="n">
        <f aca="false">AL86</f>
        <v>0.04</v>
      </c>
      <c r="AM98" s="70" t="n">
        <v>0.01</v>
      </c>
      <c r="AN98" s="70" t="n">
        <v>0</v>
      </c>
      <c r="AO98" s="70" t="n">
        <v>0</v>
      </c>
      <c r="AP98" s="70" t="n">
        <v>0.155</v>
      </c>
      <c r="AQ98" s="70" t="n">
        <v>0</v>
      </c>
      <c r="AR98" s="70" t="n">
        <v>0.04</v>
      </c>
      <c r="AS98" s="70"/>
      <c r="AT98" s="68"/>
      <c r="AU98" s="68"/>
      <c r="AV98" s="68" t="n">
        <f aca="false">Listen!F94</f>
        <v>0.5</v>
      </c>
      <c r="AW98" s="68" t="n">
        <f aca="false">Listen!G94</f>
        <v>0.3975</v>
      </c>
      <c r="AX98" s="68" t="n">
        <f aca="false">Listen!H94</f>
        <v>0.265</v>
      </c>
      <c r="AY98" s="68" t="n">
        <f aca="false">Listen!I94</f>
        <v>0.175</v>
      </c>
      <c r="AZ98" s="68" t="n">
        <f aca="false">Listen!J94</f>
        <v>-0.09</v>
      </c>
      <c r="BA98" s="68" t="n">
        <f aca="false">Listen!K94</f>
        <v>-0.07</v>
      </c>
      <c r="BB98" s="68" t="n">
        <f aca="false">Listen!L94</f>
        <v>-0.6</v>
      </c>
      <c r="BC98" s="91" t="n">
        <f aca="false">+BC86</f>
        <v>-0.085</v>
      </c>
      <c r="BD98" s="91" t="n">
        <f aca="false">+BC98</f>
        <v>-0.085</v>
      </c>
      <c r="BE98" s="80" t="n">
        <f aca="false">($B98+$BC98)/(1+0.0461)*0.0461+0.015+$BC98</f>
        <v>0.127691042921327</v>
      </c>
      <c r="BF98" s="80" t="n">
        <f aca="false">($B98+$BC98)/(1+0.052)*0.052+0.0225+$BC98</f>
        <v>0.15924144486692</v>
      </c>
      <c r="BG98" s="80" t="n">
        <f aca="false">($B98+$BC98)/(1+0.048)*0.048+0.055+$BD98</f>
        <v>0.175465648854962</v>
      </c>
    </row>
    <row r="99" customFormat="false" ht="12.75" hidden="false" customHeight="false" outlineLevel="0" collapsed="false">
      <c r="A99" s="49" t="n">
        <v>39661</v>
      </c>
      <c r="B99" s="50" t="n">
        <f aca="false">+Listen!C95</f>
        <v>4.619</v>
      </c>
      <c r="C99" s="88"/>
      <c r="D99" s="56" t="n">
        <f aca="false">+Y99+0.01</f>
        <v>0.1625</v>
      </c>
      <c r="E99" s="56" t="n">
        <f aca="false">D99</f>
        <v>0.1625</v>
      </c>
      <c r="F99" s="57" t="n">
        <f aca="false">D99-0.01</f>
        <v>0.1525</v>
      </c>
      <c r="G99" s="58" t="n">
        <f aca="false">D99-0.035</f>
        <v>0.1275</v>
      </c>
      <c r="H99" s="57" t="n">
        <f aca="false">F99</f>
        <v>0.1525</v>
      </c>
      <c r="I99" s="92" t="n">
        <f aca="false">D99</f>
        <v>0.1625</v>
      </c>
      <c r="J99" s="58" t="n">
        <f aca="false">I99</f>
        <v>0.1625</v>
      </c>
      <c r="K99" s="61" t="n">
        <f aca="false">I99+0</f>
        <v>0.1625</v>
      </c>
      <c r="L99" s="84" t="n">
        <f aca="false">D99+0.025</f>
        <v>0.1875</v>
      </c>
      <c r="M99" s="64" t="n">
        <f aca="false">L99-0</f>
        <v>0.1875</v>
      </c>
      <c r="N99" s="58" t="n">
        <f aca="false">L99</f>
        <v>0.1875</v>
      </c>
      <c r="O99" s="57" t="n">
        <f aca="false">+L99+0.02</f>
        <v>0.2075</v>
      </c>
      <c r="P99" s="86" t="n">
        <f aca="false">D99-0.005</f>
        <v>0.1575</v>
      </c>
      <c r="Q99" s="59" t="n">
        <f aca="false">P99</f>
        <v>0.1575</v>
      </c>
      <c r="R99" s="58" t="n">
        <f aca="false">P99</f>
        <v>0.1575</v>
      </c>
      <c r="S99" s="57" t="n">
        <f aca="false">+P99</f>
        <v>0.1575</v>
      </c>
      <c r="T99" s="57"/>
      <c r="U99" s="65" t="n">
        <f aca="false">D99-0.2</f>
        <v>-0.0375</v>
      </c>
      <c r="V99" s="65" t="n">
        <f aca="false">U99+0.055</f>
        <v>0.0175</v>
      </c>
      <c r="W99" s="65" t="n">
        <f aca="false">D99</f>
        <v>0.1625</v>
      </c>
      <c r="X99" s="68"/>
      <c r="Y99" s="68" t="n">
        <f aca="false">+Z99+0.09</f>
        <v>0.1525</v>
      </c>
      <c r="Z99" s="68" t="n">
        <v>0.0625</v>
      </c>
      <c r="AA99" s="68" t="n">
        <f aca="false">Y99</f>
        <v>0.1525</v>
      </c>
      <c r="AB99" s="68" t="n">
        <f aca="false">AC99</f>
        <v>0.2125</v>
      </c>
      <c r="AC99" s="68" t="n">
        <f aca="false">Y99+0.06</f>
        <v>0.2125</v>
      </c>
      <c r="AD99" s="68" t="n">
        <f aca="false">Listen!L95</f>
        <v>-0.6</v>
      </c>
      <c r="AE99" s="68" t="n">
        <f aca="false">Z99-(B99+Z99)*0.011</f>
        <v>0.0110035</v>
      </c>
      <c r="AF99" s="68"/>
      <c r="AG99" s="69" t="n">
        <v>0</v>
      </c>
      <c r="AH99" s="70" t="n">
        <v>0</v>
      </c>
      <c r="AI99" s="70" t="n">
        <f aca="false">+AI87</f>
        <v>0.005</v>
      </c>
      <c r="AJ99" s="70" t="n">
        <v>0</v>
      </c>
      <c r="AK99" s="70" t="n">
        <f aca="false">+AI99</f>
        <v>0.005</v>
      </c>
      <c r="AL99" s="70" t="n">
        <f aca="false">AL87</f>
        <v>0.04</v>
      </c>
      <c r="AM99" s="70" t="n">
        <v>0.0125</v>
      </c>
      <c r="AN99" s="70" t="n">
        <v>0</v>
      </c>
      <c r="AO99" s="70" t="n">
        <v>0</v>
      </c>
      <c r="AP99" s="70" t="n">
        <v>0.155</v>
      </c>
      <c r="AQ99" s="70" t="n">
        <v>0</v>
      </c>
      <c r="AR99" s="70" t="n">
        <v>0.04</v>
      </c>
      <c r="AS99" s="70"/>
      <c r="AT99" s="68"/>
      <c r="AU99" s="68"/>
      <c r="AV99" s="68" t="n">
        <f aca="false">Listen!F95</f>
        <v>0.5</v>
      </c>
      <c r="AW99" s="68" t="n">
        <f aca="false">Listen!G95</f>
        <v>0.4</v>
      </c>
      <c r="AX99" s="68" t="n">
        <f aca="false">Listen!H95</f>
        <v>0.205</v>
      </c>
      <c r="AY99" s="68" t="n">
        <f aca="false">Listen!I95</f>
        <v>0.175</v>
      </c>
      <c r="AZ99" s="68" t="n">
        <f aca="false">Listen!J95</f>
        <v>-0.09</v>
      </c>
      <c r="BA99" s="68" t="n">
        <f aca="false">Listen!K95</f>
        <v>-0.07</v>
      </c>
      <c r="BB99" s="68" t="n">
        <f aca="false">Listen!L95</f>
        <v>-0.6</v>
      </c>
      <c r="BC99" s="91" t="n">
        <f aca="false">+BC87</f>
        <v>-0.085</v>
      </c>
      <c r="BD99" s="91" t="n">
        <f aca="false">+BC99</f>
        <v>-0.085</v>
      </c>
      <c r="BE99" s="80" t="n">
        <f aca="false">($B99+$BC99)/(1+0.0461)*0.0461+0.015+$BC99</f>
        <v>0.129806328266896</v>
      </c>
      <c r="BF99" s="80" t="n">
        <f aca="false">($B99+$BC99)/(1+0.052)*0.052+0.0225+$BC99</f>
        <v>0.161614068441065</v>
      </c>
      <c r="BG99" s="80" t="n">
        <f aca="false">($B99+$BC99)/(1+0.048)*0.048+0.055+$BD99</f>
        <v>0.177664122137405</v>
      </c>
    </row>
    <row r="100" customFormat="false" ht="12.75" hidden="false" customHeight="false" outlineLevel="0" collapsed="false">
      <c r="A100" s="49" t="n">
        <v>39692</v>
      </c>
      <c r="B100" s="50" t="n">
        <f aca="false">+Listen!C96</f>
        <v>4.632</v>
      </c>
      <c r="C100" s="88"/>
      <c r="D100" s="56" t="n">
        <f aca="false">+Y100+0.01</f>
        <v>0.1825</v>
      </c>
      <c r="E100" s="56" t="n">
        <f aca="false">D100</f>
        <v>0.1825</v>
      </c>
      <c r="F100" s="57" t="n">
        <f aca="false">D100-0.01</f>
        <v>0.1725</v>
      </c>
      <c r="G100" s="58" t="n">
        <f aca="false">D100-0.035</f>
        <v>0.1475</v>
      </c>
      <c r="H100" s="57" t="n">
        <f aca="false">F100</f>
        <v>0.1725</v>
      </c>
      <c r="I100" s="92" t="n">
        <f aca="false">D100</f>
        <v>0.1825</v>
      </c>
      <c r="J100" s="58" t="n">
        <f aca="false">I100</f>
        <v>0.1825</v>
      </c>
      <c r="K100" s="61" t="n">
        <f aca="false">I100+0</f>
        <v>0.1825</v>
      </c>
      <c r="L100" s="84" t="n">
        <f aca="false">D100+0.025</f>
        <v>0.2075</v>
      </c>
      <c r="M100" s="64" t="n">
        <f aca="false">L100-0</f>
        <v>0.2075</v>
      </c>
      <c r="N100" s="58" t="n">
        <f aca="false">L100</f>
        <v>0.2075</v>
      </c>
      <c r="O100" s="57" t="n">
        <f aca="false">+L100+0.02</f>
        <v>0.2275</v>
      </c>
      <c r="P100" s="86" t="n">
        <f aca="false">D100-0.005</f>
        <v>0.1775</v>
      </c>
      <c r="Q100" s="59" t="n">
        <f aca="false">P100</f>
        <v>0.1775</v>
      </c>
      <c r="R100" s="58" t="n">
        <f aca="false">P100</f>
        <v>0.1775</v>
      </c>
      <c r="S100" s="57" t="n">
        <f aca="false">+P100</f>
        <v>0.1775</v>
      </c>
      <c r="T100" s="57"/>
      <c r="U100" s="65" t="n">
        <f aca="false">D100-0.2</f>
        <v>-0.0175</v>
      </c>
      <c r="V100" s="65" t="n">
        <f aca="false">U100+0.055</f>
        <v>0.0375</v>
      </c>
      <c r="W100" s="65" t="n">
        <f aca="false">D100</f>
        <v>0.1825</v>
      </c>
      <c r="X100" s="68"/>
      <c r="Y100" s="68" t="n">
        <f aca="false">+Z100+0.09</f>
        <v>0.1725</v>
      </c>
      <c r="Z100" s="68" t="n">
        <v>0.0825</v>
      </c>
      <c r="AA100" s="68" t="n">
        <f aca="false">Y100</f>
        <v>0.1725</v>
      </c>
      <c r="AB100" s="68" t="n">
        <f aca="false">AC100</f>
        <v>0.2325</v>
      </c>
      <c r="AC100" s="68" t="n">
        <f aca="false">Y100+0.06</f>
        <v>0.2325</v>
      </c>
      <c r="AD100" s="68" t="n">
        <f aca="false">Listen!L96</f>
        <v>-0.6</v>
      </c>
      <c r="AE100" s="68" t="n">
        <f aca="false">Z100-(B100+Z100)*0.011</f>
        <v>0.0306405</v>
      </c>
      <c r="AF100" s="68"/>
      <c r="AG100" s="69" t="n">
        <v>0</v>
      </c>
      <c r="AH100" s="70" t="n">
        <v>0</v>
      </c>
      <c r="AI100" s="70" t="n">
        <f aca="false">+AI88</f>
        <v>0.005</v>
      </c>
      <c r="AJ100" s="70" t="n">
        <v>0</v>
      </c>
      <c r="AK100" s="70" t="n">
        <f aca="false">+AI100</f>
        <v>0.005</v>
      </c>
      <c r="AL100" s="70" t="n">
        <f aca="false">AL88</f>
        <v>0.04</v>
      </c>
      <c r="AM100" s="70" t="n">
        <v>0.0125</v>
      </c>
      <c r="AN100" s="70" t="n">
        <v>0</v>
      </c>
      <c r="AO100" s="70" t="n">
        <v>0</v>
      </c>
      <c r="AP100" s="70" t="n">
        <v>0.155</v>
      </c>
      <c r="AQ100" s="70" t="n">
        <v>0</v>
      </c>
      <c r="AR100" s="70" t="n">
        <v>0.04</v>
      </c>
      <c r="AS100" s="70"/>
      <c r="AT100" s="68"/>
      <c r="AU100" s="68"/>
      <c r="AV100" s="68" t="n">
        <f aca="false">Listen!F96</f>
        <v>0.46</v>
      </c>
      <c r="AW100" s="68" t="n">
        <f aca="false">Listen!G96</f>
        <v>0.3975</v>
      </c>
      <c r="AX100" s="68" t="n">
        <f aca="false">Listen!H96</f>
        <v>0.185</v>
      </c>
      <c r="AY100" s="68" t="n">
        <f aca="false">Listen!I96</f>
        <v>0.165</v>
      </c>
      <c r="AZ100" s="68" t="n">
        <f aca="false">Listen!J96</f>
        <v>-0.09</v>
      </c>
      <c r="BA100" s="68" t="n">
        <f aca="false">Listen!K96</f>
        <v>-0.07</v>
      </c>
      <c r="BB100" s="68" t="n">
        <f aca="false">Listen!L96</f>
        <v>-0.6</v>
      </c>
      <c r="BC100" s="91" t="n">
        <f aca="false">+BC88</f>
        <v>-0.085</v>
      </c>
      <c r="BD100" s="91" t="n">
        <f aca="false">+BC100</f>
        <v>-0.085</v>
      </c>
      <c r="BE100" s="80" t="n">
        <f aca="false">($B100+$BC100)/(1+0.0461)*0.0461+0.015+$BC100</f>
        <v>0.130379218047988</v>
      </c>
      <c r="BF100" s="80" t="n">
        <f aca="false">($B100+$BC100)/(1+0.052)*0.052+0.0225+$BC100</f>
        <v>0.162256653992395</v>
      </c>
      <c r="BG100" s="80" t="n">
        <f aca="false">($B100+$BC100)/(1+0.048)*0.048+0.055+$BD100</f>
        <v>0.178259541984733</v>
      </c>
    </row>
    <row r="101" customFormat="false" ht="12.75" hidden="false" customHeight="false" outlineLevel="0" collapsed="false">
      <c r="A101" s="49" t="n">
        <v>39722</v>
      </c>
      <c r="B101" s="50" t="n">
        <f aca="false">+Listen!C97</f>
        <v>4.665</v>
      </c>
      <c r="C101" s="88"/>
      <c r="D101" s="56" t="n">
        <f aca="false">+Y101+0.01</f>
        <v>0.1925</v>
      </c>
      <c r="E101" s="56" t="n">
        <f aca="false">D101</f>
        <v>0.1925</v>
      </c>
      <c r="F101" s="57" t="n">
        <f aca="false">D101-0.01</f>
        <v>0.1825</v>
      </c>
      <c r="G101" s="58" t="n">
        <f aca="false">D101-0.035</f>
        <v>0.1575</v>
      </c>
      <c r="H101" s="57" t="n">
        <f aca="false">F101</f>
        <v>0.1825</v>
      </c>
      <c r="I101" s="92" t="n">
        <f aca="false">D101</f>
        <v>0.1925</v>
      </c>
      <c r="J101" s="58" t="n">
        <f aca="false">I101</f>
        <v>0.1925</v>
      </c>
      <c r="K101" s="61" t="n">
        <f aca="false">I101+0</f>
        <v>0.1925</v>
      </c>
      <c r="L101" s="84" t="n">
        <f aca="false">D101+0.025</f>
        <v>0.2175</v>
      </c>
      <c r="M101" s="64" t="n">
        <f aca="false">L101-0</f>
        <v>0.2175</v>
      </c>
      <c r="N101" s="58" t="n">
        <f aca="false">L101</f>
        <v>0.2175</v>
      </c>
      <c r="O101" s="57" t="n">
        <f aca="false">+L101+0.02</f>
        <v>0.2375</v>
      </c>
      <c r="P101" s="86" t="n">
        <f aca="false">D101-0.005</f>
        <v>0.1875</v>
      </c>
      <c r="Q101" s="59" t="n">
        <f aca="false">P101</f>
        <v>0.1875</v>
      </c>
      <c r="R101" s="58" t="n">
        <f aca="false">P101</f>
        <v>0.1875</v>
      </c>
      <c r="S101" s="57" t="n">
        <f aca="false">+P101</f>
        <v>0.1875</v>
      </c>
      <c r="T101" s="57"/>
      <c r="U101" s="65" t="n">
        <f aca="false">D101-0.2</f>
        <v>-0.00750000000000001</v>
      </c>
      <c r="V101" s="65" t="n">
        <f aca="false">U101+0.055</f>
        <v>0.0475</v>
      </c>
      <c r="W101" s="65" t="n">
        <f aca="false">D101</f>
        <v>0.1925</v>
      </c>
      <c r="X101" s="68"/>
      <c r="Y101" s="68" t="n">
        <f aca="false">+Z101+0.09</f>
        <v>0.1825</v>
      </c>
      <c r="Z101" s="68" t="n">
        <v>0.0925</v>
      </c>
      <c r="AA101" s="68" t="n">
        <f aca="false">Y101</f>
        <v>0.1825</v>
      </c>
      <c r="AB101" s="68" t="n">
        <f aca="false">AC101</f>
        <v>0.2425</v>
      </c>
      <c r="AC101" s="68" t="n">
        <f aca="false">Y101+0.06</f>
        <v>0.2425</v>
      </c>
      <c r="AD101" s="68" t="n">
        <f aca="false">Listen!L97</f>
        <v>-0.6</v>
      </c>
      <c r="AE101" s="68" t="n">
        <f aca="false">Z101-(B101+Z101)*0.011</f>
        <v>0.0401675</v>
      </c>
      <c r="AF101" s="68"/>
      <c r="AG101" s="69" t="n">
        <v>0</v>
      </c>
      <c r="AH101" s="70" t="n">
        <v>0</v>
      </c>
      <c r="AI101" s="70" t="n">
        <f aca="false">+AI89</f>
        <v>0.005</v>
      </c>
      <c r="AJ101" s="70" t="n">
        <v>0</v>
      </c>
      <c r="AK101" s="70" t="n">
        <f aca="false">+AI101</f>
        <v>0.005</v>
      </c>
      <c r="AL101" s="70" t="n">
        <f aca="false">AL89</f>
        <v>0.04</v>
      </c>
      <c r="AM101" s="70" t="n">
        <v>0.0125</v>
      </c>
      <c r="AN101" s="70" t="n">
        <v>0</v>
      </c>
      <c r="AO101" s="70" t="n">
        <v>0</v>
      </c>
      <c r="AP101" s="70" t="n">
        <v>0.155</v>
      </c>
      <c r="AQ101" s="70" t="n">
        <v>0</v>
      </c>
      <c r="AR101" s="70" t="n">
        <v>0.04</v>
      </c>
      <c r="AS101" s="70"/>
      <c r="AT101" s="68"/>
      <c r="AU101" s="68"/>
      <c r="AV101" s="68" t="n">
        <f aca="false">Listen!F97</f>
        <v>0.47</v>
      </c>
      <c r="AW101" s="68" t="n">
        <f aca="false">Listen!G97</f>
        <v>0.4</v>
      </c>
      <c r="AX101" s="68" t="n">
        <f aca="false">Listen!H97</f>
        <v>0.205</v>
      </c>
      <c r="AY101" s="68" t="n">
        <f aca="false">Listen!I97</f>
        <v>0.1725</v>
      </c>
      <c r="AZ101" s="68" t="n">
        <f aca="false">Listen!J97</f>
        <v>-0.09</v>
      </c>
      <c r="BA101" s="68" t="n">
        <f aca="false">Listen!K97</f>
        <v>-0.07</v>
      </c>
      <c r="BB101" s="68" t="n">
        <f aca="false">Listen!L97</f>
        <v>-0.6</v>
      </c>
      <c r="BC101" s="91" t="n">
        <f aca="false">+BC89</f>
        <v>-0.085</v>
      </c>
      <c r="BD101" s="91" t="n">
        <f aca="false">+BC101</f>
        <v>-0.085</v>
      </c>
      <c r="BE101" s="80" t="n">
        <f aca="false">($B101+$BC101)/(1+0.0461)*0.0461+0.015+$BC101</f>
        <v>0.131833476723067</v>
      </c>
      <c r="BF101" s="80" t="n">
        <f aca="false">($B101+$BC101)/(1+0.052)*0.052+0.0225+$BC101</f>
        <v>0.16388783269962</v>
      </c>
      <c r="BG101" s="80" t="n">
        <f aca="false">($B101+$BC101)/(1+0.048)*0.048+0.055+$BD101</f>
        <v>0.179770992366412</v>
      </c>
    </row>
    <row r="102" customFormat="false" ht="12.75" hidden="false" customHeight="false" outlineLevel="0" collapsed="false">
      <c r="A102" s="49" t="n">
        <v>39753</v>
      </c>
      <c r="B102" s="50" t="n">
        <f aca="false">+Listen!C98</f>
        <v>4.781</v>
      </c>
      <c r="C102" s="88"/>
      <c r="D102" s="56" t="n">
        <f aca="false">Y102+0.02</f>
        <v>0.2475</v>
      </c>
      <c r="E102" s="56" t="n">
        <f aca="false">D102</f>
        <v>0.2475</v>
      </c>
      <c r="F102" s="57" t="n">
        <f aca="false">D102</f>
        <v>0.2475</v>
      </c>
      <c r="G102" s="58" t="n">
        <f aca="false">D102-0.035</f>
        <v>0.2125</v>
      </c>
      <c r="H102" s="57" t="n">
        <f aca="false">F102</f>
        <v>0.2475</v>
      </c>
      <c r="I102" s="92" t="n">
        <f aca="false">I90-0.005</f>
        <v>0.3875</v>
      </c>
      <c r="J102" s="58" t="n">
        <f aca="false">I102</f>
        <v>0.3875</v>
      </c>
      <c r="K102" s="61" t="n">
        <f aca="false">I102+0</f>
        <v>0.3875</v>
      </c>
      <c r="L102" s="62" t="n">
        <f aca="false">D102+0.11</f>
        <v>0.3575</v>
      </c>
      <c r="M102" s="64" t="n">
        <f aca="false">L102-0</f>
        <v>0.3575</v>
      </c>
      <c r="N102" s="58" t="n">
        <f aca="false">L102</f>
        <v>0.3575</v>
      </c>
      <c r="O102" s="57" t="n">
        <f aca="false">+L102+0.03</f>
        <v>0.3875</v>
      </c>
      <c r="P102" s="84" t="n">
        <f aca="false">L102+0.1</f>
        <v>0.4575</v>
      </c>
      <c r="Q102" s="59" t="n">
        <f aca="false">P102</f>
        <v>0.4575</v>
      </c>
      <c r="R102" s="58" t="n">
        <f aca="false">P102</f>
        <v>0.4575</v>
      </c>
      <c r="S102" s="57" t="n">
        <f aca="false">+P102+0.02</f>
        <v>0.4775</v>
      </c>
      <c r="T102" s="57"/>
      <c r="U102" s="65" t="n">
        <f aca="false">D102-0.16</f>
        <v>0.0875</v>
      </c>
      <c r="V102" s="65" t="n">
        <f aca="false">U102+0.055</f>
        <v>0.1425</v>
      </c>
      <c r="W102" s="65" t="n">
        <f aca="false">(U102+B102)*0.032+U102+0.01</f>
        <v>0.253292</v>
      </c>
      <c r="X102" s="68" t="n">
        <f aca="false">AVERAGE(Y102:Y106)</f>
        <v>0.2445</v>
      </c>
      <c r="Y102" s="68" t="n">
        <v>0.2275</v>
      </c>
      <c r="Z102" s="68" t="n">
        <v>0.1275</v>
      </c>
      <c r="AA102" s="68" t="n">
        <f aca="false">Y102</f>
        <v>0.2275</v>
      </c>
      <c r="AB102" s="68" t="n">
        <f aca="false">AC102</f>
        <v>0.3775</v>
      </c>
      <c r="AC102" s="68" t="n">
        <f aca="false">Y102+0.15</f>
        <v>0.3775</v>
      </c>
      <c r="AD102" s="68" t="n">
        <f aca="false">Listen!L98</f>
        <v>-0.5</v>
      </c>
      <c r="AE102" s="68"/>
      <c r="AF102" s="68"/>
      <c r="AG102" s="69" t="n">
        <v>0</v>
      </c>
      <c r="AH102" s="70" t="n">
        <v>0</v>
      </c>
      <c r="AI102" s="70" t="n">
        <f aca="false">+AI90</f>
        <v>0.02</v>
      </c>
      <c r="AJ102" s="70" t="n">
        <v>0</v>
      </c>
      <c r="AK102" s="70" t="n">
        <f aca="false">+AI102</f>
        <v>0.02</v>
      </c>
      <c r="AL102" s="70" t="n">
        <f aca="false">AL90</f>
        <v>0.05</v>
      </c>
      <c r="AM102" s="70" t="n">
        <v>0.025</v>
      </c>
      <c r="AN102" s="70" t="n">
        <v>0</v>
      </c>
      <c r="AO102" s="70" t="n">
        <v>0</v>
      </c>
      <c r="AP102" s="70" t="n">
        <v>0.155</v>
      </c>
      <c r="AQ102" s="70" t="n">
        <v>0.005</v>
      </c>
      <c r="AR102" s="70" t="n">
        <v>0.055</v>
      </c>
      <c r="AS102" s="70"/>
      <c r="AT102" s="68"/>
      <c r="AU102" s="68"/>
      <c r="AV102" s="68" t="n">
        <f aca="false">Listen!F98</f>
        <v>0.86</v>
      </c>
      <c r="AW102" s="68" t="n">
        <f aca="false">Listen!G98</f>
        <v>0.645</v>
      </c>
      <c r="AX102" s="68" t="n">
        <f aca="false">Listen!H98</f>
        <v>0.3</v>
      </c>
      <c r="AY102" s="68" t="n">
        <f aca="false">Listen!I98</f>
        <v>0.24</v>
      </c>
      <c r="AZ102" s="68" t="n">
        <f aca="false">Listen!J98</f>
        <v>0.005</v>
      </c>
      <c r="BA102" s="68" t="n">
        <f aca="false">Listen!K98</f>
        <v>0.07</v>
      </c>
      <c r="BB102" s="68" t="n">
        <f aca="false">Listen!L98</f>
        <v>-0.5</v>
      </c>
      <c r="BC102" s="91" t="n">
        <f aca="false">+BC90</f>
        <v>-0.105</v>
      </c>
      <c r="BD102" s="91" t="n">
        <f aca="false">+BC102</f>
        <v>-0.105</v>
      </c>
      <c r="BE102" s="80" t="n">
        <f aca="false">($B102+$BC102)/(1+0.0461)*0.0461+0.015+$BC102</f>
        <v>0.116064047414205</v>
      </c>
      <c r="BF102" s="80" t="n">
        <f aca="false">($B102+$BC102)/(1+0.052)*0.052+0.0225+$BC102</f>
        <v>0.148633079847909</v>
      </c>
      <c r="BG102" s="80" t="n">
        <f aca="false">($B102+$BC102)/(1+0.048)*0.048+0.055+$BD102</f>
        <v>0.164167938931298</v>
      </c>
    </row>
    <row r="103" customFormat="false" ht="12.75" hidden="false" customHeight="false" outlineLevel="0" collapsed="false">
      <c r="A103" s="49" t="n">
        <v>39783</v>
      </c>
      <c r="B103" s="50" t="n">
        <f aca="false">+Listen!C99</f>
        <v>4.904</v>
      </c>
      <c r="C103" s="88"/>
      <c r="D103" s="56" t="n">
        <f aca="false">Y103+0.02</f>
        <v>0.2675</v>
      </c>
      <c r="E103" s="56" t="n">
        <f aca="false">D103</f>
        <v>0.2675</v>
      </c>
      <c r="F103" s="57" t="n">
        <f aca="false">D103</f>
        <v>0.2675</v>
      </c>
      <c r="G103" s="58" t="n">
        <f aca="false">D103-0.035</f>
        <v>0.2325</v>
      </c>
      <c r="H103" s="57" t="n">
        <f aca="false">F103</f>
        <v>0.2675</v>
      </c>
      <c r="I103" s="92" t="n">
        <f aca="false">I91-0.005</f>
        <v>0.4075</v>
      </c>
      <c r="J103" s="58" t="n">
        <f aca="false">I103</f>
        <v>0.4075</v>
      </c>
      <c r="K103" s="61" t="n">
        <f aca="false">I103+0</f>
        <v>0.4075</v>
      </c>
      <c r="L103" s="62" t="n">
        <f aca="false">D103+0.11</f>
        <v>0.3775</v>
      </c>
      <c r="M103" s="64" t="n">
        <f aca="false">L103-0</f>
        <v>0.3775</v>
      </c>
      <c r="N103" s="58" t="n">
        <f aca="false">L103</f>
        <v>0.3775</v>
      </c>
      <c r="O103" s="57" t="n">
        <f aca="false">+L103+0.03</f>
        <v>0.4075</v>
      </c>
      <c r="P103" s="84" t="n">
        <f aca="false">L103+0.1</f>
        <v>0.4775</v>
      </c>
      <c r="Q103" s="59" t="n">
        <f aca="false">P103</f>
        <v>0.4775</v>
      </c>
      <c r="R103" s="58" t="n">
        <f aca="false">P103</f>
        <v>0.4775</v>
      </c>
      <c r="S103" s="57" t="n">
        <f aca="false">+P103+0.02</f>
        <v>0.4975</v>
      </c>
      <c r="T103" s="57"/>
      <c r="U103" s="65" t="n">
        <f aca="false">D103-0.16</f>
        <v>0.1075</v>
      </c>
      <c r="V103" s="65" t="n">
        <f aca="false">U103+0.055</f>
        <v>0.1625</v>
      </c>
      <c r="W103" s="65" t="n">
        <f aca="false">(U103+B103)*0.032+U103+0.01</f>
        <v>0.277868</v>
      </c>
      <c r="X103" s="68" t="n">
        <f aca="false">AVERAGE(Z102:Z106)</f>
        <v>0.1445</v>
      </c>
      <c r="Y103" s="68" t="n">
        <v>0.2475</v>
      </c>
      <c r="Z103" s="68" t="n">
        <v>0.1475</v>
      </c>
      <c r="AA103" s="68" t="n">
        <f aca="false">Y103</f>
        <v>0.2475</v>
      </c>
      <c r="AB103" s="68" t="n">
        <f aca="false">AC103</f>
        <v>0.3975</v>
      </c>
      <c r="AC103" s="68" t="n">
        <f aca="false">Y103+0.15</f>
        <v>0.3975</v>
      </c>
      <c r="AD103" s="68" t="n">
        <f aca="false">Listen!L99</f>
        <v>-0.5</v>
      </c>
      <c r="AE103" s="68"/>
      <c r="AF103" s="68"/>
      <c r="AG103" s="69" t="n">
        <v>0</v>
      </c>
      <c r="AH103" s="70" t="n">
        <v>0</v>
      </c>
      <c r="AI103" s="70" t="n">
        <f aca="false">+AI91</f>
        <v>0.02</v>
      </c>
      <c r="AJ103" s="70" t="n">
        <v>0</v>
      </c>
      <c r="AK103" s="70" t="n">
        <f aca="false">+AI103</f>
        <v>0.02</v>
      </c>
      <c r="AL103" s="70" t="n">
        <f aca="false">AL91</f>
        <v>0.05</v>
      </c>
      <c r="AM103" s="70" t="n">
        <v>0.0275</v>
      </c>
      <c r="AN103" s="70" t="n">
        <v>0</v>
      </c>
      <c r="AO103" s="70" t="n">
        <v>0</v>
      </c>
      <c r="AP103" s="70" t="n">
        <v>0.155</v>
      </c>
      <c r="AQ103" s="70" t="n">
        <v>0.005</v>
      </c>
      <c r="AR103" s="70" t="n">
        <v>0.055</v>
      </c>
      <c r="AS103" s="70"/>
      <c r="AT103" s="68"/>
      <c r="AU103" s="68"/>
      <c r="AV103" s="68" t="n">
        <f aca="false">Listen!F99</f>
        <v>1.28</v>
      </c>
      <c r="AW103" s="68" t="n">
        <f aca="false">Listen!G99</f>
        <v>0.98</v>
      </c>
      <c r="AX103" s="68" t="n">
        <f aca="false">Listen!H99</f>
        <v>0.37</v>
      </c>
      <c r="AY103" s="68" t="n">
        <f aca="false">Listen!I99</f>
        <v>0.26</v>
      </c>
      <c r="AZ103" s="68" t="n">
        <f aca="false">Listen!J99</f>
        <v>0.025</v>
      </c>
      <c r="BA103" s="68" t="n">
        <f aca="false">Listen!K99</f>
        <v>0.075</v>
      </c>
      <c r="BB103" s="68" t="n">
        <f aca="false">Listen!L99</f>
        <v>-0.5</v>
      </c>
      <c r="BC103" s="91" t="n">
        <f aca="false">+BC91</f>
        <v>-0.1075</v>
      </c>
      <c r="BD103" s="91" t="n">
        <f aca="false">+BC103</f>
        <v>-0.1075</v>
      </c>
      <c r="BE103" s="80" t="n">
        <f aca="false">($B103+$BC103)/(1+0.0461)*0.0461+0.015+$BC103</f>
        <v>0.118874295000478</v>
      </c>
      <c r="BF103" s="80" t="n">
        <f aca="false">($B103+$BC103)/(1+0.052)*0.052+0.0225+$BC103</f>
        <v>0.152089353612167</v>
      </c>
      <c r="BG103" s="80" t="n">
        <f aca="false">($B103+$BC103)/(1+0.048)*0.048+0.055+$BD103</f>
        <v>0.167187022900763</v>
      </c>
    </row>
    <row r="104" customFormat="false" ht="12.75" hidden="false" customHeight="false" outlineLevel="0" collapsed="false">
      <c r="A104" s="49" t="n">
        <v>39814</v>
      </c>
      <c r="B104" s="50" t="n">
        <f aca="false">+Listen!C100</f>
        <v>4.919</v>
      </c>
      <c r="C104" s="88"/>
      <c r="D104" s="56" t="n">
        <f aca="false">Y104+0.02</f>
        <v>0.2775</v>
      </c>
      <c r="E104" s="56" t="n">
        <f aca="false">D104</f>
        <v>0.2775</v>
      </c>
      <c r="F104" s="57" t="n">
        <f aca="false">D104</f>
        <v>0.2775</v>
      </c>
      <c r="G104" s="58" t="n">
        <f aca="false">D104-0.035</f>
        <v>0.2425</v>
      </c>
      <c r="H104" s="57" t="n">
        <f aca="false">F104</f>
        <v>0.2775</v>
      </c>
      <c r="I104" s="92" t="n">
        <f aca="false">I92-0.005</f>
        <v>0.4175</v>
      </c>
      <c r="J104" s="58" t="n">
        <f aca="false">I104</f>
        <v>0.4175</v>
      </c>
      <c r="K104" s="61" t="n">
        <f aca="false">I104+0</f>
        <v>0.4175</v>
      </c>
      <c r="L104" s="62" t="n">
        <f aca="false">D104+0.11</f>
        <v>0.3875</v>
      </c>
      <c r="M104" s="64" t="n">
        <f aca="false">L104-0</f>
        <v>0.3875</v>
      </c>
      <c r="N104" s="58" t="n">
        <f aca="false">L104</f>
        <v>0.3875</v>
      </c>
      <c r="O104" s="57" t="n">
        <f aca="false">+L104+0.03</f>
        <v>0.4175</v>
      </c>
      <c r="P104" s="84" t="n">
        <f aca="false">L104+0.1</f>
        <v>0.4875</v>
      </c>
      <c r="Q104" s="59" t="n">
        <f aca="false">P104</f>
        <v>0.4875</v>
      </c>
      <c r="R104" s="58" t="n">
        <f aca="false">P104</f>
        <v>0.4875</v>
      </c>
      <c r="S104" s="57" t="n">
        <f aca="false">+P104+0.02</f>
        <v>0.5075</v>
      </c>
      <c r="T104" s="57"/>
      <c r="U104" s="65" t="n">
        <f aca="false">D104-0.16</f>
        <v>0.1175</v>
      </c>
      <c r="V104" s="65" t="n">
        <f aca="false">U104+0.055</f>
        <v>0.1725</v>
      </c>
      <c r="W104" s="65" t="n">
        <f aca="false">(U104+B104)*0.032+U104+0.01</f>
        <v>0.288668</v>
      </c>
      <c r="X104" s="68"/>
      <c r="Y104" s="68" t="n">
        <v>0.2575</v>
      </c>
      <c r="Z104" s="68" t="n">
        <v>0.1575</v>
      </c>
      <c r="AA104" s="68" t="n">
        <f aca="false">Y104</f>
        <v>0.2575</v>
      </c>
      <c r="AB104" s="68" t="n">
        <f aca="false">AC104</f>
        <v>0.4075</v>
      </c>
      <c r="AC104" s="68" t="n">
        <f aca="false">Y104+0.15</f>
        <v>0.4075</v>
      </c>
      <c r="AD104" s="68" t="n">
        <f aca="false">Listen!L100</f>
        <v>-0.5</v>
      </c>
      <c r="AE104" s="68"/>
      <c r="AF104" s="68"/>
      <c r="AG104" s="69" t="n">
        <v>0</v>
      </c>
      <c r="AH104" s="70" t="n">
        <v>0</v>
      </c>
      <c r="AI104" s="70" t="n">
        <f aca="false">+AI92</f>
        <v>0.02</v>
      </c>
      <c r="AJ104" s="70" t="n">
        <v>0</v>
      </c>
      <c r="AK104" s="70" t="n">
        <f aca="false">+AI104</f>
        <v>0.02</v>
      </c>
      <c r="AL104" s="70" t="n">
        <f aca="false">AL92</f>
        <v>0.05</v>
      </c>
      <c r="AM104" s="70" t="n">
        <v>0.03</v>
      </c>
      <c r="AN104" s="70" t="n">
        <v>0</v>
      </c>
      <c r="AO104" s="70" t="n">
        <v>0</v>
      </c>
      <c r="AP104" s="70" t="n">
        <v>0.155</v>
      </c>
      <c r="AQ104" s="70" t="n">
        <v>0.005</v>
      </c>
      <c r="AR104" s="70" t="n">
        <v>0.055</v>
      </c>
      <c r="AS104" s="70"/>
      <c r="AT104" s="68"/>
      <c r="AU104" s="68"/>
      <c r="AV104" s="68" t="n">
        <f aca="false">Listen!F100</f>
        <v>1.61</v>
      </c>
      <c r="AW104" s="68" t="n">
        <f aca="false">Listen!G100</f>
        <v>1.205</v>
      </c>
      <c r="AX104" s="68" t="n">
        <f aca="false">Listen!H100</f>
        <v>0.4</v>
      </c>
      <c r="AY104" s="68" t="n">
        <f aca="false">Listen!I100</f>
        <v>0.27</v>
      </c>
      <c r="AZ104" s="68" t="n">
        <f aca="false">Listen!J100</f>
        <v>0.0375</v>
      </c>
      <c r="BA104" s="68" t="n">
        <f aca="false">Listen!K100</f>
        <v>0.09</v>
      </c>
      <c r="BB104" s="68" t="n">
        <f aca="false">Listen!L100</f>
        <v>-0.5</v>
      </c>
      <c r="BC104" s="91" t="n">
        <f aca="false">+BC92</f>
        <v>-0.11</v>
      </c>
      <c r="BD104" s="91" t="n">
        <f aca="false">+BC104</f>
        <v>-0.11</v>
      </c>
      <c r="BE104" s="80" t="n">
        <f aca="false">($B104+$BC104)/(1+0.0461)*0.0461+0.015+$BC104</f>
        <v>0.11692515055922</v>
      </c>
      <c r="BF104" s="80" t="n">
        <f aca="false">($B104+$BC104)/(1+0.052)*0.052+0.0225+$BC104</f>
        <v>0.150207224334601</v>
      </c>
      <c r="BG104" s="80" t="n">
        <f aca="false">($B104+$BC104)/(1+0.048)*0.048+0.055+$BD104</f>
        <v>0.165259541984733</v>
      </c>
    </row>
    <row r="105" customFormat="false" ht="12.75" hidden="false" customHeight="false" outlineLevel="0" collapsed="false">
      <c r="A105" s="49" t="n">
        <v>39845</v>
      </c>
      <c r="B105" s="50" t="n">
        <f aca="false">+Listen!C101</f>
        <v>4.799</v>
      </c>
      <c r="C105" s="88"/>
      <c r="D105" s="56" t="n">
        <f aca="false">Y105+0.02</f>
        <v>0.2675</v>
      </c>
      <c r="E105" s="56" t="n">
        <f aca="false">D105</f>
        <v>0.2675</v>
      </c>
      <c r="F105" s="57" t="n">
        <f aca="false">D105</f>
        <v>0.2675</v>
      </c>
      <c r="G105" s="58" t="n">
        <f aca="false">D105-0.035</f>
        <v>0.2325</v>
      </c>
      <c r="H105" s="57" t="n">
        <f aca="false">F105</f>
        <v>0.2675</v>
      </c>
      <c r="I105" s="92" t="n">
        <f aca="false">I93-0.005</f>
        <v>0.4075</v>
      </c>
      <c r="J105" s="58" t="n">
        <f aca="false">I105</f>
        <v>0.4075</v>
      </c>
      <c r="K105" s="61" t="n">
        <f aca="false">I105+0</f>
        <v>0.4075</v>
      </c>
      <c r="L105" s="62" t="n">
        <f aca="false">D105+0.11</f>
        <v>0.3775</v>
      </c>
      <c r="M105" s="64" t="n">
        <f aca="false">L105-0</f>
        <v>0.3775</v>
      </c>
      <c r="N105" s="58" t="n">
        <f aca="false">L105</f>
        <v>0.3775</v>
      </c>
      <c r="O105" s="57" t="n">
        <f aca="false">+L105+0.03</f>
        <v>0.4075</v>
      </c>
      <c r="P105" s="84" t="n">
        <f aca="false">L105+0.1</f>
        <v>0.4775</v>
      </c>
      <c r="Q105" s="59" t="n">
        <f aca="false">P105</f>
        <v>0.4775</v>
      </c>
      <c r="R105" s="58" t="n">
        <f aca="false">P105</f>
        <v>0.4775</v>
      </c>
      <c r="S105" s="57" t="n">
        <f aca="false">+P105+0.02</f>
        <v>0.4975</v>
      </c>
      <c r="T105" s="57"/>
      <c r="U105" s="65" t="n">
        <f aca="false">D105-0.16</f>
        <v>0.1075</v>
      </c>
      <c r="V105" s="65" t="n">
        <f aca="false">U105+0.055</f>
        <v>0.1625</v>
      </c>
      <c r="W105" s="65" t="n">
        <f aca="false">(U105+B105)*0.032+U105+0.01</f>
        <v>0.274508</v>
      </c>
      <c r="X105" s="68"/>
      <c r="Y105" s="68" t="n">
        <v>0.2475</v>
      </c>
      <c r="Z105" s="68" t="n">
        <v>0.1475</v>
      </c>
      <c r="AA105" s="68" t="n">
        <f aca="false">Y105</f>
        <v>0.2475</v>
      </c>
      <c r="AB105" s="68" t="n">
        <f aca="false">AC105</f>
        <v>0.3975</v>
      </c>
      <c r="AC105" s="68" t="n">
        <f aca="false">Y105+0.15</f>
        <v>0.3975</v>
      </c>
      <c r="AD105" s="68" t="n">
        <f aca="false">Listen!L101</f>
        <v>-0.5</v>
      </c>
      <c r="AE105" s="68"/>
      <c r="AF105" s="68"/>
      <c r="AG105" s="69" t="n">
        <v>0</v>
      </c>
      <c r="AH105" s="70" t="n">
        <v>0</v>
      </c>
      <c r="AI105" s="70" t="n">
        <f aca="false">+AI93</f>
        <v>0.02</v>
      </c>
      <c r="AJ105" s="70" t="n">
        <v>0</v>
      </c>
      <c r="AK105" s="70" t="n">
        <f aca="false">+AI105</f>
        <v>0.02</v>
      </c>
      <c r="AL105" s="70" t="n">
        <f aca="false">AL93</f>
        <v>0.05</v>
      </c>
      <c r="AM105" s="70" t="n">
        <v>0.0325</v>
      </c>
      <c r="AN105" s="70" t="n">
        <v>0</v>
      </c>
      <c r="AO105" s="70" t="n">
        <v>0</v>
      </c>
      <c r="AP105" s="70" t="n">
        <v>0.155</v>
      </c>
      <c r="AQ105" s="70" t="n">
        <v>0.005</v>
      </c>
      <c r="AR105" s="70" t="n">
        <v>0.055</v>
      </c>
      <c r="AS105" s="70"/>
      <c r="AT105" s="68"/>
      <c r="AU105" s="68"/>
      <c r="AV105" s="68" t="n">
        <f aca="false">Listen!F101</f>
        <v>1.57</v>
      </c>
      <c r="AW105" s="68" t="n">
        <f aca="false">Listen!G101</f>
        <v>1.205</v>
      </c>
      <c r="AX105" s="68" t="n">
        <f aca="false">Listen!H101</f>
        <v>0.39</v>
      </c>
      <c r="AY105" s="68" t="n">
        <f aca="false">Listen!I101</f>
        <v>0.27</v>
      </c>
      <c r="AZ105" s="68" t="n">
        <f aca="false">Listen!J101</f>
        <v>0.0425</v>
      </c>
      <c r="BA105" s="68" t="n">
        <f aca="false">Listen!K101</f>
        <v>0.09</v>
      </c>
      <c r="BB105" s="68" t="n">
        <f aca="false">Listen!L101</f>
        <v>-0.5</v>
      </c>
      <c r="BC105" s="91" t="n">
        <f aca="false">+BC93</f>
        <v>-0.1025</v>
      </c>
      <c r="BD105" s="91" t="n">
        <f aca="false">+BC105</f>
        <v>-0.1025</v>
      </c>
      <c r="BE105" s="80" t="n">
        <f aca="false">($B105+$BC105)/(1+0.0461)*0.0461+0.015+$BC105</f>
        <v>0.119467450530542</v>
      </c>
      <c r="BF105" s="80" t="n">
        <f aca="false">($B105+$BC105)/(1+0.052)*0.052+0.0225+$BC105</f>
        <v>0.1521463878327</v>
      </c>
      <c r="BG105" s="80" t="n">
        <f aca="false">($B105+$BC105)/(1+0.048)*0.048+0.055+$BD105</f>
        <v>0.167606870229008</v>
      </c>
    </row>
    <row r="106" customFormat="false" ht="12.75" hidden="false" customHeight="false" outlineLevel="0" collapsed="false">
      <c r="A106" s="49" t="n">
        <v>39873</v>
      </c>
      <c r="B106" s="50" t="n">
        <f aca="false">+Listen!C102</f>
        <v>4.659</v>
      </c>
      <c r="C106" s="88"/>
      <c r="D106" s="56" t="n">
        <f aca="false">Y106+0.02</f>
        <v>0.2625</v>
      </c>
      <c r="E106" s="56" t="n">
        <f aca="false">D106</f>
        <v>0.2625</v>
      </c>
      <c r="F106" s="57" t="n">
        <f aca="false">D106</f>
        <v>0.2625</v>
      </c>
      <c r="G106" s="58" t="n">
        <f aca="false">D106-0.035</f>
        <v>0.2275</v>
      </c>
      <c r="H106" s="57" t="n">
        <f aca="false">F106</f>
        <v>0.2625</v>
      </c>
      <c r="I106" s="92" t="n">
        <f aca="false">I94-0.005</f>
        <v>0.4025</v>
      </c>
      <c r="J106" s="58" t="n">
        <f aca="false">I106</f>
        <v>0.4025</v>
      </c>
      <c r="K106" s="61" t="n">
        <f aca="false">I106+0</f>
        <v>0.4025</v>
      </c>
      <c r="L106" s="62" t="n">
        <f aca="false">D106+0.11</f>
        <v>0.3725</v>
      </c>
      <c r="M106" s="64" t="n">
        <f aca="false">L106-0</f>
        <v>0.3725</v>
      </c>
      <c r="N106" s="58" t="n">
        <f aca="false">L106</f>
        <v>0.3725</v>
      </c>
      <c r="O106" s="57" t="n">
        <f aca="false">+L106+0.03</f>
        <v>0.4025</v>
      </c>
      <c r="P106" s="84" t="n">
        <f aca="false">L106+0.1</f>
        <v>0.4725</v>
      </c>
      <c r="Q106" s="59" t="n">
        <f aca="false">P106</f>
        <v>0.4725</v>
      </c>
      <c r="R106" s="58" t="n">
        <f aca="false">P106</f>
        <v>0.4725</v>
      </c>
      <c r="S106" s="57" t="n">
        <f aca="false">+P106+0.02</f>
        <v>0.4925</v>
      </c>
      <c r="T106" s="57"/>
      <c r="U106" s="65" t="n">
        <f aca="false">D106-0.16</f>
        <v>0.1025</v>
      </c>
      <c r="V106" s="65" t="n">
        <f aca="false">U106+0.055</f>
        <v>0.1575</v>
      </c>
      <c r="W106" s="65" t="n">
        <f aca="false">(U106+B106)*0.032+U106+0.01</f>
        <v>0.264868</v>
      </c>
      <c r="X106" s="68"/>
      <c r="Y106" s="68" t="n">
        <v>0.2425</v>
      </c>
      <c r="Z106" s="68" t="n">
        <v>0.1425</v>
      </c>
      <c r="AA106" s="68" t="n">
        <f aca="false">Y106</f>
        <v>0.2425</v>
      </c>
      <c r="AB106" s="68" t="n">
        <f aca="false">AC106</f>
        <v>0.3925</v>
      </c>
      <c r="AC106" s="68" t="n">
        <f aca="false">Y106+0.15</f>
        <v>0.3925</v>
      </c>
      <c r="AD106" s="68" t="n">
        <f aca="false">Listen!L102</f>
        <v>-0.5</v>
      </c>
      <c r="AE106" s="68"/>
      <c r="AF106" s="68"/>
      <c r="AG106" s="69" t="n">
        <v>0</v>
      </c>
      <c r="AH106" s="70" t="n">
        <v>0</v>
      </c>
      <c r="AI106" s="70" t="n">
        <f aca="false">+AI94</f>
        <v>0.02</v>
      </c>
      <c r="AJ106" s="70" t="n">
        <v>0</v>
      </c>
      <c r="AK106" s="70" t="n">
        <f aca="false">+AI106</f>
        <v>0.02</v>
      </c>
      <c r="AL106" s="70" t="n">
        <f aca="false">AL94</f>
        <v>0.05</v>
      </c>
      <c r="AM106" s="70" t="n">
        <v>0.035</v>
      </c>
      <c r="AN106" s="70" t="n">
        <v>0</v>
      </c>
      <c r="AO106" s="70" t="n">
        <v>0</v>
      </c>
      <c r="AP106" s="70" t="n">
        <v>0.155</v>
      </c>
      <c r="AQ106" s="70" t="n">
        <v>0.005</v>
      </c>
      <c r="AR106" s="70" t="n">
        <v>0.055</v>
      </c>
      <c r="AS106" s="70"/>
      <c r="AT106" s="68"/>
      <c r="AU106" s="68"/>
      <c r="AV106" s="68" t="n">
        <f aca="false">Listen!F102</f>
        <v>0.93</v>
      </c>
      <c r="AW106" s="68" t="n">
        <f aca="false">Listen!G102</f>
        <v>0.815</v>
      </c>
      <c r="AX106" s="68" t="n">
        <f aca="false">Listen!H102</f>
        <v>0.39</v>
      </c>
      <c r="AY106" s="68" t="n">
        <f aca="false">Listen!I102</f>
        <v>0.24</v>
      </c>
      <c r="AZ106" s="68" t="n">
        <f aca="false">Listen!J102</f>
        <v>0.04</v>
      </c>
      <c r="BA106" s="68" t="n">
        <f aca="false">Listen!K102</f>
        <v>0.075</v>
      </c>
      <c r="BB106" s="68" t="n">
        <f aca="false">Listen!L102</f>
        <v>-0.5</v>
      </c>
      <c r="BC106" s="91" t="n">
        <f aca="false">+BC94</f>
        <v>-0.1</v>
      </c>
      <c r="BD106" s="91" t="n">
        <f aca="false">+BC106</f>
        <v>-0.1</v>
      </c>
      <c r="BE106" s="80" t="n">
        <f aca="false">($B106+$BC106)/(1+0.0461)*0.0461+0.015+$BC106</f>
        <v>0.11590803938438</v>
      </c>
      <c r="BF106" s="80" t="n">
        <f aca="false">($B106+$BC106)/(1+0.052)*0.052+0.0225+$BC106</f>
        <v>0.147849809885932</v>
      </c>
      <c r="BG106" s="80" t="n">
        <f aca="false">($B106+$BC106)/(1+0.048)*0.048+0.055+$BD106</f>
        <v>0.163809160305344</v>
      </c>
    </row>
    <row r="107" customFormat="false" ht="12.75" hidden="false" customHeight="false" outlineLevel="0" collapsed="false">
      <c r="A107" s="49" t="n">
        <v>39904</v>
      </c>
      <c r="B107" s="50" t="n">
        <f aca="false">+Listen!C103</f>
        <v>4.53</v>
      </c>
      <c r="C107" s="88"/>
      <c r="D107" s="56" t="n">
        <f aca="false">+Y107+0.01</f>
        <v>0.1875</v>
      </c>
      <c r="E107" s="56" t="n">
        <f aca="false">D107</f>
        <v>0.1875</v>
      </c>
      <c r="F107" s="57" t="n">
        <f aca="false">D107</f>
        <v>0.1875</v>
      </c>
      <c r="G107" s="58" t="n">
        <f aca="false">D107-0.035</f>
        <v>0.1525</v>
      </c>
      <c r="H107" s="57" t="n">
        <f aca="false">F107</f>
        <v>0.1875</v>
      </c>
      <c r="I107" s="92" t="n">
        <f aca="false">D107</f>
        <v>0.1875</v>
      </c>
      <c r="J107" s="58" t="n">
        <f aca="false">I107</f>
        <v>0.1875</v>
      </c>
      <c r="K107" s="61" t="n">
        <f aca="false">I107+0</f>
        <v>0.1875</v>
      </c>
      <c r="L107" s="84" t="n">
        <f aca="false">D107+0.025</f>
        <v>0.2125</v>
      </c>
      <c r="M107" s="64" t="n">
        <f aca="false">L107-0</f>
        <v>0.2125</v>
      </c>
      <c r="N107" s="58" t="n">
        <f aca="false">L107</f>
        <v>0.2125</v>
      </c>
      <c r="O107" s="57" t="n">
        <f aca="false">+L107+0.02</f>
        <v>0.2325</v>
      </c>
      <c r="P107" s="86" t="n">
        <f aca="false">D107-0.005</f>
        <v>0.1825</v>
      </c>
      <c r="Q107" s="59" t="n">
        <f aca="false">P107</f>
        <v>0.1825</v>
      </c>
      <c r="R107" s="58" t="n">
        <f aca="false">P107</f>
        <v>0.1825</v>
      </c>
      <c r="S107" s="57" t="n">
        <f aca="false">+P107</f>
        <v>0.1825</v>
      </c>
      <c r="T107" s="57"/>
      <c r="U107" s="65" t="n">
        <f aca="false">D107-0.2</f>
        <v>-0.0125</v>
      </c>
      <c r="V107" s="65" t="n">
        <f aca="false">U107+0.055</f>
        <v>0.0425</v>
      </c>
      <c r="W107" s="65" t="n">
        <f aca="false">D107</f>
        <v>0.1875</v>
      </c>
      <c r="X107" s="68" t="n">
        <f aca="false">AVERAGE(Y107:Y113)</f>
        <v>0.168928571428571</v>
      </c>
      <c r="Y107" s="68" t="n">
        <f aca="false">+Z107+0.09</f>
        <v>0.1775</v>
      </c>
      <c r="Z107" s="68" t="n">
        <v>0.0875</v>
      </c>
      <c r="AA107" s="68" t="n">
        <f aca="false">Y107</f>
        <v>0.1775</v>
      </c>
      <c r="AB107" s="68" t="n">
        <f aca="false">AC107</f>
        <v>0.2375</v>
      </c>
      <c r="AC107" s="68" t="n">
        <f aca="false">Y107+0.06</f>
        <v>0.2375</v>
      </c>
      <c r="AD107" s="68" t="n">
        <f aca="false">Listen!L103</f>
        <v>-0.65</v>
      </c>
      <c r="AE107" s="68"/>
      <c r="AF107" s="68"/>
      <c r="AG107" s="69" t="n">
        <v>0</v>
      </c>
      <c r="AH107" s="70" t="n">
        <v>0</v>
      </c>
      <c r="AI107" s="70" t="n">
        <f aca="false">+AI95</f>
        <v>0.005</v>
      </c>
      <c r="AJ107" s="70" t="n">
        <v>0</v>
      </c>
      <c r="AK107" s="70" t="n">
        <f aca="false">+AI107</f>
        <v>0.005</v>
      </c>
      <c r="AL107" s="70" t="n">
        <f aca="false">AL95</f>
        <v>0.04</v>
      </c>
      <c r="AM107" s="70" t="n">
        <v>0.0075</v>
      </c>
      <c r="AN107" s="70" t="n">
        <v>0</v>
      </c>
      <c r="AO107" s="70" t="n">
        <v>0</v>
      </c>
      <c r="AP107" s="70" t="n">
        <v>0.155</v>
      </c>
      <c r="AQ107" s="70" t="n">
        <v>0</v>
      </c>
      <c r="AR107" s="70" t="n">
        <v>0.04</v>
      </c>
      <c r="AS107" s="70"/>
      <c r="AT107" s="68"/>
      <c r="AU107" s="68"/>
      <c r="AV107" s="68" t="n">
        <f aca="false">Listen!F103</f>
        <v>0.5</v>
      </c>
      <c r="AW107" s="68" t="n">
        <f aca="false">Listen!G103</f>
        <v>0.435</v>
      </c>
      <c r="AX107" s="68" t="n">
        <f aca="false">Listen!H103</f>
        <v>0.24</v>
      </c>
      <c r="AY107" s="68" t="n">
        <f aca="false">Listen!I103</f>
        <v>0.17</v>
      </c>
      <c r="AZ107" s="68" t="n">
        <f aca="false">Listen!J103</f>
        <v>-0.09</v>
      </c>
      <c r="BA107" s="68" t="n">
        <f aca="false">Listen!K103</f>
        <v>-0.07</v>
      </c>
      <c r="BB107" s="68" t="n">
        <f aca="false">Listen!L103</f>
        <v>-0.65</v>
      </c>
      <c r="BC107" s="91" t="n">
        <f aca="false">+BC95</f>
        <v>-0.085</v>
      </c>
      <c r="BD107" s="91" t="n">
        <f aca="false">+BC107</f>
        <v>-0.085</v>
      </c>
      <c r="BE107" s="80" t="n">
        <f aca="false">($B107+$BC107)/(1+0.0461)*0.0461+0.015+$BC107</f>
        <v>0.125884236688653</v>
      </c>
      <c r="BF107" s="80" t="n">
        <f aca="false">($B107+$BC107)/(1+0.052)*0.052+0.0225+$BC107</f>
        <v>0.157214828897338</v>
      </c>
      <c r="BG107" s="80" t="n">
        <f aca="false">($B107+$BC107)/(1+0.048)*0.048+0.055+$BD107</f>
        <v>0.173587786259542</v>
      </c>
    </row>
    <row r="108" customFormat="false" ht="12.75" hidden="false" customHeight="false" outlineLevel="0" collapsed="false">
      <c r="A108" s="49" t="n">
        <v>39934</v>
      </c>
      <c r="B108" s="50" t="n">
        <f aca="false">+Listen!C104</f>
        <v>4.574</v>
      </c>
      <c r="C108" s="88"/>
      <c r="D108" s="56" t="n">
        <f aca="false">+Y108+0.01</f>
        <v>0.1775</v>
      </c>
      <c r="E108" s="56" t="n">
        <f aca="false">D108</f>
        <v>0.1775</v>
      </c>
      <c r="F108" s="57" t="n">
        <f aca="false">D108</f>
        <v>0.1775</v>
      </c>
      <c r="G108" s="58" t="n">
        <f aca="false">D108-0.035</f>
        <v>0.1425</v>
      </c>
      <c r="H108" s="57" t="n">
        <f aca="false">F108</f>
        <v>0.1775</v>
      </c>
      <c r="I108" s="92" t="n">
        <f aca="false">D108</f>
        <v>0.1775</v>
      </c>
      <c r="J108" s="58" t="n">
        <f aca="false">I108</f>
        <v>0.1775</v>
      </c>
      <c r="K108" s="61" t="n">
        <f aca="false">I108+0</f>
        <v>0.1775</v>
      </c>
      <c r="L108" s="84" t="n">
        <f aca="false">D108+0.025</f>
        <v>0.2025</v>
      </c>
      <c r="M108" s="64" t="n">
        <f aca="false">L108-0</f>
        <v>0.2025</v>
      </c>
      <c r="N108" s="58" t="n">
        <f aca="false">L108</f>
        <v>0.2025</v>
      </c>
      <c r="O108" s="57" t="n">
        <f aca="false">+L108+0.02</f>
        <v>0.2225</v>
      </c>
      <c r="P108" s="86" t="n">
        <f aca="false">D108-0.005</f>
        <v>0.1725</v>
      </c>
      <c r="Q108" s="59" t="n">
        <f aca="false">P108</f>
        <v>0.1725</v>
      </c>
      <c r="R108" s="58" t="n">
        <f aca="false">P108</f>
        <v>0.1725</v>
      </c>
      <c r="S108" s="57" t="n">
        <f aca="false">+P108</f>
        <v>0.1725</v>
      </c>
      <c r="T108" s="57"/>
      <c r="U108" s="65" t="n">
        <f aca="false">D108-0.2</f>
        <v>-0.0225</v>
      </c>
      <c r="V108" s="65" t="n">
        <f aca="false">U108+0.055</f>
        <v>0.0325</v>
      </c>
      <c r="W108" s="65" t="n">
        <f aca="false">D108</f>
        <v>0.1775</v>
      </c>
      <c r="X108" s="68" t="n">
        <f aca="false">AVERAGE(Z107:Z113)</f>
        <v>0.0789285714285714</v>
      </c>
      <c r="Y108" s="68" t="n">
        <f aca="false">+Z108+0.09</f>
        <v>0.1675</v>
      </c>
      <c r="Z108" s="68" t="n">
        <v>0.0775</v>
      </c>
      <c r="AA108" s="68" t="n">
        <f aca="false">Y108</f>
        <v>0.1675</v>
      </c>
      <c r="AB108" s="68" t="n">
        <f aca="false">AC108</f>
        <v>0.2275</v>
      </c>
      <c r="AC108" s="68" t="n">
        <f aca="false">Y108+0.06</f>
        <v>0.2275</v>
      </c>
      <c r="AD108" s="68" t="n">
        <f aca="false">Listen!L104</f>
        <v>-0.65</v>
      </c>
      <c r="AE108" s="68"/>
      <c r="AF108" s="68"/>
      <c r="AG108" s="69" t="n">
        <v>0</v>
      </c>
      <c r="AH108" s="70" t="n">
        <v>0</v>
      </c>
      <c r="AI108" s="70" t="n">
        <f aca="false">+AI96</f>
        <v>0.005</v>
      </c>
      <c r="AJ108" s="70" t="n">
        <v>0</v>
      </c>
      <c r="AK108" s="70" t="n">
        <f aca="false">+AI108</f>
        <v>0.005</v>
      </c>
      <c r="AL108" s="70" t="n">
        <f aca="false">AL96</f>
        <v>0.04</v>
      </c>
      <c r="AM108" s="70" t="n">
        <v>0.0075</v>
      </c>
      <c r="AN108" s="70" t="n">
        <v>0</v>
      </c>
      <c r="AO108" s="70" t="n">
        <v>0</v>
      </c>
      <c r="AP108" s="70" t="n">
        <v>0.155</v>
      </c>
      <c r="AQ108" s="70" t="n">
        <v>0</v>
      </c>
      <c r="AR108" s="70" t="n">
        <v>0.04</v>
      </c>
      <c r="AS108" s="70"/>
      <c r="AT108" s="68"/>
      <c r="AU108" s="68"/>
      <c r="AV108" s="68" t="n">
        <f aca="false">Listen!F104</f>
        <v>0.44</v>
      </c>
      <c r="AW108" s="68" t="n">
        <f aca="false">Listen!G104</f>
        <v>0.385</v>
      </c>
      <c r="AX108" s="68" t="n">
        <f aca="false">Listen!H104</f>
        <v>0.195</v>
      </c>
      <c r="AY108" s="68" t="n">
        <f aca="false">Listen!I104</f>
        <v>0.165</v>
      </c>
      <c r="AZ108" s="68" t="n">
        <f aca="false">Listen!J104</f>
        <v>-0.09</v>
      </c>
      <c r="BA108" s="68" t="n">
        <f aca="false">Listen!K104</f>
        <v>-0.07</v>
      </c>
      <c r="BB108" s="68" t="n">
        <f aca="false">Listen!L104</f>
        <v>-0.65</v>
      </c>
      <c r="BC108" s="91" t="n">
        <f aca="false">+BC96</f>
        <v>-0.085</v>
      </c>
      <c r="BD108" s="91" t="n">
        <f aca="false">+BC108</f>
        <v>-0.085</v>
      </c>
      <c r="BE108" s="80" t="n">
        <f aca="false">($B108+$BC108)/(1+0.0461)*0.0461+0.015+$BC108</f>
        <v>0.127823248255425</v>
      </c>
      <c r="BF108" s="80" t="n">
        <f aca="false">($B108+$BC108)/(1+0.052)*0.052+0.0225+$BC108</f>
        <v>0.159389733840304</v>
      </c>
      <c r="BG108" s="80" t="n">
        <f aca="false">($B108+$BC108)/(1+0.048)*0.048+0.055+$BD108</f>
        <v>0.175603053435114</v>
      </c>
    </row>
    <row r="109" customFormat="false" ht="12.75" hidden="false" customHeight="false" outlineLevel="0" collapsed="false">
      <c r="A109" s="49" t="n">
        <v>39965</v>
      </c>
      <c r="B109" s="50" t="n">
        <f aca="false">+Listen!C105</f>
        <v>4.611</v>
      </c>
      <c r="C109" s="88"/>
      <c r="D109" s="56" t="n">
        <f aca="false">+Y109+0.01</f>
        <v>0.1675</v>
      </c>
      <c r="E109" s="56" t="n">
        <f aca="false">D109</f>
        <v>0.1675</v>
      </c>
      <c r="F109" s="57" t="n">
        <f aca="false">D109</f>
        <v>0.1675</v>
      </c>
      <c r="G109" s="58" t="n">
        <f aca="false">D109-0.035</f>
        <v>0.1325</v>
      </c>
      <c r="H109" s="57" t="n">
        <f aca="false">F109</f>
        <v>0.1675</v>
      </c>
      <c r="I109" s="92" t="n">
        <f aca="false">D109</f>
        <v>0.1675</v>
      </c>
      <c r="J109" s="58" t="n">
        <f aca="false">I109</f>
        <v>0.1675</v>
      </c>
      <c r="K109" s="61" t="n">
        <f aca="false">I109+0</f>
        <v>0.1675</v>
      </c>
      <c r="L109" s="84" t="n">
        <f aca="false">D109+0.025</f>
        <v>0.1925</v>
      </c>
      <c r="M109" s="64" t="n">
        <f aca="false">L109-0</f>
        <v>0.1925</v>
      </c>
      <c r="N109" s="58" t="n">
        <f aca="false">L109</f>
        <v>0.1925</v>
      </c>
      <c r="O109" s="57" t="n">
        <f aca="false">+L109+0.02</f>
        <v>0.2125</v>
      </c>
      <c r="P109" s="86" t="n">
        <f aca="false">D109-0.005</f>
        <v>0.1625</v>
      </c>
      <c r="Q109" s="59" t="n">
        <f aca="false">P109</f>
        <v>0.1625</v>
      </c>
      <c r="R109" s="58" t="n">
        <f aca="false">P109</f>
        <v>0.1625</v>
      </c>
      <c r="S109" s="57" t="n">
        <f aca="false">+P109</f>
        <v>0.1625</v>
      </c>
      <c r="T109" s="57"/>
      <c r="U109" s="65" t="n">
        <f aca="false">D109-0.2</f>
        <v>-0.0325</v>
      </c>
      <c r="V109" s="65" t="n">
        <f aca="false">U109+0.055</f>
        <v>0.0225</v>
      </c>
      <c r="W109" s="65" t="n">
        <f aca="false">D109</f>
        <v>0.1675</v>
      </c>
      <c r="X109" s="68"/>
      <c r="Y109" s="68" t="n">
        <f aca="false">+Z109+0.09</f>
        <v>0.1575</v>
      </c>
      <c r="Z109" s="68" t="n">
        <v>0.0675</v>
      </c>
      <c r="AA109" s="68" t="n">
        <f aca="false">Y109</f>
        <v>0.1575</v>
      </c>
      <c r="AB109" s="68" t="n">
        <f aca="false">AC109</f>
        <v>0.2175</v>
      </c>
      <c r="AC109" s="68" t="n">
        <f aca="false">Y109+0.06</f>
        <v>0.2175</v>
      </c>
      <c r="AD109" s="68" t="n">
        <f aca="false">Listen!L105</f>
        <v>-0.65</v>
      </c>
      <c r="AE109" s="68"/>
      <c r="AF109" s="68"/>
      <c r="AG109" s="69" t="n">
        <v>0</v>
      </c>
      <c r="AH109" s="70" t="n">
        <v>0</v>
      </c>
      <c r="AI109" s="70" t="n">
        <f aca="false">+AI97</f>
        <v>0.005</v>
      </c>
      <c r="AJ109" s="70" t="n">
        <v>0</v>
      </c>
      <c r="AK109" s="70" t="n">
        <f aca="false">+AI109</f>
        <v>0.005</v>
      </c>
      <c r="AL109" s="70" t="n">
        <f aca="false">AL97</f>
        <v>0.04</v>
      </c>
      <c r="AM109" s="70" t="n">
        <v>0.0075</v>
      </c>
      <c r="AN109" s="70" t="n">
        <v>0</v>
      </c>
      <c r="AO109" s="70" t="n">
        <v>0</v>
      </c>
      <c r="AP109" s="70" t="n">
        <v>0.155</v>
      </c>
      <c r="AQ109" s="70" t="n">
        <v>0</v>
      </c>
      <c r="AR109" s="70" t="n">
        <v>0.04</v>
      </c>
      <c r="AS109" s="70"/>
      <c r="AT109" s="68"/>
      <c r="AU109" s="68"/>
      <c r="AV109" s="68" t="n">
        <f aca="false">Listen!F105</f>
        <v>0.44</v>
      </c>
      <c r="AW109" s="68" t="n">
        <f aca="false">Listen!G105</f>
        <v>0.385</v>
      </c>
      <c r="AX109" s="68" t="n">
        <f aca="false">Listen!H105</f>
        <v>0.195</v>
      </c>
      <c r="AY109" s="68" t="n">
        <f aca="false">Listen!I105</f>
        <v>0.17</v>
      </c>
      <c r="AZ109" s="68" t="n">
        <f aca="false">Listen!J105</f>
        <v>-0.09</v>
      </c>
      <c r="BA109" s="68" t="n">
        <f aca="false">Listen!K105</f>
        <v>-0.07</v>
      </c>
      <c r="BB109" s="68" t="n">
        <f aca="false">Listen!L105</f>
        <v>-0.65</v>
      </c>
      <c r="BC109" s="91" t="n">
        <f aca="false">+BC97</f>
        <v>-0.085</v>
      </c>
      <c r="BD109" s="91" t="n">
        <f aca="false">+BC109</f>
        <v>-0.085</v>
      </c>
      <c r="BE109" s="80" t="n">
        <f aca="false">($B109+$BC109)/(1+0.0461)*0.0461+0.015+$BC109</f>
        <v>0.129453780709301</v>
      </c>
      <c r="BF109" s="80" t="n">
        <f aca="false">($B109+$BC109)/(1+0.052)*0.052+0.0225+$BC109</f>
        <v>0.161218631178707</v>
      </c>
      <c r="BG109" s="80" t="n">
        <f aca="false">($B109+$BC109)/(1+0.048)*0.048+0.055+$BD109</f>
        <v>0.177297709923664</v>
      </c>
    </row>
    <row r="110" customFormat="false" ht="12.75" hidden="false" customHeight="false" outlineLevel="0" collapsed="false">
      <c r="A110" s="49" t="n">
        <v>39995</v>
      </c>
      <c r="B110" s="50" t="n">
        <f aca="false">+Listen!C106</f>
        <v>4.651</v>
      </c>
      <c r="C110" s="88"/>
      <c r="D110" s="56" t="n">
        <f aca="false">+Y110+0.01</f>
        <v>0.1675</v>
      </c>
      <c r="E110" s="56" t="n">
        <f aca="false">D110</f>
        <v>0.1675</v>
      </c>
      <c r="F110" s="57" t="n">
        <f aca="false">D110</f>
        <v>0.1675</v>
      </c>
      <c r="G110" s="58" t="n">
        <f aca="false">D110-0.035</f>
        <v>0.1325</v>
      </c>
      <c r="H110" s="57" t="n">
        <f aca="false">F110</f>
        <v>0.1675</v>
      </c>
      <c r="I110" s="92" t="n">
        <f aca="false">D110</f>
        <v>0.1675</v>
      </c>
      <c r="J110" s="58" t="n">
        <f aca="false">I110</f>
        <v>0.1675</v>
      </c>
      <c r="K110" s="61" t="n">
        <f aca="false">I110+0</f>
        <v>0.1675</v>
      </c>
      <c r="L110" s="84" t="n">
        <f aca="false">D110+0.025</f>
        <v>0.1925</v>
      </c>
      <c r="M110" s="64" t="n">
        <f aca="false">L110-0</f>
        <v>0.1925</v>
      </c>
      <c r="N110" s="58" t="n">
        <f aca="false">L110</f>
        <v>0.1925</v>
      </c>
      <c r="O110" s="57" t="n">
        <f aca="false">+L110+0.02</f>
        <v>0.2125</v>
      </c>
      <c r="P110" s="86" t="n">
        <f aca="false">D110-0.005</f>
        <v>0.1625</v>
      </c>
      <c r="Q110" s="59" t="n">
        <f aca="false">P110</f>
        <v>0.1625</v>
      </c>
      <c r="R110" s="58" t="n">
        <f aca="false">P110</f>
        <v>0.1625</v>
      </c>
      <c r="S110" s="57" t="n">
        <f aca="false">+P110</f>
        <v>0.1625</v>
      </c>
      <c r="T110" s="57"/>
      <c r="U110" s="65" t="n">
        <f aca="false">D110-0.2</f>
        <v>-0.0325</v>
      </c>
      <c r="V110" s="65" t="n">
        <f aca="false">U110+0.055</f>
        <v>0.0225</v>
      </c>
      <c r="W110" s="65" t="n">
        <f aca="false">D110</f>
        <v>0.1675</v>
      </c>
      <c r="X110" s="68"/>
      <c r="Y110" s="68" t="n">
        <f aca="false">+Z110+0.09</f>
        <v>0.1575</v>
      </c>
      <c r="Z110" s="68" t="n">
        <v>0.0675</v>
      </c>
      <c r="AA110" s="68" t="n">
        <f aca="false">Y110</f>
        <v>0.1575</v>
      </c>
      <c r="AB110" s="68" t="n">
        <f aca="false">AC110</f>
        <v>0.2175</v>
      </c>
      <c r="AC110" s="68" t="n">
        <f aca="false">Y110+0.06</f>
        <v>0.2175</v>
      </c>
      <c r="AD110" s="68" t="n">
        <f aca="false">Listen!L106</f>
        <v>-0.65</v>
      </c>
      <c r="AE110" s="68"/>
      <c r="AF110" s="68"/>
      <c r="AG110" s="69" t="n">
        <v>0</v>
      </c>
      <c r="AH110" s="70" t="n">
        <v>0</v>
      </c>
      <c r="AI110" s="70" t="n">
        <f aca="false">+AI98</f>
        <v>0.005</v>
      </c>
      <c r="AJ110" s="70" t="n">
        <v>0</v>
      </c>
      <c r="AK110" s="70" t="n">
        <f aca="false">+AI110</f>
        <v>0.005</v>
      </c>
      <c r="AL110" s="70" t="n">
        <f aca="false">AL98</f>
        <v>0.04</v>
      </c>
      <c r="AM110" s="70" t="n">
        <v>0.01</v>
      </c>
      <c r="AN110" s="70" t="n">
        <v>0</v>
      </c>
      <c r="AO110" s="70" t="n">
        <v>0</v>
      </c>
      <c r="AP110" s="70" t="n">
        <v>0.155</v>
      </c>
      <c r="AQ110" s="70" t="n">
        <v>0</v>
      </c>
      <c r="AR110" s="70" t="n">
        <v>0.04</v>
      </c>
      <c r="AS110" s="70"/>
      <c r="AT110" s="68"/>
      <c r="AU110" s="68"/>
      <c r="AV110" s="68" t="n">
        <f aca="false">Listen!F106</f>
        <v>0.5</v>
      </c>
      <c r="AW110" s="68" t="n">
        <f aca="false">Listen!G106</f>
        <v>0.3975</v>
      </c>
      <c r="AX110" s="68" t="n">
        <f aca="false">Listen!H106</f>
        <v>0.265</v>
      </c>
      <c r="AY110" s="68" t="n">
        <f aca="false">Listen!I106</f>
        <v>0.175</v>
      </c>
      <c r="AZ110" s="68" t="n">
        <f aca="false">Listen!J106</f>
        <v>-0.09</v>
      </c>
      <c r="BA110" s="68" t="n">
        <f aca="false">Listen!K106</f>
        <v>-0.07</v>
      </c>
      <c r="BB110" s="68" t="n">
        <f aca="false">Listen!L106</f>
        <v>-0.65</v>
      </c>
      <c r="BC110" s="91" t="n">
        <f aca="false">+BC98</f>
        <v>-0.085</v>
      </c>
      <c r="BD110" s="91" t="n">
        <f aca="false">+BC110</f>
        <v>-0.085</v>
      </c>
      <c r="BE110" s="80" t="n">
        <f aca="false">($B110+$BC110)/(1+0.0461)*0.0461+0.015+$BC110</f>
        <v>0.131216518497276</v>
      </c>
      <c r="BF110" s="80" t="n">
        <f aca="false">($B110+$BC110)/(1+0.052)*0.052+0.0225+$BC110</f>
        <v>0.163195817490494</v>
      </c>
      <c r="BG110" s="80" t="n">
        <f aca="false">($B110+$BC110)/(1+0.048)*0.048+0.055+$BD110</f>
        <v>0.179129770992366</v>
      </c>
    </row>
    <row r="111" customFormat="false" ht="12.75" hidden="false" customHeight="false" outlineLevel="0" collapsed="false">
      <c r="A111" s="49" t="n">
        <v>40026</v>
      </c>
      <c r="B111" s="50" t="n">
        <f aca="false">+Listen!C107</f>
        <v>4.699</v>
      </c>
      <c r="C111" s="88"/>
      <c r="D111" s="56" t="n">
        <f aca="false">+Y111+0.01</f>
        <v>0.1675</v>
      </c>
      <c r="E111" s="56" t="n">
        <f aca="false">D111</f>
        <v>0.1675</v>
      </c>
      <c r="F111" s="57" t="n">
        <f aca="false">D111</f>
        <v>0.1675</v>
      </c>
      <c r="G111" s="58" t="n">
        <f aca="false">D111-0.035</f>
        <v>0.1325</v>
      </c>
      <c r="H111" s="57" t="n">
        <f aca="false">F111</f>
        <v>0.1675</v>
      </c>
      <c r="I111" s="92" t="n">
        <f aca="false">D111</f>
        <v>0.1675</v>
      </c>
      <c r="J111" s="58" t="n">
        <f aca="false">I111</f>
        <v>0.1675</v>
      </c>
      <c r="K111" s="61" t="n">
        <f aca="false">I111+0</f>
        <v>0.1675</v>
      </c>
      <c r="L111" s="84" t="n">
        <f aca="false">D111+0.025</f>
        <v>0.1925</v>
      </c>
      <c r="M111" s="64" t="n">
        <f aca="false">L111-0</f>
        <v>0.1925</v>
      </c>
      <c r="N111" s="58" t="n">
        <f aca="false">L111</f>
        <v>0.1925</v>
      </c>
      <c r="O111" s="57" t="n">
        <f aca="false">+L111+0.02</f>
        <v>0.2125</v>
      </c>
      <c r="P111" s="86" t="n">
        <f aca="false">D111-0.005</f>
        <v>0.1625</v>
      </c>
      <c r="Q111" s="59" t="n">
        <f aca="false">P111</f>
        <v>0.1625</v>
      </c>
      <c r="R111" s="58" t="n">
        <f aca="false">P111</f>
        <v>0.1625</v>
      </c>
      <c r="S111" s="57" t="n">
        <f aca="false">+P111</f>
        <v>0.1625</v>
      </c>
      <c r="T111" s="57"/>
      <c r="U111" s="65" t="n">
        <f aca="false">D111-0.2</f>
        <v>-0.0325</v>
      </c>
      <c r="V111" s="65" t="n">
        <f aca="false">U111+0.055</f>
        <v>0.0225</v>
      </c>
      <c r="W111" s="65" t="n">
        <f aca="false">D111</f>
        <v>0.1675</v>
      </c>
      <c r="X111" s="68"/>
      <c r="Y111" s="68" t="n">
        <f aca="false">+Z111+0.09</f>
        <v>0.1575</v>
      </c>
      <c r="Z111" s="68" t="n">
        <v>0.0675</v>
      </c>
      <c r="AA111" s="68" t="n">
        <f aca="false">Y111</f>
        <v>0.1575</v>
      </c>
      <c r="AB111" s="68" t="n">
        <f aca="false">AC111</f>
        <v>0.2175</v>
      </c>
      <c r="AC111" s="68" t="n">
        <f aca="false">Y111+0.06</f>
        <v>0.2175</v>
      </c>
      <c r="AD111" s="68" t="n">
        <f aca="false">Listen!L107</f>
        <v>-0.65</v>
      </c>
      <c r="AE111" s="68"/>
      <c r="AF111" s="68"/>
      <c r="AG111" s="69" t="n">
        <v>0</v>
      </c>
      <c r="AH111" s="70" t="n">
        <v>0</v>
      </c>
      <c r="AI111" s="70" t="n">
        <f aca="false">+AI99</f>
        <v>0.005</v>
      </c>
      <c r="AJ111" s="70" t="n">
        <v>0</v>
      </c>
      <c r="AK111" s="70" t="n">
        <f aca="false">+AI111</f>
        <v>0.005</v>
      </c>
      <c r="AL111" s="70" t="n">
        <f aca="false">AL99</f>
        <v>0.04</v>
      </c>
      <c r="AM111" s="70" t="n">
        <v>0.0125</v>
      </c>
      <c r="AN111" s="70" t="n">
        <v>0</v>
      </c>
      <c r="AO111" s="70" t="n">
        <v>0</v>
      </c>
      <c r="AP111" s="70" t="n">
        <v>0.155</v>
      </c>
      <c r="AQ111" s="70" t="n">
        <v>0</v>
      </c>
      <c r="AR111" s="70" t="n">
        <v>0.04</v>
      </c>
      <c r="AS111" s="70"/>
      <c r="AT111" s="68"/>
      <c r="AU111" s="68"/>
      <c r="AV111" s="68" t="n">
        <f aca="false">Listen!F107</f>
        <v>0.5</v>
      </c>
      <c r="AW111" s="68" t="n">
        <f aca="false">Listen!G107</f>
        <v>0.4</v>
      </c>
      <c r="AX111" s="68" t="n">
        <f aca="false">Listen!H107</f>
        <v>0.205</v>
      </c>
      <c r="AY111" s="68" t="n">
        <f aca="false">Listen!I107</f>
        <v>0.175</v>
      </c>
      <c r="AZ111" s="68" t="n">
        <f aca="false">Listen!J107</f>
        <v>-0.09</v>
      </c>
      <c r="BA111" s="68" t="n">
        <f aca="false">Listen!K107</f>
        <v>-0.07</v>
      </c>
      <c r="BB111" s="68" t="n">
        <f aca="false">Listen!L107</f>
        <v>-0.65</v>
      </c>
      <c r="BC111" s="91" t="n">
        <f aca="false">+BC99</f>
        <v>-0.085</v>
      </c>
      <c r="BD111" s="91" t="n">
        <f aca="false">+BC111</f>
        <v>-0.085</v>
      </c>
      <c r="BE111" s="80" t="n">
        <f aca="false">($B111+$BC111)/(1+0.0461)*0.0461+0.015+$BC111</f>
        <v>0.133331803842845</v>
      </c>
      <c r="BF111" s="80" t="n">
        <f aca="false">($B111+$BC111)/(1+0.052)*0.052+0.0225+$BC111</f>
        <v>0.165568441064639</v>
      </c>
      <c r="BG111" s="80" t="n">
        <f aca="false">($B111+$BC111)/(1+0.048)*0.048+0.055+$BD111</f>
        <v>0.181328244274809</v>
      </c>
    </row>
    <row r="112" customFormat="false" ht="12.75" hidden="false" customHeight="false" outlineLevel="0" collapsed="false">
      <c r="A112" s="49" t="n">
        <v>40057</v>
      </c>
      <c r="B112" s="50" t="n">
        <f aca="false">+Listen!C108</f>
        <v>4.712</v>
      </c>
      <c r="C112" s="88"/>
      <c r="D112" s="56" t="n">
        <f aca="false">+Y112+0.01</f>
        <v>0.1875</v>
      </c>
      <c r="E112" s="56" t="n">
        <f aca="false">D112</f>
        <v>0.1875</v>
      </c>
      <c r="F112" s="57" t="n">
        <f aca="false">D112</f>
        <v>0.1875</v>
      </c>
      <c r="G112" s="58" t="n">
        <f aca="false">D112-0.035</f>
        <v>0.1525</v>
      </c>
      <c r="H112" s="57" t="n">
        <f aca="false">F112</f>
        <v>0.1875</v>
      </c>
      <c r="I112" s="92" t="n">
        <f aca="false">D112</f>
        <v>0.1875</v>
      </c>
      <c r="J112" s="58" t="n">
        <f aca="false">I112</f>
        <v>0.1875</v>
      </c>
      <c r="K112" s="61" t="n">
        <f aca="false">I112+0</f>
        <v>0.1875</v>
      </c>
      <c r="L112" s="84" t="n">
        <f aca="false">D112+0.025</f>
        <v>0.2125</v>
      </c>
      <c r="M112" s="64" t="n">
        <f aca="false">L112-0</f>
        <v>0.2125</v>
      </c>
      <c r="N112" s="58" t="n">
        <f aca="false">L112</f>
        <v>0.2125</v>
      </c>
      <c r="O112" s="57" t="n">
        <f aca="false">+L112+0.02</f>
        <v>0.2325</v>
      </c>
      <c r="P112" s="86" t="n">
        <f aca="false">D112-0.005</f>
        <v>0.1825</v>
      </c>
      <c r="Q112" s="59" t="n">
        <f aca="false">P112</f>
        <v>0.1825</v>
      </c>
      <c r="R112" s="58" t="n">
        <f aca="false">P112</f>
        <v>0.1825</v>
      </c>
      <c r="S112" s="57" t="n">
        <f aca="false">+P112</f>
        <v>0.1825</v>
      </c>
      <c r="T112" s="57"/>
      <c r="U112" s="65" t="n">
        <f aca="false">D112-0.2</f>
        <v>-0.0125</v>
      </c>
      <c r="V112" s="65" t="n">
        <f aca="false">U112+0.055</f>
        <v>0.0425</v>
      </c>
      <c r="W112" s="65" t="n">
        <f aca="false">D112</f>
        <v>0.1875</v>
      </c>
      <c r="X112" s="68"/>
      <c r="Y112" s="68" t="n">
        <f aca="false">+Z112+0.09</f>
        <v>0.1775</v>
      </c>
      <c r="Z112" s="68" t="n">
        <v>0.0875</v>
      </c>
      <c r="AA112" s="68" t="n">
        <f aca="false">Y112</f>
        <v>0.1775</v>
      </c>
      <c r="AB112" s="68" t="n">
        <f aca="false">AC112</f>
        <v>0.2375</v>
      </c>
      <c r="AC112" s="68" t="n">
        <f aca="false">Y112+0.06</f>
        <v>0.2375</v>
      </c>
      <c r="AD112" s="68" t="n">
        <f aca="false">Listen!L108</f>
        <v>-0.65</v>
      </c>
      <c r="AE112" s="68"/>
      <c r="AF112" s="68"/>
      <c r="AG112" s="69" t="n">
        <v>0</v>
      </c>
      <c r="AH112" s="70" t="n">
        <v>0</v>
      </c>
      <c r="AI112" s="70" t="n">
        <f aca="false">+AI100</f>
        <v>0.005</v>
      </c>
      <c r="AJ112" s="70" t="n">
        <v>0</v>
      </c>
      <c r="AK112" s="70" t="n">
        <f aca="false">+AI112</f>
        <v>0.005</v>
      </c>
      <c r="AL112" s="70" t="n">
        <f aca="false">AL100</f>
        <v>0.04</v>
      </c>
      <c r="AM112" s="70" t="n">
        <v>0.0125</v>
      </c>
      <c r="AN112" s="70" t="n">
        <v>0</v>
      </c>
      <c r="AO112" s="70" t="n">
        <v>0</v>
      </c>
      <c r="AP112" s="70" t="n">
        <v>0.155</v>
      </c>
      <c r="AQ112" s="70" t="n">
        <v>0</v>
      </c>
      <c r="AR112" s="70" t="n">
        <v>0.04</v>
      </c>
      <c r="AS112" s="70"/>
      <c r="AT112" s="68"/>
      <c r="AU112" s="68"/>
      <c r="AV112" s="68" t="n">
        <f aca="false">Listen!F108</f>
        <v>0.46</v>
      </c>
      <c r="AW112" s="68" t="n">
        <f aca="false">Listen!G108</f>
        <v>0.3975</v>
      </c>
      <c r="AX112" s="68" t="n">
        <f aca="false">Listen!H108</f>
        <v>0.185</v>
      </c>
      <c r="AY112" s="68" t="n">
        <f aca="false">Listen!I108</f>
        <v>0.165</v>
      </c>
      <c r="AZ112" s="68" t="n">
        <f aca="false">Listen!J108</f>
        <v>-0.09</v>
      </c>
      <c r="BA112" s="68" t="n">
        <f aca="false">Listen!K108</f>
        <v>-0.07</v>
      </c>
      <c r="BB112" s="68" t="n">
        <f aca="false">Listen!L108</f>
        <v>-0.65</v>
      </c>
      <c r="BC112" s="91" t="n">
        <f aca="false">+BC100</f>
        <v>-0.085</v>
      </c>
      <c r="BD112" s="91" t="n">
        <f aca="false">+BC112</f>
        <v>-0.085</v>
      </c>
      <c r="BE112" s="80" t="n">
        <f aca="false">($B112+$BC112)/(1+0.0461)*0.0461+0.015+$BC112</f>
        <v>0.133904693623936</v>
      </c>
      <c r="BF112" s="80" t="n">
        <f aca="false">($B112+$BC112)/(1+0.052)*0.052+0.0225+$BC112</f>
        <v>0.16621102661597</v>
      </c>
      <c r="BG112" s="80" t="n">
        <f aca="false">($B112+$BC112)/(1+0.048)*0.048+0.055+$BD112</f>
        <v>0.181923664122137</v>
      </c>
    </row>
    <row r="113" customFormat="false" ht="12.75" hidden="false" customHeight="false" outlineLevel="0" collapsed="false">
      <c r="A113" s="49" t="n">
        <v>40087</v>
      </c>
      <c r="B113" s="50" t="n">
        <f aca="false">+Listen!C109</f>
        <v>4.745</v>
      </c>
      <c r="C113" s="88"/>
      <c r="D113" s="56" t="n">
        <f aca="false">+Y113+0.01</f>
        <v>0.1975</v>
      </c>
      <c r="E113" s="56" t="n">
        <f aca="false">D113</f>
        <v>0.1975</v>
      </c>
      <c r="F113" s="57" t="n">
        <f aca="false">D113</f>
        <v>0.1975</v>
      </c>
      <c r="G113" s="58" t="n">
        <f aca="false">D113-0.035</f>
        <v>0.1625</v>
      </c>
      <c r="H113" s="57" t="n">
        <f aca="false">F113</f>
        <v>0.1975</v>
      </c>
      <c r="I113" s="92" t="n">
        <f aca="false">D113</f>
        <v>0.1975</v>
      </c>
      <c r="J113" s="58" t="n">
        <f aca="false">I113</f>
        <v>0.1975</v>
      </c>
      <c r="K113" s="61" t="n">
        <f aca="false">I113+0</f>
        <v>0.1975</v>
      </c>
      <c r="L113" s="84" t="n">
        <f aca="false">D113+0.025</f>
        <v>0.2225</v>
      </c>
      <c r="M113" s="64" t="n">
        <f aca="false">L113-0</f>
        <v>0.2225</v>
      </c>
      <c r="N113" s="58" t="n">
        <f aca="false">L113</f>
        <v>0.2225</v>
      </c>
      <c r="O113" s="57" t="n">
        <f aca="false">+L113+0.02</f>
        <v>0.2425</v>
      </c>
      <c r="P113" s="86" t="n">
        <f aca="false">D113-0.005</f>
        <v>0.1925</v>
      </c>
      <c r="Q113" s="59" t="n">
        <f aca="false">P113</f>
        <v>0.1925</v>
      </c>
      <c r="R113" s="58" t="n">
        <f aca="false">P113</f>
        <v>0.1925</v>
      </c>
      <c r="S113" s="57" t="n">
        <f aca="false">+P113</f>
        <v>0.1925</v>
      </c>
      <c r="T113" s="57"/>
      <c r="U113" s="65" t="n">
        <f aca="false">D113-0.2</f>
        <v>-0.0025</v>
      </c>
      <c r="V113" s="65" t="n">
        <f aca="false">U113+0.055</f>
        <v>0.0525</v>
      </c>
      <c r="W113" s="65" t="n">
        <f aca="false">D113</f>
        <v>0.1975</v>
      </c>
      <c r="X113" s="68"/>
      <c r="Y113" s="68" t="n">
        <f aca="false">+Z113+0.09</f>
        <v>0.1875</v>
      </c>
      <c r="Z113" s="68" t="n">
        <v>0.0975</v>
      </c>
      <c r="AA113" s="68" t="n">
        <f aca="false">Y113</f>
        <v>0.1875</v>
      </c>
      <c r="AB113" s="68" t="n">
        <f aca="false">AC113</f>
        <v>0.2475</v>
      </c>
      <c r="AC113" s="68" t="n">
        <f aca="false">Y113+0.06</f>
        <v>0.2475</v>
      </c>
      <c r="AD113" s="68" t="n">
        <f aca="false">Listen!L109</f>
        <v>-0.65</v>
      </c>
      <c r="AE113" s="68"/>
      <c r="AF113" s="68"/>
      <c r="AG113" s="69" t="n">
        <v>0</v>
      </c>
      <c r="AH113" s="70" t="n">
        <v>0</v>
      </c>
      <c r="AI113" s="70" t="n">
        <f aca="false">+AI101</f>
        <v>0.005</v>
      </c>
      <c r="AJ113" s="70" t="n">
        <v>0</v>
      </c>
      <c r="AK113" s="70" t="n">
        <f aca="false">+AI113</f>
        <v>0.005</v>
      </c>
      <c r="AL113" s="70" t="n">
        <f aca="false">AL101</f>
        <v>0.04</v>
      </c>
      <c r="AM113" s="70" t="n">
        <v>0.0125</v>
      </c>
      <c r="AN113" s="70" t="n">
        <v>0</v>
      </c>
      <c r="AO113" s="70" t="n">
        <v>0</v>
      </c>
      <c r="AP113" s="70" t="n">
        <v>0.155</v>
      </c>
      <c r="AQ113" s="70" t="n">
        <v>0</v>
      </c>
      <c r="AR113" s="70" t="n">
        <v>0.04</v>
      </c>
      <c r="AS113" s="70"/>
      <c r="AT113" s="68"/>
      <c r="AU113" s="68"/>
      <c r="AV113" s="68" t="n">
        <f aca="false">Listen!F109</f>
        <v>0.47</v>
      </c>
      <c r="AW113" s="68" t="n">
        <f aca="false">Listen!G109</f>
        <v>0.4</v>
      </c>
      <c r="AX113" s="68" t="n">
        <f aca="false">Listen!H109</f>
        <v>0.205</v>
      </c>
      <c r="AY113" s="68" t="n">
        <f aca="false">Listen!I109</f>
        <v>0.1725</v>
      </c>
      <c r="AZ113" s="68" t="n">
        <f aca="false">Listen!J109</f>
        <v>-0.09</v>
      </c>
      <c r="BA113" s="68" t="n">
        <f aca="false">Listen!K109</f>
        <v>-0.07</v>
      </c>
      <c r="BB113" s="68" t="n">
        <f aca="false">Listen!L109</f>
        <v>-0.65</v>
      </c>
      <c r="BC113" s="91" t="n">
        <f aca="false">+BC101</f>
        <v>-0.085</v>
      </c>
      <c r="BD113" s="91" t="n">
        <f aca="false">+BC113</f>
        <v>-0.085</v>
      </c>
      <c r="BE113" s="80" t="n">
        <f aca="false">($B113+$BC113)/(1+0.0461)*0.0461+0.015+$BC113</f>
        <v>0.135358952299015</v>
      </c>
      <c r="BF113" s="80" t="n">
        <f aca="false">($B113+$BC113)/(1+0.052)*0.052+0.0225+$BC113</f>
        <v>0.167842205323194</v>
      </c>
      <c r="BG113" s="80" t="n">
        <f aca="false">($B113+$BC113)/(1+0.048)*0.048+0.055+$BD113</f>
        <v>0.183435114503817</v>
      </c>
    </row>
    <row r="114" customFormat="false" ht="12.75" hidden="false" customHeight="false" outlineLevel="0" collapsed="false">
      <c r="A114" s="49" t="n">
        <v>40118</v>
      </c>
      <c r="B114" s="50" t="n">
        <f aca="false">+Listen!C110</f>
        <v>4.861</v>
      </c>
      <c r="C114" s="88"/>
      <c r="D114" s="56" t="n">
        <f aca="false">Y114+0.02</f>
        <v>0.25</v>
      </c>
      <c r="E114" s="56" t="n">
        <f aca="false">D114</f>
        <v>0.25</v>
      </c>
      <c r="F114" s="57" t="n">
        <f aca="false">D114</f>
        <v>0.25</v>
      </c>
      <c r="G114" s="58" t="n">
        <f aca="false">D114-0.035</f>
        <v>0.215</v>
      </c>
      <c r="H114" s="57" t="n">
        <f aca="false">F114</f>
        <v>0.25</v>
      </c>
      <c r="I114" s="92" t="n">
        <f aca="false">I102-0.005</f>
        <v>0.3825</v>
      </c>
      <c r="J114" s="58" t="n">
        <f aca="false">I114</f>
        <v>0.3825</v>
      </c>
      <c r="K114" s="61" t="n">
        <f aca="false">I114+0</f>
        <v>0.3825</v>
      </c>
      <c r="L114" s="62" t="n">
        <f aca="false">D114+0.12</f>
        <v>0.37</v>
      </c>
      <c r="M114" s="64" t="n">
        <f aca="false">L114-0</f>
        <v>0.37</v>
      </c>
      <c r="N114" s="58" t="n">
        <f aca="false">L114</f>
        <v>0.37</v>
      </c>
      <c r="O114" s="57" t="n">
        <f aca="false">+L114+0.03</f>
        <v>0.4</v>
      </c>
      <c r="P114" s="84" t="n">
        <f aca="false">L114+0.1</f>
        <v>0.47</v>
      </c>
      <c r="Q114" s="59" t="n">
        <f aca="false">P114</f>
        <v>0.47</v>
      </c>
      <c r="R114" s="58" t="n">
        <f aca="false">P114</f>
        <v>0.47</v>
      </c>
      <c r="S114" s="57" t="n">
        <f aca="false">+P114+0.02</f>
        <v>0.49</v>
      </c>
      <c r="T114" s="57"/>
      <c r="U114" s="65" t="n">
        <f aca="false">D114-0.16</f>
        <v>0.09</v>
      </c>
      <c r="V114" s="65" t="n">
        <f aca="false">U114+0.055</f>
        <v>0.145</v>
      </c>
      <c r="W114" s="65" t="n">
        <f aca="false">(U114+B114)*0.032+U114+0.01</f>
        <v>0.258432</v>
      </c>
      <c r="X114" s="68" t="n">
        <f aca="false">AVERAGE(Y114:Y118)</f>
        <v>0.247</v>
      </c>
      <c r="Y114" s="68" t="n">
        <v>0.23</v>
      </c>
      <c r="Z114" s="68" t="n">
        <v>0.13</v>
      </c>
      <c r="AA114" s="68" t="n">
        <f aca="false">Y114</f>
        <v>0.23</v>
      </c>
      <c r="AB114" s="68" t="n">
        <f aca="false">AC114</f>
        <v>0.38</v>
      </c>
      <c r="AC114" s="68" t="n">
        <f aca="false">Y114+0.15</f>
        <v>0.38</v>
      </c>
      <c r="AD114" s="68" t="n">
        <f aca="false">Listen!L110</f>
        <v>-0.5</v>
      </c>
      <c r="AE114" s="68"/>
      <c r="AF114" s="68"/>
      <c r="AG114" s="69" t="n">
        <v>0</v>
      </c>
      <c r="AH114" s="70" t="n">
        <v>0</v>
      </c>
      <c r="AI114" s="70" t="n">
        <f aca="false">+AI102</f>
        <v>0.02</v>
      </c>
      <c r="AJ114" s="70" t="n">
        <v>0</v>
      </c>
      <c r="AK114" s="70" t="n">
        <f aca="false">+AI114</f>
        <v>0.02</v>
      </c>
      <c r="AL114" s="70" t="n">
        <f aca="false">AL102</f>
        <v>0.05</v>
      </c>
      <c r="AM114" s="70" t="n">
        <v>0.025</v>
      </c>
      <c r="AN114" s="70" t="n">
        <v>0</v>
      </c>
      <c r="AO114" s="70" t="n">
        <v>0</v>
      </c>
      <c r="AP114" s="70" t="n">
        <v>0.155</v>
      </c>
      <c r="AQ114" s="70" t="n">
        <v>0.005</v>
      </c>
      <c r="AR114" s="70" t="n">
        <v>0.055</v>
      </c>
      <c r="AS114" s="70"/>
      <c r="AT114" s="68"/>
      <c r="AU114" s="68"/>
      <c r="AV114" s="68" t="n">
        <f aca="false">Listen!F110</f>
        <v>0.86</v>
      </c>
      <c r="AW114" s="68" t="n">
        <f aca="false">Listen!G110</f>
        <v>0.645</v>
      </c>
      <c r="AX114" s="68" t="n">
        <f aca="false">Listen!H110</f>
        <v>0.3</v>
      </c>
      <c r="AY114" s="68" t="n">
        <f aca="false">Listen!I110</f>
        <v>0.24</v>
      </c>
      <c r="AZ114" s="68" t="n">
        <f aca="false">Listen!J110</f>
        <v>0.005</v>
      </c>
      <c r="BA114" s="68" t="n">
        <f aca="false">Listen!K110</f>
        <v>0.07</v>
      </c>
      <c r="BB114" s="68" t="n">
        <f aca="false">Listen!L110</f>
        <v>-0.5</v>
      </c>
      <c r="BC114" s="91" t="n">
        <f aca="false">+BC102</f>
        <v>-0.105</v>
      </c>
      <c r="BD114" s="91" t="n">
        <f aca="false">+BC114</f>
        <v>-0.105</v>
      </c>
      <c r="BE114" s="80" t="n">
        <f aca="false">($B114+$BC114)/(1+0.0461)*0.0461+0.015+$BC114</f>
        <v>0.119589522990154</v>
      </c>
      <c r="BF114" s="80" t="n">
        <f aca="false">($B114+$BC114)/(1+0.052)*0.052+0.0225+$BC114</f>
        <v>0.152587452471483</v>
      </c>
      <c r="BG114" s="80" t="n">
        <f aca="false">($B114+$BC114)/(1+0.048)*0.048+0.055+$BD114</f>
        <v>0.167832061068702</v>
      </c>
    </row>
    <row r="115" customFormat="false" ht="12.75" hidden="false" customHeight="false" outlineLevel="0" collapsed="false">
      <c r="A115" s="49" t="n">
        <v>40148</v>
      </c>
      <c r="B115" s="50" t="n">
        <f aca="false">+Listen!C111</f>
        <v>4.984</v>
      </c>
      <c r="C115" s="88"/>
      <c r="D115" s="56" t="n">
        <f aca="false">Y115+0.02</f>
        <v>0.27</v>
      </c>
      <c r="E115" s="56" t="n">
        <f aca="false">D115</f>
        <v>0.27</v>
      </c>
      <c r="F115" s="57" t="n">
        <f aca="false">D115</f>
        <v>0.27</v>
      </c>
      <c r="G115" s="58" t="n">
        <f aca="false">D115-0.035</f>
        <v>0.235</v>
      </c>
      <c r="H115" s="57" t="n">
        <f aca="false">F115</f>
        <v>0.27</v>
      </c>
      <c r="I115" s="92" t="n">
        <f aca="false">I103-0.005</f>
        <v>0.4025</v>
      </c>
      <c r="J115" s="58" t="n">
        <f aca="false">I115</f>
        <v>0.4025</v>
      </c>
      <c r="K115" s="61" t="n">
        <f aca="false">I115+0</f>
        <v>0.4025</v>
      </c>
      <c r="L115" s="62" t="n">
        <f aca="false">D115+0.12</f>
        <v>0.39</v>
      </c>
      <c r="M115" s="64" t="n">
        <f aca="false">L115-0</f>
        <v>0.39</v>
      </c>
      <c r="N115" s="58" t="n">
        <f aca="false">L115</f>
        <v>0.39</v>
      </c>
      <c r="O115" s="57" t="n">
        <f aca="false">+L115+0.03</f>
        <v>0.42</v>
      </c>
      <c r="P115" s="84" t="n">
        <f aca="false">L115+0.1</f>
        <v>0.49</v>
      </c>
      <c r="Q115" s="59" t="n">
        <f aca="false">P115</f>
        <v>0.49</v>
      </c>
      <c r="R115" s="58" t="n">
        <f aca="false">P115</f>
        <v>0.49</v>
      </c>
      <c r="S115" s="57" t="n">
        <f aca="false">+P115+0.02</f>
        <v>0.51</v>
      </c>
      <c r="T115" s="57"/>
      <c r="U115" s="65" t="n">
        <f aca="false">D115-0.16</f>
        <v>0.11</v>
      </c>
      <c r="V115" s="65" t="n">
        <f aca="false">U115+0.055</f>
        <v>0.165</v>
      </c>
      <c r="W115" s="65" t="n">
        <f aca="false">(U115+B115)*0.032+U115+0.01</f>
        <v>0.283008</v>
      </c>
      <c r="X115" s="68" t="n">
        <f aca="false">AVERAGE(Z114:Z118)</f>
        <v>0.147</v>
      </c>
      <c r="Y115" s="68" t="n">
        <v>0.25</v>
      </c>
      <c r="Z115" s="68" t="n">
        <v>0.15</v>
      </c>
      <c r="AA115" s="68" t="n">
        <f aca="false">Y115</f>
        <v>0.25</v>
      </c>
      <c r="AB115" s="68" t="n">
        <f aca="false">AC115</f>
        <v>0.4</v>
      </c>
      <c r="AC115" s="68" t="n">
        <f aca="false">Y115+0.15</f>
        <v>0.4</v>
      </c>
      <c r="AD115" s="68" t="n">
        <f aca="false">Listen!L111</f>
        <v>-0.5</v>
      </c>
      <c r="AE115" s="68"/>
      <c r="AF115" s="68"/>
      <c r="AG115" s="69" t="n">
        <v>0</v>
      </c>
      <c r="AH115" s="70" t="n">
        <v>0</v>
      </c>
      <c r="AI115" s="70" t="n">
        <f aca="false">+AI103</f>
        <v>0.02</v>
      </c>
      <c r="AJ115" s="70" t="n">
        <v>0</v>
      </c>
      <c r="AK115" s="70" t="n">
        <f aca="false">+AI115</f>
        <v>0.02</v>
      </c>
      <c r="AL115" s="70" t="n">
        <f aca="false">AL103</f>
        <v>0.05</v>
      </c>
      <c r="AM115" s="70" t="n">
        <v>0.0275</v>
      </c>
      <c r="AN115" s="70" t="n">
        <v>0</v>
      </c>
      <c r="AO115" s="70" t="n">
        <v>0</v>
      </c>
      <c r="AP115" s="70" t="n">
        <v>0.155</v>
      </c>
      <c r="AQ115" s="70" t="n">
        <v>0.005</v>
      </c>
      <c r="AR115" s="70" t="n">
        <v>0.055</v>
      </c>
      <c r="AS115" s="70"/>
      <c r="AT115" s="68"/>
      <c r="AU115" s="68"/>
      <c r="AV115" s="68" t="n">
        <f aca="false">Listen!F111</f>
        <v>1.28</v>
      </c>
      <c r="AW115" s="68" t="n">
        <f aca="false">Listen!G111</f>
        <v>0.98</v>
      </c>
      <c r="AX115" s="68" t="n">
        <f aca="false">Listen!H111</f>
        <v>0.37</v>
      </c>
      <c r="AY115" s="68" t="n">
        <f aca="false">Listen!I111</f>
        <v>0.26</v>
      </c>
      <c r="AZ115" s="68" t="n">
        <f aca="false">Listen!J111</f>
        <v>0.025</v>
      </c>
      <c r="BA115" s="68" t="n">
        <f aca="false">Listen!K111</f>
        <v>0.075</v>
      </c>
      <c r="BB115" s="68" t="n">
        <f aca="false">Listen!L111</f>
        <v>-0.5</v>
      </c>
      <c r="BC115" s="91" t="n">
        <f aca="false">+BC103</f>
        <v>-0.1075</v>
      </c>
      <c r="BD115" s="91" t="n">
        <f aca="false">+BC115</f>
        <v>-0.1075</v>
      </c>
      <c r="BE115" s="80" t="n">
        <f aca="false">($B115+$BC115)/(1+0.0461)*0.0461+0.015+$BC115</f>
        <v>0.122399770576427</v>
      </c>
      <c r="BF115" s="80" t="n">
        <f aca="false">($B115+$BC115)/(1+0.052)*0.052+0.0225+$BC115</f>
        <v>0.156043726235741</v>
      </c>
      <c r="BG115" s="80" t="n">
        <f aca="false">($B115+$BC115)/(1+0.048)*0.048+0.055+$BD115</f>
        <v>0.170851145038168</v>
      </c>
    </row>
    <row r="116" customFormat="false" ht="12.75" hidden="false" customHeight="false" outlineLevel="0" collapsed="false">
      <c r="A116" s="49" t="n">
        <v>40179</v>
      </c>
      <c r="B116" s="50" t="n">
        <f aca="false">+Listen!C112</f>
        <v>5.004</v>
      </c>
      <c r="C116" s="88"/>
      <c r="D116" s="56" t="n">
        <f aca="false">Y116+0.02</f>
        <v>0.28</v>
      </c>
      <c r="E116" s="56" t="n">
        <f aca="false">D116</f>
        <v>0.28</v>
      </c>
      <c r="F116" s="57" t="n">
        <f aca="false">D116</f>
        <v>0.28</v>
      </c>
      <c r="G116" s="58" t="n">
        <f aca="false">D116-0.035</f>
        <v>0.245</v>
      </c>
      <c r="H116" s="57" t="n">
        <f aca="false">F116</f>
        <v>0.28</v>
      </c>
      <c r="I116" s="92" t="n">
        <f aca="false">I104-0.005</f>
        <v>0.4125</v>
      </c>
      <c r="J116" s="58" t="n">
        <f aca="false">I116</f>
        <v>0.4125</v>
      </c>
      <c r="K116" s="61" t="n">
        <f aca="false">I116+0</f>
        <v>0.4125</v>
      </c>
      <c r="L116" s="62" t="n">
        <f aca="false">D116+0.12</f>
        <v>0.4</v>
      </c>
      <c r="M116" s="64" t="n">
        <f aca="false">L116-0</f>
        <v>0.4</v>
      </c>
      <c r="N116" s="58" t="n">
        <f aca="false">L116</f>
        <v>0.4</v>
      </c>
      <c r="O116" s="57" t="n">
        <f aca="false">+L116+0.03</f>
        <v>0.43</v>
      </c>
      <c r="P116" s="84" t="n">
        <f aca="false">L116+0.1</f>
        <v>0.5</v>
      </c>
      <c r="Q116" s="59" t="n">
        <f aca="false">P116</f>
        <v>0.5</v>
      </c>
      <c r="R116" s="58" t="n">
        <f aca="false">P116</f>
        <v>0.5</v>
      </c>
      <c r="S116" s="57" t="n">
        <f aca="false">+P116+0.02</f>
        <v>0.52</v>
      </c>
      <c r="T116" s="57"/>
      <c r="U116" s="65" t="n">
        <f aca="false">D116-0.16</f>
        <v>0.12</v>
      </c>
      <c r="V116" s="65" t="n">
        <f aca="false">U116+0.055</f>
        <v>0.175</v>
      </c>
      <c r="W116" s="65" t="n">
        <f aca="false">(U116+B116)*0.032+U116+0.01</f>
        <v>0.293968</v>
      </c>
      <c r="X116" s="68"/>
      <c r="Y116" s="68" t="n">
        <v>0.26</v>
      </c>
      <c r="Z116" s="68" t="n">
        <v>0.16</v>
      </c>
      <c r="AA116" s="68" t="n">
        <f aca="false">Y116</f>
        <v>0.26</v>
      </c>
      <c r="AB116" s="68" t="n">
        <f aca="false">AC116</f>
        <v>0.41</v>
      </c>
      <c r="AC116" s="68" t="n">
        <f aca="false">Y116+0.15</f>
        <v>0.41</v>
      </c>
      <c r="AD116" s="68" t="n">
        <f aca="false">Listen!L112</f>
        <v>-0.5</v>
      </c>
      <c r="AE116" s="68"/>
      <c r="AF116" s="68"/>
      <c r="AG116" s="69" t="n">
        <v>0</v>
      </c>
      <c r="AH116" s="70" t="n">
        <v>0</v>
      </c>
      <c r="AI116" s="70" t="n">
        <f aca="false">+AI104</f>
        <v>0.02</v>
      </c>
      <c r="AJ116" s="70" t="n">
        <v>0</v>
      </c>
      <c r="AK116" s="70" t="n">
        <f aca="false">+AI116</f>
        <v>0.02</v>
      </c>
      <c r="AL116" s="70" t="n">
        <f aca="false">AL104</f>
        <v>0.05</v>
      </c>
      <c r="AM116" s="70" t="n">
        <v>0.03</v>
      </c>
      <c r="AN116" s="70" t="n">
        <v>0</v>
      </c>
      <c r="AO116" s="70" t="n">
        <v>0</v>
      </c>
      <c r="AP116" s="70" t="n">
        <v>0.155</v>
      </c>
      <c r="AQ116" s="70" t="n">
        <v>0.005</v>
      </c>
      <c r="AR116" s="70" t="n">
        <v>0.055</v>
      </c>
      <c r="AS116" s="70"/>
      <c r="AT116" s="68"/>
      <c r="AU116" s="68"/>
      <c r="AV116" s="68" t="n">
        <f aca="false">Listen!F112</f>
        <v>1.61</v>
      </c>
      <c r="AW116" s="68" t="n">
        <f aca="false">Listen!G112</f>
        <v>1.205</v>
      </c>
      <c r="AX116" s="68" t="n">
        <f aca="false">Listen!H112</f>
        <v>0.4</v>
      </c>
      <c r="AY116" s="68" t="n">
        <f aca="false">Listen!I112</f>
        <v>0.27</v>
      </c>
      <c r="AZ116" s="68" t="n">
        <f aca="false">Listen!J112</f>
        <v>0.0375</v>
      </c>
      <c r="BA116" s="68" t="n">
        <f aca="false">Listen!K112</f>
        <v>0.09</v>
      </c>
      <c r="BB116" s="68" t="n">
        <f aca="false">Listen!L112</f>
        <v>-0.5</v>
      </c>
      <c r="BC116" s="91" t="n">
        <f aca="false">+BC104</f>
        <v>-0.11</v>
      </c>
      <c r="BD116" s="91" t="n">
        <f aca="false">+BC116</f>
        <v>-0.11</v>
      </c>
      <c r="BE116" s="80" t="n">
        <f aca="false">($B116+$BC116)/(1+0.0461)*0.0461+0.015+$BC116</f>
        <v>0.120670968358666</v>
      </c>
      <c r="BF116" s="80" t="n">
        <f aca="false">($B116+$BC116)/(1+0.052)*0.052+0.0225+$BC116</f>
        <v>0.154408745247148</v>
      </c>
      <c r="BG116" s="80" t="n">
        <f aca="false">($B116+$BC116)/(1+0.048)*0.048+0.055+$BD116</f>
        <v>0.169152671755725</v>
      </c>
    </row>
    <row r="117" customFormat="false" ht="12.75" hidden="false" customHeight="false" outlineLevel="0" collapsed="false">
      <c r="A117" s="49" t="n">
        <v>40210</v>
      </c>
      <c r="B117" s="50" t="n">
        <f aca="false">+Listen!C113</f>
        <v>4.884</v>
      </c>
      <c r="C117" s="88"/>
      <c r="D117" s="56" t="n">
        <f aca="false">Y117+0.02</f>
        <v>0.27</v>
      </c>
      <c r="E117" s="56" t="n">
        <f aca="false">D117</f>
        <v>0.27</v>
      </c>
      <c r="F117" s="57" t="n">
        <f aca="false">D117</f>
        <v>0.27</v>
      </c>
      <c r="G117" s="58" t="n">
        <f aca="false">D117-0.035</f>
        <v>0.235</v>
      </c>
      <c r="H117" s="57" t="n">
        <f aca="false">F117</f>
        <v>0.27</v>
      </c>
      <c r="I117" s="92" t="n">
        <f aca="false">I105-0.005</f>
        <v>0.4025</v>
      </c>
      <c r="J117" s="58" t="n">
        <f aca="false">I117</f>
        <v>0.4025</v>
      </c>
      <c r="K117" s="61" t="n">
        <f aca="false">I117+0</f>
        <v>0.4025</v>
      </c>
      <c r="L117" s="62" t="n">
        <f aca="false">D117+0.12</f>
        <v>0.39</v>
      </c>
      <c r="M117" s="64" t="n">
        <f aca="false">L117-0</f>
        <v>0.39</v>
      </c>
      <c r="N117" s="58" t="n">
        <f aca="false">L117</f>
        <v>0.39</v>
      </c>
      <c r="O117" s="57" t="n">
        <f aca="false">+L117+0.03</f>
        <v>0.42</v>
      </c>
      <c r="P117" s="84" t="n">
        <f aca="false">L117+0.1</f>
        <v>0.49</v>
      </c>
      <c r="Q117" s="59" t="n">
        <f aca="false">P117</f>
        <v>0.49</v>
      </c>
      <c r="R117" s="58" t="n">
        <f aca="false">P117</f>
        <v>0.49</v>
      </c>
      <c r="S117" s="57" t="n">
        <f aca="false">+P117+0.02</f>
        <v>0.51</v>
      </c>
      <c r="T117" s="57"/>
      <c r="U117" s="65" t="n">
        <f aca="false">D117-0.16</f>
        <v>0.11</v>
      </c>
      <c r="V117" s="65" t="n">
        <f aca="false">U117+0.055</f>
        <v>0.165</v>
      </c>
      <c r="W117" s="65" t="n">
        <f aca="false">(U117+B117)*0.032+U117+0.01</f>
        <v>0.279808</v>
      </c>
      <c r="X117" s="68"/>
      <c r="Y117" s="68" t="n">
        <v>0.25</v>
      </c>
      <c r="Z117" s="68" t="n">
        <v>0.15</v>
      </c>
      <c r="AA117" s="68" t="n">
        <f aca="false">Y117</f>
        <v>0.25</v>
      </c>
      <c r="AB117" s="68" t="n">
        <f aca="false">AC117</f>
        <v>0.4</v>
      </c>
      <c r="AC117" s="68" t="n">
        <f aca="false">Y117+0.15</f>
        <v>0.4</v>
      </c>
      <c r="AD117" s="68" t="n">
        <f aca="false">Listen!L113</f>
        <v>-0.5</v>
      </c>
      <c r="AE117" s="68"/>
      <c r="AF117" s="68"/>
      <c r="AG117" s="69" t="n">
        <v>0</v>
      </c>
      <c r="AH117" s="70" t="n">
        <v>0</v>
      </c>
      <c r="AI117" s="70" t="n">
        <f aca="false">+AI105</f>
        <v>0.02</v>
      </c>
      <c r="AJ117" s="70" t="n">
        <v>0</v>
      </c>
      <c r="AK117" s="70" t="n">
        <f aca="false">+AI117</f>
        <v>0.02</v>
      </c>
      <c r="AL117" s="70" t="n">
        <f aca="false">AL105</f>
        <v>0.05</v>
      </c>
      <c r="AM117" s="70" t="n">
        <v>0.0325</v>
      </c>
      <c r="AN117" s="70" t="n">
        <v>0</v>
      </c>
      <c r="AO117" s="70" t="n">
        <v>0</v>
      </c>
      <c r="AP117" s="70" t="n">
        <v>0.155</v>
      </c>
      <c r="AQ117" s="70" t="n">
        <v>0.005</v>
      </c>
      <c r="AR117" s="70" t="n">
        <v>0.055</v>
      </c>
      <c r="AS117" s="70"/>
      <c r="AT117" s="68"/>
      <c r="AU117" s="68"/>
      <c r="AV117" s="68" t="n">
        <f aca="false">Listen!F113</f>
        <v>1.57</v>
      </c>
      <c r="AW117" s="68" t="n">
        <f aca="false">Listen!G113</f>
        <v>1.205</v>
      </c>
      <c r="AX117" s="68" t="n">
        <f aca="false">Listen!H113</f>
        <v>0.39</v>
      </c>
      <c r="AY117" s="68" t="n">
        <f aca="false">Listen!I113</f>
        <v>0.27</v>
      </c>
      <c r="AZ117" s="68" t="n">
        <f aca="false">Listen!J113</f>
        <v>0.0425</v>
      </c>
      <c r="BA117" s="68" t="n">
        <f aca="false">Listen!K113</f>
        <v>0.09</v>
      </c>
      <c r="BB117" s="68" t="n">
        <f aca="false">Listen!L113</f>
        <v>-0.5</v>
      </c>
      <c r="BC117" s="91" t="n">
        <f aca="false">+BC105</f>
        <v>-0.1025</v>
      </c>
      <c r="BD117" s="91" t="n">
        <f aca="false">+BC117</f>
        <v>-0.1025</v>
      </c>
      <c r="BE117" s="80" t="n">
        <f aca="false">($B117+$BC117)/(1+0.0461)*0.0461+0.015+$BC117</f>
        <v>0.123213268329988</v>
      </c>
      <c r="BF117" s="80" t="n">
        <f aca="false">($B117+$BC117)/(1+0.052)*0.052+0.0225+$BC117</f>
        <v>0.156347908745247</v>
      </c>
      <c r="BG117" s="80" t="n">
        <f aca="false">($B117+$BC117)/(1+0.048)*0.048+0.055+$BD117</f>
        <v>0.1715</v>
      </c>
    </row>
    <row r="118" customFormat="false" ht="12.75" hidden="false" customHeight="false" outlineLevel="0" collapsed="false">
      <c r="A118" s="49" t="n">
        <v>40238</v>
      </c>
      <c r="B118" s="50" t="n">
        <f aca="false">+Listen!C114</f>
        <v>4.744</v>
      </c>
      <c r="C118" s="88"/>
      <c r="D118" s="56" t="n">
        <f aca="false">Y118+0.02</f>
        <v>0.265</v>
      </c>
      <c r="E118" s="56" t="n">
        <f aca="false">D118</f>
        <v>0.265</v>
      </c>
      <c r="F118" s="57" t="n">
        <f aca="false">D118</f>
        <v>0.265</v>
      </c>
      <c r="G118" s="58" t="n">
        <f aca="false">D118-0.035</f>
        <v>0.23</v>
      </c>
      <c r="H118" s="57" t="n">
        <f aca="false">F118</f>
        <v>0.265</v>
      </c>
      <c r="I118" s="92" t="n">
        <f aca="false">I106-0.005</f>
        <v>0.3975</v>
      </c>
      <c r="J118" s="58" t="n">
        <f aca="false">I118</f>
        <v>0.3975</v>
      </c>
      <c r="K118" s="61" t="n">
        <f aca="false">I118+0</f>
        <v>0.3975</v>
      </c>
      <c r="L118" s="62" t="n">
        <f aca="false">D118+0.12</f>
        <v>0.385</v>
      </c>
      <c r="M118" s="64" t="n">
        <f aca="false">L118-0</f>
        <v>0.385</v>
      </c>
      <c r="N118" s="58" t="n">
        <f aca="false">L118</f>
        <v>0.385</v>
      </c>
      <c r="O118" s="57" t="n">
        <f aca="false">+L118+0.03</f>
        <v>0.415</v>
      </c>
      <c r="P118" s="84" t="n">
        <f aca="false">L118+0.1</f>
        <v>0.485</v>
      </c>
      <c r="Q118" s="59" t="n">
        <f aca="false">P118</f>
        <v>0.485</v>
      </c>
      <c r="R118" s="58" t="n">
        <f aca="false">P118</f>
        <v>0.485</v>
      </c>
      <c r="S118" s="57" t="n">
        <f aca="false">+P118+0.02</f>
        <v>0.505</v>
      </c>
      <c r="T118" s="57"/>
      <c r="U118" s="65" t="n">
        <f aca="false">D118-0.16</f>
        <v>0.105</v>
      </c>
      <c r="V118" s="65" t="n">
        <f aca="false">U118+0.055</f>
        <v>0.16</v>
      </c>
      <c r="W118" s="65" t="n">
        <f aca="false">(U118+B118)*0.032+U118+0.01</f>
        <v>0.270168</v>
      </c>
      <c r="X118" s="68"/>
      <c r="Y118" s="68" t="n">
        <v>0.245</v>
      </c>
      <c r="Z118" s="68" t="n">
        <v>0.145</v>
      </c>
      <c r="AA118" s="68" t="n">
        <f aca="false">Y118</f>
        <v>0.245</v>
      </c>
      <c r="AB118" s="68" t="n">
        <f aca="false">AC118</f>
        <v>0.395</v>
      </c>
      <c r="AC118" s="68" t="n">
        <f aca="false">Y118+0.15</f>
        <v>0.395</v>
      </c>
      <c r="AD118" s="68" t="n">
        <f aca="false">Listen!L114</f>
        <v>-0.5</v>
      </c>
      <c r="AE118" s="68"/>
      <c r="AF118" s="68"/>
      <c r="AG118" s="69" t="n">
        <v>0</v>
      </c>
      <c r="AH118" s="70" t="n">
        <v>0</v>
      </c>
      <c r="AI118" s="70" t="n">
        <f aca="false">+AI106</f>
        <v>0.02</v>
      </c>
      <c r="AJ118" s="70" t="n">
        <v>0</v>
      </c>
      <c r="AK118" s="70" t="n">
        <f aca="false">+AI118</f>
        <v>0.02</v>
      </c>
      <c r="AL118" s="70" t="n">
        <f aca="false">AL106</f>
        <v>0.05</v>
      </c>
      <c r="AM118" s="70" t="n">
        <v>0.035</v>
      </c>
      <c r="AN118" s="70" t="n">
        <v>0</v>
      </c>
      <c r="AO118" s="70" t="n">
        <v>0</v>
      </c>
      <c r="AP118" s="70" t="n">
        <v>0.155</v>
      </c>
      <c r="AQ118" s="70" t="n">
        <v>0.005</v>
      </c>
      <c r="AR118" s="70" t="n">
        <v>0.055</v>
      </c>
      <c r="AS118" s="70"/>
      <c r="AT118" s="68"/>
      <c r="AU118" s="68"/>
      <c r="AV118" s="68" t="n">
        <f aca="false">Listen!F114</f>
        <v>0.93</v>
      </c>
      <c r="AW118" s="68" t="n">
        <f aca="false">Listen!G114</f>
        <v>0.815</v>
      </c>
      <c r="AX118" s="68" t="n">
        <f aca="false">Listen!H114</f>
        <v>0.39</v>
      </c>
      <c r="AY118" s="68" t="n">
        <f aca="false">Listen!I114</f>
        <v>0.24</v>
      </c>
      <c r="AZ118" s="68" t="n">
        <f aca="false">Listen!J114</f>
        <v>0.04</v>
      </c>
      <c r="BA118" s="68" t="n">
        <f aca="false">Listen!K114</f>
        <v>0.075</v>
      </c>
      <c r="BB118" s="68" t="n">
        <f aca="false">Listen!L114</f>
        <v>-0.5</v>
      </c>
      <c r="BC118" s="91" t="n">
        <f aca="false">+BC106</f>
        <v>-0.1</v>
      </c>
      <c r="BD118" s="91" t="n">
        <f aca="false">+BC118</f>
        <v>-0.1</v>
      </c>
      <c r="BE118" s="80" t="n">
        <f aca="false">($B118+$BC118)/(1+0.0461)*0.0461+0.015+$BC118</f>
        <v>0.119653857183826</v>
      </c>
      <c r="BF118" s="80" t="n">
        <f aca="false">($B118+$BC118)/(1+0.052)*0.052+0.0225+$BC118</f>
        <v>0.152051330798479</v>
      </c>
      <c r="BG118" s="80" t="n">
        <f aca="false">($B118+$BC118)/(1+0.048)*0.048+0.055+$BD118</f>
        <v>0.167702290076336</v>
      </c>
    </row>
    <row r="119" customFormat="false" ht="12.75" hidden="false" customHeight="false" outlineLevel="0" collapsed="false">
      <c r="A119" s="49" t="n">
        <v>40269</v>
      </c>
      <c r="B119" s="50" t="n">
        <f aca="false">+Listen!C115</f>
        <v>4.615</v>
      </c>
      <c r="C119" s="88"/>
      <c r="D119" s="56" t="n">
        <f aca="false">+Y119+0.01</f>
        <v>0.19</v>
      </c>
      <c r="E119" s="56" t="n">
        <f aca="false">D119</f>
        <v>0.19</v>
      </c>
      <c r="F119" s="57" t="n">
        <f aca="false">D119</f>
        <v>0.19</v>
      </c>
      <c r="G119" s="58" t="n">
        <f aca="false">D119-0.035</f>
        <v>0.155</v>
      </c>
      <c r="H119" s="57" t="n">
        <f aca="false">F119</f>
        <v>0.19</v>
      </c>
      <c r="I119" s="92" t="n">
        <f aca="false">D119</f>
        <v>0.19</v>
      </c>
      <c r="J119" s="58" t="n">
        <f aca="false">I119</f>
        <v>0.19</v>
      </c>
      <c r="K119" s="61" t="n">
        <f aca="false">I119+0</f>
        <v>0.19</v>
      </c>
      <c r="L119" s="84" t="n">
        <f aca="false">D119+0.025</f>
        <v>0.215</v>
      </c>
      <c r="M119" s="64" t="n">
        <f aca="false">L119-0</f>
        <v>0.215</v>
      </c>
      <c r="N119" s="58" t="n">
        <f aca="false">L119</f>
        <v>0.215</v>
      </c>
      <c r="O119" s="57" t="n">
        <f aca="false">+L119+0.02</f>
        <v>0.235</v>
      </c>
      <c r="P119" s="86" t="n">
        <f aca="false">D119-0.005</f>
        <v>0.185</v>
      </c>
      <c r="Q119" s="59" t="n">
        <f aca="false">P119</f>
        <v>0.185</v>
      </c>
      <c r="R119" s="58" t="n">
        <f aca="false">P119</f>
        <v>0.185</v>
      </c>
      <c r="S119" s="57" t="n">
        <f aca="false">+P119</f>
        <v>0.185</v>
      </c>
      <c r="T119" s="57"/>
      <c r="U119" s="65" t="n">
        <f aca="false">D119-0.2</f>
        <v>-0.01</v>
      </c>
      <c r="V119" s="65" t="n">
        <f aca="false">U119+0.055</f>
        <v>0.045</v>
      </c>
      <c r="W119" s="65" t="n">
        <f aca="false">D119</f>
        <v>0.19</v>
      </c>
      <c r="X119" s="68" t="n">
        <f aca="false">AVERAGE(Y119:Y125)</f>
        <v>0.171428571428571</v>
      </c>
      <c r="Y119" s="68" t="n">
        <f aca="false">+Z119+0.09</f>
        <v>0.18</v>
      </c>
      <c r="Z119" s="68" t="n">
        <v>0.09</v>
      </c>
      <c r="AA119" s="68" t="n">
        <f aca="false">Y119</f>
        <v>0.18</v>
      </c>
      <c r="AB119" s="68" t="n">
        <f aca="false">AC119</f>
        <v>0.24</v>
      </c>
      <c r="AC119" s="68" t="n">
        <f aca="false">Y119+0.06</f>
        <v>0.24</v>
      </c>
      <c r="AD119" s="68" t="n">
        <f aca="false">Listen!L115</f>
        <v>-0.65</v>
      </c>
      <c r="AE119" s="68"/>
      <c r="AF119" s="68"/>
      <c r="AG119" s="69" t="n">
        <v>0</v>
      </c>
      <c r="AH119" s="70" t="n">
        <v>0</v>
      </c>
      <c r="AI119" s="70" t="n">
        <f aca="false">+AI107</f>
        <v>0.005</v>
      </c>
      <c r="AJ119" s="70" t="n">
        <v>0</v>
      </c>
      <c r="AK119" s="70" t="n">
        <f aca="false">+AI119</f>
        <v>0.005</v>
      </c>
      <c r="AL119" s="70" t="n">
        <f aca="false">AL107</f>
        <v>0.04</v>
      </c>
      <c r="AM119" s="70" t="n">
        <v>0.0075</v>
      </c>
      <c r="AN119" s="70" t="n">
        <v>0</v>
      </c>
      <c r="AO119" s="70" t="n">
        <v>0</v>
      </c>
      <c r="AP119" s="70" t="n">
        <v>0.155</v>
      </c>
      <c r="AQ119" s="70" t="n">
        <v>0</v>
      </c>
      <c r="AR119" s="70" t="n">
        <v>0.04</v>
      </c>
      <c r="AS119" s="70"/>
      <c r="AT119" s="68"/>
      <c r="AU119" s="68"/>
      <c r="AV119" s="68" t="n">
        <f aca="false">Listen!F115</f>
        <v>0.5</v>
      </c>
      <c r="AW119" s="68" t="n">
        <f aca="false">Listen!G115</f>
        <v>0.435</v>
      </c>
      <c r="AX119" s="68" t="n">
        <f aca="false">Listen!H115</f>
        <v>0.24</v>
      </c>
      <c r="AY119" s="68" t="n">
        <f aca="false">Listen!I115</f>
        <v>0.17</v>
      </c>
      <c r="AZ119" s="68" t="n">
        <f aca="false">Listen!J115</f>
        <v>-0.09</v>
      </c>
      <c r="BA119" s="68" t="n">
        <f aca="false">Listen!K115</f>
        <v>-0.07</v>
      </c>
      <c r="BB119" s="68" t="n">
        <f aca="false">Listen!L115</f>
        <v>-0.65</v>
      </c>
      <c r="BC119" s="91" t="n">
        <f aca="false">+BC107</f>
        <v>-0.085</v>
      </c>
      <c r="BD119" s="91" t="n">
        <f aca="false">+BC119</f>
        <v>-0.085</v>
      </c>
      <c r="BE119" s="80" t="n">
        <f aca="false">($B119+$BC119)/(1+0.0461)*0.0461+0.015+$BC119</f>
        <v>0.129630054488099</v>
      </c>
      <c r="BF119" s="80" t="n">
        <f aca="false">($B119+$BC119)/(1+0.052)*0.052+0.0225+$BC119</f>
        <v>0.161416349809886</v>
      </c>
      <c r="BG119" s="80" t="n">
        <f aca="false">($B119+$BC119)/(1+0.048)*0.048+0.055+$BD119</f>
        <v>0.177480916030534</v>
      </c>
    </row>
    <row r="120" customFormat="false" ht="12.75" hidden="false" customHeight="false" outlineLevel="0" collapsed="false">
      <c r="A120" s="49" t="n">
        <v>40299</v>
      </c>
      <c r="B120" s="50" t="n">
        <f aca="false">+Listen!C116</f>
        <v>4.659</v>
      </c>
      <c r="C120" s="88"/>
      <c r="D120" s="56" t="n">
        <f aca="false">+Y120+0.01</f>
        <v>0.18</v>
      </c>
      <c r="E120" s="56" t="n">
        <f aca="false">D120</f>
        <v>0.18</v>
      </c>
      <c r="F120" s="57" t="n">
        <f aca="false">D120</f>
        <v>0.18</v>
      </c>
      <c r="G120" s="58" t="n">
        <f aca="false">D120-0.035</f>
        <v>0.145</v>
      </c>
      <c r="H120" s="57" t="n">
        <f aca="false">F120</f>
        <v>0.18</v>
      </c>
      <c r="I120" s="92" t="n">
        <f aca="false">D120</f>
        <v>0.18</v>
      </c>
      <c r="J120" s="58" t="n">
        <f aca="false">I120</f>
        <v>0.18</v>
      </c>
      <c r="K120" s="61" t="n">
        <f aca="false">I120+0</f>
        <v>0.18</v>
      </c>
      <c r="L120" s="84" t="n">
        <f aca="false">D120+0.025</f>
        <v>0.205</v>
      </c>
      <c r="M120" s="64" t="n">
        <f aca="false">L120-0</f>
        <v>0.205</v>
      </c>
      <c r="N120" s="58" t="n">
        <f aca="false">L120</f>
        <v>0.205</v>
      </c>
      <c r="O120" s="57" t="n">
        <f aca="false">+L120+0.02</f>
        <v>0.225</v>
      </c>
      <c r="P120" s="86" t="n">
        <f aca="false">D120-0.005</f>
        <v>0.175</v>
      </c>
      <c r="Q120" s="59" t="n">
        <f aca="false">P120</f>
        <v>0.175</v>
      </c>
      <c r="R120" s="58" t="n">
        <f aca="false">P120</f>
        <v>0.175</v>
      </c>
      <c r="S120" s="57" t="n">
        <f aca="false">+P120</f>
        <v>0.175</v>
      </c>
      <c r="T120" s="57"/>
      <c r="U120" s="65" t="n">
        <f aca="false">D120-0.2</f>
        <v>-0.02</v>
      </c>
      <c r="V120" s="65" t="n">
        <f aca="false">U120+0.055</f>
        <v>0.035</v>
      </c>
      <c r="W120" s="65" t="n">
        <f aca="false">D120</f>
        <v>0.18</v>
      </c>
      <c r="X120" s="68" t="n">
        <f aca="false">AVERAGE(Z119:Z125)</f>
        <v>0.0814285714285714</v>
      </c>
      <c r="Y120" s="68" t="n">
        <f aca="false">+Z120+0.09</f>
        <v>0.17</v>
      </c>
      <c r="Z120" s="68" t="n">
        <v>0.08</v>
      </c>
      <c r="AA120" s="68" t="n">
        <f aca="false">Y120</f>
        <v>0.17</v>
      </c>
      <c r="AB120" s="68" t="n">
        <f aca="false">AC120</f>
        <v>0.23</v>
      </c>
      <c r="AC120" s="68" t="n">
        <f aca="false">Y120+0.06</f>
        <v>0.23</v>
      </c>
      <c r="AD120" s="68" t="n">
        <f aca="false">Listen!L116</f>
        <v>-0.65</v>
      </c>
      <c r="AE120" s="68"/>
      <c r="AF120" s="68"/>
      <c r="AG120" s="69" t="n">
        <v>0</v>
      </c>
      <c r="AH120" s="70" t="n">
        <v>0</v>
      </c>
      <c r="AI120" s="70" t="n">
        <f aca="false">+AI108</f>
        <v>0.005</v>
      </c>
      <c r="AJ120" s="70" t="n">
        <v>0</v>
      </c>
      <c r="AK120" s="70" t="n">
        <f aca="false">+AI120</f>
        <v>0.005</v>
      </c>
      <c r="AL120" s="70" t="n">
        <f aca="false">AL108</f>
        <v>0.04</v>
      </c>
      <c r="AM120" s="70" t="n">
        <v>0.0075</v>
      </c>
      <c r="AN120" s="70" t="n">
        <v>0</v>
      </c>
      <c r="AO120" s="70" t="n">
        <v>0</v>
      </c>
      <c r="AP120" s="70" t="n">
        <v>0.155</v>
      </c>
      <c r="AQ120" s="70" t="n">
        <v>0</v>
      </c>
      <c r="AR120" s="70" t="n">
        <v>0.04</v>
      </c>
      <c r="AS120" s="70"/>
      <c r="AT120" s="68"/>
      <c r="AU120" s="68"/>
      <c r="AV120" s="68" t="n">
        <f aca="false">Listen!F116</f>
        <v>0.44</v>
      </c>
      <c r="AW120" s="68" t="n">
        <f aca="false">Listen!G116</f>
        <v>0.385</v>
      </c>
      <c r="AX120" s="68" t="n">
        <f aca="false">Listen!H116</f>
        <v>0.195</v>
      </c>
      <c r="AY120" s="68" t="n">
        <f aca="false">Listen!I116</f>
        <v>0.165</v>
      </c>
      <c r="AZ120" s="68" t="n">
        <f aca="false">Listen!J116</f>
        <v>-0.09</v>
      </c>
      <c r="BA120" s="68" t="n">
        <f aca="false">Listen!K116</f>
        <v>-0.07</v>
      </c>
      <c r="BB120" s="68" t="n">
        <f aca="false">Listen!L116</f>
        <v>-0.65</v>
      </c>
      <c r="BC120" s="91" t="n">
        <f aca="false">+BC108</f>
        <v>-0.085</v>
      </c>
      <c r="BD120" s="91" t="n">
        <f aca="false">+BC120</f>
        <v>-0.085</v>
      </c>
      <c r="BE120" s="80" t="n">
        <f aca="false">($B120+$BC120)/(1+0.0461)*0.0461+0.015+$BC120</f>
        <v>0.13156906605487</v>
      </c>
      <c r="BF120" s="80" t="n">
        <f aca="false">($B120+$BC120)/(1+0.052)*0.052+0.0225+$BC120</f>
        <v>0.163591254752852</v>
      </c>
      <c r="BG120" s="80" t="n">
        <f aca="false">($B120+$BC120)/(1+0.048)*0.048+0.055+$BD120</f>
        <v>0.179496183206107</v>
      </c>
    </row>
    <row r="121" customFormat="false" ht="12.75" hidden="false" customHeight="false" outlineLevel="0" collapsed="false">
      <c r="A121" s="49" t="n">
        <v>40330</v>
      </c>
      <c r="B121" s="50" t="n">
        <f aca="false">+Listen!C117</f>
        <v>4.696</v>
      </c>
      <c r="C121" s="88"/>
      <c r="D121" s="56" t="n">
        <f aca="false">+Y121+0.01</f>
        <v>0.17</v>
      </c>
      <c r="E121" s="56" t="n">
        <f aca="false">D121</f>
        <v>0.17</v>
      </c>
      <c r="F121" s="57" t="n">
        <f aca="false">D121</f>
        <v>0.17</v>
      </c>
      <c r="G121" s="58" t="n">
        <f aca="false">D121-0.035</f>
        <v>0.135</v>
      </c>
      <c r="H121" s="57" t="n">
        <f aca="false">F121</f>
        <v>0.17</v>
      </c>
      <c r="I121" s="92" t="n">
        <f aca="false">D121</f>
        <v>0.17</v>
      </c>
      <c r="J121" s="58" t="n">
        <f aca="false">I121</f>
        <v>0.17</v>
      </c>
      <c r="K121" s="61" t="n">
        <f aca="false">I121+0</f>
        <v>0.17</v>
      </c>
      <c r="L121" s="84" t="n">
        <f aca="false">D121+0.025</f>
        <v>0.195</v>
      </c>
      <c r="M121" s="64" t="n">
        <f aca="false">L121-0</f>
        <v>0.195</v>
      </c>
      <c r="N121" s="58" t="n">
        <f aca="false">L121</f>
        <v>0.195</v>
      </c>
      <c r="O121" s="57" t="n">
        <f aca="false">+L121+0.02</f>
        <v>0.215</v>
      </c>
      <c r="P121" s="86" t="n">
        <f aca="false">D121-0.005</f>
        <v>0.165</v>
      </c>
      <c r="Q121" s="59" t="n">
        <f aca="false">P121</f>
        <v>0.165</v>
      </c>
      <c r="R121" s="58" t="n">
        <f aca="false">P121</f>
        <v>0.165</v>
      </c>
      <c r="S121" s="57" t="n">
        <f aca="false">+P121</f>
        <v>0.165</v>
      </c>
      <c r="T121" s="57"/>
      <c r="U121" s="65" t="n">
        <f aca="false">D121-0.2</f>
        <v>-0.03</v>
      </c>
      <c r="V121" s="65" t="n">
        <f aca="false">U121+0.055</f>
        <v>0.025</v>
      </c>
      <c r="W121" s="65" t="n">
        <f aca="false">D121</f>
        <v>0.17</v>
      </c>
      <c r="X121" s="68"/>
      <c r="Y121" s="68" t="n">
        <f aca="false">+Z121+0.09</f>
        <v>0.16</v>
      </c>
      <c r="Z121" s="68" t="n">
        <v>0.07</v>
      </c>
      <c r="AA121" s="68" t="n">
        <f aca="false">Y121</f>
        <v>0.16</v>
      </c>
      <c r="AB121" s="68" t="n">
        <f aca="false">AC121</f>
        <v>0.22</v>
      </c>
      <c r="AC121" s="68" t="n">
        <f aca="false">Y121+0.06</f>
        <v>0.22</v>
      </c>
      <c r="AD121" s="68" t="n">
        <f aca="false">Listen!L117</f>
        <v>-0.65</v>
      </c>
      <c r="AE121" s="68"/>
      <c r="AF121" s="68"/>
      <c r="AG121" s="69" t="n">
        <v>0</v>
      </c>
      <c r="AH121" s="70" t="n">
        <v>0</v>
      </c>
      <c r="AI121" s="70" t="n">
        <f aca="false">+AI109</f>
        <v>0.005</v>
      </c>
      <c r="AJ121" s="70" t="n">
        <v>0</v>
      </c>
      <c r="AK121" s="70" t="n">
        <f aca="false">+AI121</f>
        <v>0.005</v>
      </c>
      <c r="AL121" s="70" t="n">
        <f aca="false">AL109</f>
        <v>0.04</v>
      </c>
      <c r="AM121" s="70" t="n">
        <v>0.0075</v>
      </c>
      <c r="AN121" s="70" t="n">
        <v>0</v>
      </c>
      <c r="AO121" s="70" t="n">
        <v>0</v>
      </c>
      <c r="AP121" s="70" t="n">
        <v>0.155</v>
      </c>
      <c r="AQ121" s="70" t="n">
        <v>0</v>
      </c>
      <c r="AR121" s="70" t="n">
        <v>0.04</v>
      </c>
      <c r="AS121" s="70"/>
      <c r="AT121" s="68"/>
      <c r="AU121" s="68"/>
      <c r="AV121" s="68" t="n">
        <f aca="false">Listen!F117</f>
        <v>0.44</v>
      </c>
      <c r="AW121" s="68" t="n">
        <f aca="false">Listen!G117</f>
        <v>0.385</v>
      </c>
      <c r="AX121" s="68" t="n">
        <f aca="false">Listen!H117</f>
        <v>0.195</v>
      </c>
      <c r="AY121" s="68" t="n">
        <f aca="false">Listen!I117</f>
        <v>0.17</v>
      </c>
      <c r="AZ121" s="68" t="n">
        <f aca="false">Listen!J117</f>
        <v>-0.09</v>
      </c>
      <c r="BA121" s="68" t="n">
        <f aca="false">Listen!K117</f>
        <v>-0.07</v>
      </c>
      <c r="BB121" s="68" t="n">
        <f aca="false">Listen!L117</f>
        <v>-0.65</v>
      </c>
      <c r="BC121" s="91" t="n">
        <f aca="false">+BC109</f>
        <v>-0.085</v>
      </c>
      <c r="BD121" s="91" t="n">
        <f aca="false">+BC121</f>
        <v>-0.085</v>
      </c>
      <c r="BE121" s="80" t="n">
        <f aca="false">($B121+$BC121)/(1+0.0461)*0.0461+0.015+$BC121</f>
        <v>0.133199598508747</v>
      </c>
      <c r="BF121" s="80" t="n">
        <f aca="false">($B121+$BC121)/(1+0.052)*0.052+0.0225+$BC121</f>
        <v>0.165420152091255</v>
      </c>
      <c r="BG121" s="80" t="n">
        <f aca="false">($B121+$BC121)/(1+0.048)*0.048+0.055+$BD121</f>
        <v>0.181190839694657</v>
      </c>
    </row>
    <row r="122" customFormat="false" ht="12.75" hidden="false" customHeight="false" outlineLevel="0" collapsed="false">
      <c r="A122" s="49" t="n">
        <v>40360</v>
      </c>
      <c r="B122" s="50" t="n">
        <f aca="false">+Listen!C118</f>
        <v>4.736</v>
      </c>
      <c r="C122" s="88"/>
      <c r="D122" s="56" t="n">
        <f aca="false">+Y122+0.01</f>
        <v>0.17</v>
      </c>
      <c r="E122" s="56" t="n">
        <f aca="false">D122</f>
        <v>0.17</v>
      </c>
      <c r="F122" s="57" t="n">
        <f aca="false">D122</f>
        <v>0.17</v>
      </c>
      <c r="G122" s="58" t="n">
        <f aca="false">D122-0.035</f>
        <v>0.135</v>
      </c>
      <c r="H122" s="57" t="n">
        <f aca="false">F122</f>
        <v>0.17</v>
      </c>
      <c r="I122" s="92" t="n">
        <f aca="false">D122</f>
        <v>0.17</v>
      </c>
      <c r="J122" s="58" t="n">
        <f aca="false">I122</f>
        <v>0.17</v>
      </c>
      <c r="K122" s="61" t="n">
        <f aca="false">I122+0</f>
        <v>0.17</v>
      </c>
      <c r="L122" s="84" t="n">
        <f aca="false">D122+0.025</f>
        <v>0.195</v>
      </c>
      <c r="M122" s="64" t="n">
        <f aca="false">L122-0</f>
        <v>0.195</v>
      </c>
      <c r="N122" s="58" t="n">
        <f aca="false">L122</f>
        <v>0.195</v>
      </c>
      <c r="O122" s="57" t="n">
        <f aca="false">+L122+0.02</f>
        <v>0.215</v>
      </c>
      <c r="P122" s="86" t="n">
        <f aca="false">D122-0.005</f>
        <v>0.165</v>
      </c>
      <c r="Q122" s="59" t="n">
        <f aca="false">P122</f>
        <v>0.165</v>
      </c>
      <c r="R122" s="58" t="n">
        <f aca="false">P122</f>
        <v>0.165</v>
      </c>
      <c r="S122" s="57" t="n">
        <f aca="false">+P122</f>
        <v>0.165</v>
      </c>
      <c r="T122" s="57"/>
      <c r="U122" s="65" t="n">
        <f aca="false">D122-0.2</f>
        <v>-0.03</v>
      </c>
      <c r="V122" s="65" t="n">
        <f aca="false">U122+0.055</f>
        <v>0.025</v>
      </c>
      <c r="W122" s="65" t="n">
        <f aca="false">D122</f>
        <v>0.17</v>
      </c>
      <c r="X122" s="68"/>
      <c r="Y122" s="68" t="n">
        <f aca="false">+Z122+0.09</f>
        <v>0.16</v>
      </c>
      <c r="Z122" s="68" t="n">
        <v>0.07</v>
      </c>
      <c r="AA122" s="68" t="n">
        <f aca="false">Y122</f>
        <v>0.16</v>
      </c>
      <c r="AB122" s="68" t="n">
        <f aca="false">AC122</f>
        <v>0.22</v>
      </c>
      <c r="AC122" s="68" t="n">
        <f aca="false">Y122+0.06</f>
        <v>0.22</v>
      </c>
      <c r="AD122" s="68" t="n">
        <f aca="false">Listen!L118</f>
        <v>-0.65</v>
      </c>
      <c r="AE122" s="68"/>
      <c r="AF122" s="68"/>
      <c r="AG122" s="69" t="n">
        <v>0</v>
      </c>
      <c r="AH122" s="70" t="n">
        <v>0</v>
      </c>
      <c r="AI122" s="70" t="n">
        <f aca="false">+AI110</f>
        <v>0.005</v>
      </c>
      <c r="AJ122" s="70" t="n">
        <v>0</v>
      </c>
      <c r="AK122" s="70" t="n">
        <f aca="false">+AI122</f>
        <v>0.005</v>
      </c>
      <c r="AL122" s="70" t="n">
        <f aca="false">AL110</f>
        <v>0.04</v>
      </c>
      <c r="AM122" s="70" t="n">
        <v>0.01</v>
      </c>
      <c r="AN122" s="70" t="n">
        <v>0</v>
      </c>
      <c r="AO122" s="70" t="n">
        <v>0</v>
      </c>
      <c r="AP122" s="70" t="n">
        <v>0.155</v>
      </c>
      <c r="AQ122" s="70" t="n">
        <v>0</v>
      </c>
      <c r="AR122" s="70" t="n">
        <v>0.04</v>
      </c>
      <c r="AS122" s="70"/>
      <c r="AT122" s="68"/>
      <c r="AU122" s="68"/>
      <c r="AV122" s="68" t="n">
        <f aca="false">Listen!F118</f>
        <v>0.5</v>
      </c>
      <c r="AW122" s="68" t="n">
        <f aca="false">Listen!G118</f>
        <v>0.3975</v>
      </c>
      <c r="AX122" s="68" t="n">
        <f aca="false">Listen!H118</f>
        <v>0.265</v>
      </c>
      <c r="AY122" s="68" t="n">
        <f aca="false">Listen!I118</f>
        <v>0.175</v>
      </c>
      <c r="AZ122" s="68" t="n">
        <f aca="false">Listen!J118</f>
        <v>-0.09</v>
      </c>
      <c r="BA122" s="68" t="n">
        <f aca="false">Listen!K118</f>
        <v>-0.07</v>
      </c>
      <c r="BB122" s="68" t="n">
        <f aca="false">Listen!L118</f>
        <v>-0.65</v>
      </c>
      <c r="BC122" s="91" t="n">
        <f aca="false">+BC110</f>
        <v>-0.085</v>
      </c>
      <c r="BD122" s="91" t="n">
        <f aca="false">+BC122</f>
        <v>-0.085</v>
      </c>
      <c r="BE122" s="80" t="n">
        <f aca="false">($B122+$BC122)/(1+0.0461)*0.0461+0.015+$BC122</f>
        <v>0.134962336296721</v>
      </c>
      <c r="BF122" s="80" t="n">
        <f aca="false">($B122+$BC122)/(1+0.052)*0.052+0.0225+$BC122</f>
        <v>0.167397338403042</v>
      </c>
      <c r="BG122" s="80" t="n">
        <f aca="false">($B122+$BC122)/(1+0.048)*0.048+0.055+$BD122</f>
        <v>0.183022900763359</v>
      </c>
    </row>
    <row r="123" customFormat="false" ht="12.75" hidden="false" customHeight="false" outlineLevel="0" collapsed="false">
      <c r="A123" s="49" t="n">
        <v>40391</v>
      </c>
      <c r="B123" s="50" t="n">
        <f aca="false">+Listen!C119</f>
        <v>4.784</v>
      </c>
      <c r="C123" s="88"/>
      <c r="D123" s="56" t="n">
        <f aca="false">+Y123+0.01</f>
        <v>0.17</v>
      </c>
      <c r="E123" s="56" t="n">
        <f aca="false">D123</f>
        <v>0.17</v>
      </c>
      <c r="F123" s="57" t="n">
        <f aca="false">D123</f>
        <v>0.17</v>
      </c>
      <c r="G123" s="58" t="n">
        <f aca="false">D123-0.035</f>
        <v>0.135</v>
      </c>
      <c r="H123" s="57" t="n">
        <f aca="false">F123</f>
        <v>0.17</v>
      </c>
      <c r="I123" s="92" t="n">
        <f aca="false">D123</f>
        <v>0.17</v>
      </c>
      <c r="J123" s="58" t="n">
        <f aca="false">I123</f>
        <v>0.17</v>
      </c>
      <c r="K123" s="61" t="n">
        <f aca="false">I123+0</f>
        <v>0.17</v>
      </c>
      <c r="L123" s="84" t="n">
        <f aca="false">D123+0.025</f>
        <v>0.195</v>
      </c>
      <c r="M123" s="64" t="n">
        <f aca="false">L123-0</f>
        <v>0.195</v>
      </c>
      <c r="N123" s="58" t="n">
        <f aca="false">L123</f>
        <v>0.195</v>
      </c>
      <c r="O123" s="57" t="n">
        <f aca="false">+L123+0.02</f>
        <v>0.215</v>
      </c>
      <c r="P123" s="86" t="n">
        <f aca="false">D123-0.005</f>
        <v>0.165</v>
      </c>
      <c r="Q123" s="59" t="n">
        <f aca="false">P123</f>
        <v>0.165</v>
      </c>
      <c r="R123" s="58" t="n">
        <f aca="false">P123</f>
        <v>0.165</v>
      </c>
      <c r="S123" s="57" t="n">
        <f aca="false">+P123</f>
        <v>0.165</v>
      </c>
      <c r="T123" s="57"/>
      <c r="U123" s="65" t="n">
        <f aca="false">D123-0.2</f>
        <v>-0.03</v>
      </c>
      <c r="V123" s="65" t="n">
        <f aca="false">U123+0.055</f>
        <v>0.025</v>
      </c>
      <c r="W123" s="65" t="n">
        <f aca="false">D123</f>
        <v>0.17</v>
      </c>
      <c r="X123" s="68"/>
      <c r="Y123" s="68" t="n">
        <f aca="false">+Z123+0.09</f>
        <v>0.16</v>
      </c>
      <c r="Z123" s="68" t="n">
        <v>0.07</v>
      </c>
      <c r="AA123" s="68" t="n">
        <f aca="false">Y123</f>
        <v>0.16</v>
      </c>
      <c r="AB123" s="68" t="n">
        <f aca="false">AC123</f>
        <v>0.22</v>
      </c>
      <c r="AC123" s="68" t="n">
        <f aca="false">Y123+0.06</f>
        <v>0.22</v>
      </c>
      <c r="AD123" s="68" t="n">
        <f aca="false">Listen!L119</f>
        <v>-0.65</v>
      </c>
      <c r="AE123" s="68"/>
      <c r="AF123" s="68"/>
      <c r="AG123" s="69" t="n">
        <v>0</v>
      </c>
      <c r="AH123" s="70" t="n">
        <v>0</v>
      </c>
      <c r="AI123" s="70" t="n">
        <f aca="false">+AI111</f>
        <v>0.005</v>
      </c>
      <c r="AJ123" s="70" t="n">
        <v>0</v>
      </c>
      <c r="AK123" s="70" t="n">
        <f aca="false">+AI123</f>
        <v>0.005</v>
      </c>
      <c r="AL123" s="70" t="n">
        <f aca="false">AL111</f>
        <v>0.04</v>
      </c>
      <c r="AM123" s="70" t="n">
        <v>0.0125</v>
      </c>
      <c r="AN123" s="70" t="n">
        <v>0</v>
      </c>
      <c r="AO123" s="70" t="n">
        <v>0</v>
      </c>
      <c r="AP123" s="70" t="n">
        <v>0.155</v>
      </c>
      <c r="AQ123" s="70" t="n">
        <v>0</v>
      </c>
      <c r="AR123" s="70" t="n">
        <v>0.04</v>
      </c>
      <c r="AS123" s="70"/>
      <c r="AT123" s="68"/>
      <c r="AU123" s="68"/>
      <c r="AV123" s="68" t="n">
        <f aca="false">Listen!F119</f>
        <v>0.5</v>
      </c>
      <c r="AW123" s="68" t="n">
        <f aca="false">Listen!G119</f>
        <v>0.4</v>
      </c>
      <c r="AX123" s="68" t="n">
        <f aca="false">Listen!H119</f>
        <v>0.205</v>
      </c>
      <c r="AY123" s="68" t="n">
        <f aca="false">Listen!I119</f>
        <v>0.175</v>
      </c>
      <c r="AZ123" s="68" t="n">
        <f aca="false">Listen!J119</f>
        <v>-0.09</v>
      </c>
      <c r="BA123" s="68" t="n">
        <f aca="false">Listen!K119</f>
        <v>-0.07</v>
      </c>
      <c r="BB123" s="68" t="n">
        <f aca="false">Listen!L119</f>
        <v>-0.65</v>
      </c>
      <c r="BC123" s="91" t="n">
        <f aca="false">+BC111</f>
        <v>-0.085</v>
      </c>
      <c r="BD123" s="91" t="n">
        <f aca="false">+BC123</f>
        <v>-0.085</v>
      </c>
      <c r="BE123" s="80" t="n">
        <f aca="false">($B123+$BC123)/(1+0.0461)*0.0461+0.015+$BC123</f>
        <v>0.13707762164229</v>
      </c>
      <c r="BF123" s="80" t="n">
        <f aca="false">($B123+$BC123)/(1+0.052)*0.052+0.0225+$BC123</f>
        <v>0.169769961977186</v>
      </c>
      <c r="BG123" s="80" t="n">
        <f aca="false">($B123+$BC123)/(1+0.048)*0.048+0.055+$BD123</f>
        <v>0.185221374045801</v>
      </c>
    </row>
    <row r="124" customFormat="false" ht="12.75" hidden="false" customHeight="false" outlineLevel="0" collapsed="false">
      <c r="A124" s="49" t="n">
        <v>40422</v>
      </c>
      <c r="B124" s="50" t="n">
        <f aca="false">+Listen!C120</f>
        <v>4.797</v>
      </c>
      <c r="C124" s="88"/>
      <c r="D124" s="56" t="n">
        <f aca="false">+Y124+0.01</f>
        <v>0.19</v>
      </c>
      <c r="E124" s="56" t="n">
        <f aca="false">D124</f>
        <v>0.19</v>
      </c>
      <c r="F124" s="57" t="n">
        <f aca="false">D124</f>
        <v>0.19</v>
      </c>
      <c r="G124" s="58" t="n">
        <f aca="false">D124-0.035</f>
        <v>0.155</v>
      </c>
      <c r="H124" s="57" t="n">
        <f aca="false">F124</f>
        <v>0.19</v>
      </c>
      <c r="I124" s="92" t="n">
        <f aca="false">D124</f>
        <v>0.19</v>
      </c>
      <c r="J124" s="58" t="n">
        <f aca="false">I124</f>
        <v>0.19</v>
      </c>
      <c r="K124" s="61" t="n">
        <f aca="false">I124+0</f>
        <v>0.19</v>
      </c>
      <c r="L124" s="84" t="n">
        <f aca="false">D124+0.025</f>
        <v>0.215</v>
      </c>
      <c r="M124" s="64" t="n">
        <f aca="false">L124-0</f>
        <v>0.215</v>
      </c>
      <c r="N124" s="58" t="n">
        <f aca="false">L124</f>
        <v>0.215</v>
      </c>
      <c r="O124" s="57" t="n">
        <f aca="false">+L124+0.02</f>
        <v>0.235</v>
      </c>
      <c r="P124" s="86" t="n">
        <f aca="false">D124-0.005</f>
        <v>0.185</v>
      </c>
      <c r="Q124" s="59" t="n">
        <f aca="false">P124</f>
        <v>0.185</v>
      </c>
      <c r="R124" s="58" t="n">
        <f aca="false">P124</f>
        <v>0.185</v>
      </c>
      <c r="S124" s="57" t="n">
        <f aca="false">+P124</f>
        <v>0.185</v>
      </c>
      <c r="T124" s="57"/>
      <c r="U124" s="65" t="n">
        <f aca="false">D124-0.2</f>
        <v>-0.01</v>
      </c>
      <c r="V124" s="65" t="n">
        <f aca="false">U124+0.055</f>
        <v>0.045</v>
      </c>
      <c r="W124" s="65" t="n">
        <f aca="false">D124</f>
        <v>0.19</v>
      </c>
      <c r="X124" s="68"/>
      <c r="Y124" s="68" t="n">
        <f aca="false">+Z124+0.09</f>
        <v>0.18</v>
      </c>
      <c r="Z124" s="68" t="n">
        <v>0.09</v>
      </c>
      <c r="AA124" s="68" t="n">
        <f aca="false">Y124</f>
        <v>0.18</v>
      </c>
      <c r="AB124" s="68" t="n">
        <f aca="false">AC124</f>
        <v>0.24</v>
      </c>
      <c r="AC124" s="68" t="n">
        <f aca="false">Y124+0.06</f>
        <v>0.24</v>
      </c>
      <c r="AD124" s="68" t="n">
        <f aca="false">Listen!L120</f>
        <v>-0.65</v>
      </c>
      <c r="AE124" s="68"/>
      <c r="AF124" s="68"/>
      <c r="AG124" s="69" t="n">
        <v>0</v>
      </c>
      <c r="AH124" s="70" t="n">
        <v>0</v>
      </c>
      <c r="AI124" s="70" t="n">
        <f aca="false">+AI112</f>
        <v>0.005</v>
      </c>
      <c r="AJ124" s="70" t="n">
        <v>0</v>
      </c>
      <c r="AK124" s="70" t="n">
        <f aca="false">+AI124</f>
        <v>0.005</v>
      </c>
      <c r="AL124" s="70" t="n">
        <f aca="false">AL112</f>
        <v>0.04</v>
      </c>
      <c r="AM124" s="70" t="n">
        <v>0.0125</v>
      </c>
      <c r="AN124" s="70" t="n">
        <v>0</v>
      </c>
      <c r="AO124" s="70" t="n">
        <v>0</v>
      </c>
      <c r="AP124" s="70" t="n">
        <v>0.155</v>
      </c>
      <c r="AQ124" s="70" t="n">
        <v>0</v>
      </c>
      <c r="AR124" s="70" t="n">
        <v>0.04</v>
      </c>
      <c r="AS124" s="70"/>
      <c r="AT124" s="68"/>
      <c r="AU124" s="68"/>
      <c r="AV124" s="68" t="n">
        <f aca="false">Listen!F120</f>
        <v>0.46</v>
      </c>
      <c r="AW124" s="68" t="n">
        <f aca="false">Listen!G120</f>
        <v>0.3975</v>
      </c>
      <c r="AX124" s="68" t="n">
        <f aca="false">Listen!H120</f>
        <v>0.185</v>
      </c>
      <c r="AY124" s="68" t="n">
        <f aca="false">Listen!I120</f>
        <v>0.165</v>
      </c>
      <c r="AZ124" s="68" t="n">
        <f aca="false">Listen!J120</f>
        <v>-0.09</v>
      </c>
      <c r="BA124" s="68" t="n">
        <f aca="false">Listen!K120</f>
        <v>-0.07</v>
      </c>
      <c r="BB124" s="68" t="n">
        <f aca="false">Listen!L120</f>
        <v>-0.65</v>
      </c>
      <c r="BC124" s="91" t="n">
        <f aca="false">+BC112</f>
        <v>-0.085</v>
      </c>
      <c r="BD124" s="91" t="n">
        <f aca="false">+BC124</f>
        <v>-0.085</v>
      </c>
      <c r="BE124" s="80" t="n">
        <f aca="false">($B124+$BC124)/(1+0.0461)*0.0461+0.015+$BC124</f>
        <v>0.137650511423382</v>
      </c>
      <c r="BF124" s="80" t="n">
        <f aca="false">($B124+$BC124)/(1+0.052)*0.052+0.0225+$BC124</f>
        <v>0.170412547528517</v>
      </c>
      <c r="BG124" s="80" t="n">
        <f aca="false">($B124+$BC124)/(1+0.048)*0.048+0.055+$BD124</f>
        <v>0.18581679389313</v>
      </c>
    </row>
    <row r="125" customFormat="false" ht="12.75" hidden="false" customHeight="false" outlineLevel="0" collapsed="false">
      <c r="A125" s="49" t="n">
        <v>40452</v>
      </c>
      <c r="B125" s="50" t="n">
        <f aca="false">+Listen!C121</f>
        <v>4.83</v>
      </c>
      <c r="C125" s="88"/>
      <c r="D125" s="56" t="n">
        <f aca="false">+Y125+0.01</f>
        <v>0.2</v>
      </c>
      <c r="E125" s="56" t="n">
        <f aca="false">D125</f>
        <v>0.2</v>
      </c>
      <c r="F125" s="57" t="n">
        <f aca="false">D125</f>
        <v>0.2</v>
      </c>
      <c r="G125" s="58" t="n">
        <f aca="false">D125-0.035</f>
        <v>0.165</v>
      </c>
      <c r="H125" s="57" t="n">
        <f aca="false">F125</f>
        <v>0.2</v>
      </c>
      <c r="I125" s="92" t="n">
        <f aca="false">D125</f>
        <v>0.2</v>
      </c>
      <c r="J125" s="58" t="n">
        <f aca="false">I125</f>
        <v>0.2</v>
      </c>
      <c r="K125" s="61" t="n">
        <f aca="false">I125+0</f>
        <v>0.2</v>
      </c>
      <c r="L125" s="84" t="n">
        <f aca="false">D125+0.025</f>
        <v>0.225</v>
      </c>
      <c r="M125" s="64" t="n">
        <f aca="false">L125-0</f>
        <v>0.225</v>
      </c>
      <c r="N125" s="58" t="n">
        <f aca="false">L125</f>
        <v>0.225</v>
      </c>
      <c r="O125" s="57" t="n">
        <f aca="false">+L125+0.02</f>
        <v>0.245</v>
      </c>
      <c r="P125" s="86" t="n">
        <f aca="false">D125-0.005</f>
        <v>0.195</v>
      </c>
      <c r="Q125" s="59" t="n">
        <f aca="false">P125</f>
        <v>0.195</v>
      </c>
      <c r="R125" s="58" t="n">
        <f aca="false">P125</f>
        <v>0.195</v>
      </c>
      <c r="S125" s="57" t="n">
        <f aca="false">+P125</f>
        <v>0.195</v>
      </c>
      <c r="T125" s="57"/>
      <c r="U125" s="65" t="n">
        <f aca="false">D125-0.2</f>
        <v>0</v>
      </c>
      <c r="V125" s="65" t="n">
        <f aca="false">U125+0.055</f>
        <v>0.055</v>
      </c>
      <c r="W125" s="65" t="n">
        <f aca="false">D125</f>
        <v>0.2</v>
      </c>
      <c r="X125" s="68"/>
      <c r="Y125" s="68" t="n">
        <f aca="false">+Z125+0.09</f>
        <v>0.19</v>
      </c>
      <c r="Z125" s="68" t="n">
        <v>0.1</v>
      </c>
      <c r="AA125" s="68" t="n">
        <f aca="false">Y125</f>
        <v>0.19</v>
      </c>
      <c r="AB125" s="68" t="n">
        <f aca="false">AC125</f>
        <v>0.25</v>
      </c>
      <c r="AC125" s="68" t="n">
        <f aca="false">Y125+0.06</f>
        <v>0.25</v>
      </c>
      <c r="AD125" s="68" t="n">
        <f aca="false">Listen!L121</f>
        <v>-0.65</v>
      </c>
      <c r="AE125" s="68"/>
      <c r="AF125" s="68"/>
      <c r="AG125" s="69" t="n">
        <v>0</v>
      </c>
      <c r="AH125" s="70" t="n">
        <v>0</v>
      </c>
      <c r="AI125" s="70" t="n">
        <f aca="false">+AI113</f>
        <v>0.005</v>
      </c>
      <c r="AJ125" s="70" t="n">
        <v>0</v>
      </c>
      <c r="AK125" s="70" t="n">
        <f aca="false">+AI125</f>
        <v>0.005</v>
      </c>
      <c r="AL125" s="70" t="n">
        <f aca="false">AL113</f>
        <v>0.04</v>
      </c>
      <c r="AM125" s="70" t="n">
        <v>0.0125</v>
      </c>
      <c r="AN125" s="70" t="n">
        <v>0</v>
      </c>
      <c r="AO125" s="70" t="n">
        <v>0</v>
      </c>
      <c r="AP125" s="70" t="n">
        <v>0.155</v>
      </c>
      <c r="AQ125" s="70" t="n">
        <v>0</v>
      </c>
      <c r="AR125" s="70" t="n">
        <v>0.04</v>
      </c>
      <c r="AS125" s="70"/>
      <c r="AT125" s="68"/>
      <c r="AU125" s="68"/>
      <c r="AV125" s="68" t="n">
        <f aca="false">Listen!F121</f>
        <v>0.47</v>
      </c>
      <c r="AW125" s="68" t="n">
        <f aca="false">Listen!G121</f>
        <v>0.4</v>
      </c>
      <c r="AX125" s="68" t="n">
        <f aca="false">Listen!H121</f>
        <v>0.205</v>
      </c>
      <c r="AY125" s="68" t="n">
        <f aca="false">Listen!I121</f>
        <v>0.1725</v>
      </c>
      <c r="AZ125" s="68" t="n">
        <f aca="false">Listen!J121</f>
        <v>-0.09</v>
      </c>
      <c r="BA125" s="68" t="n">
        <f aca="false">Listen!K121</f>
        <v>-0.07</v>
      </c>
      <c r="BB125" s="68" t="n">
        <f aca="false">Listen!L121</f>
        <v>-0.65</v>
      </c>
      <c r="BC125" s="91" t="n">
        <f aca="false">+BC113</f>
        <v>-0.085</v>
      </c>
      <c r="BD125" s="91" t="n">
        <f aca="false">+BC125</f>
        <v>-0.085</v>
      </c>
      <c r="BE125" s="80" t="n">
        <f aca="false">($B125+$BC125)/(1+0.0461)*0.0461+0.015+$BC125</f>
        <v>0.139104770098461</v>
      </c>
      <c r="BF125" s="80" t="n">
        <f aca="false">($B125+$BC125)/(1+0.052)*0.052+0.0225+$BC125</f>
        <v>0.172043726235741</v>
      </c>
      <c r="BG125" s="80" t="n">
        <f aca="false">($B125+$BC125)/(1+0.048)*0.048+0.055+$BD125</f>
        <v>0.187328244274809</v>
      </c>
    </row>
    <row r="126" customFormat="false" ht="12.75" hidden="false" customHeight="false" outlineLevel="0" collapsed="false">
      <c r="A126" s="49" t="n">
        <v>40483</v>
      </c>
      <c r="B126" s="50" t="n">
        <f aca="false">+Listen!C122</f>
        <v>4.946</v>
      </c>
      <c r="C126" s="88"/>
      <c r="D126" s="56" t="n">
        <f aca="false">+D114+0</f>
        <v>0.25</v>
      </c>
      <c r="E126" s="56" t="n">
        <f aca="false">D126</f>
        <v>0.25</v>
      </c>
      <c r="F126" s="57" t="n">
        <f aca="false">D126</f>
        <v>0.25</v>
      </c>
      <c r="G126" s="58" t="n">
        <f aca="false">D126-0.035</f>
        <v>0.215</v>
      </c>
      <c r="H126" s="57" t="n">
        <f aca="false">F126</f>
        <v>0.25</v>
      </c>
      <c r="I126" s="92" t="n">
        <f aca="false">I114-0.005</f>
        <v>0.3775</v>
      </c>
      <c r="J126" s="58" t="n">
        <f aca="false">I126</f>
        <v>0.3775</v>
      </c>
      <c r="K126" s="61" t="n">
        <f aca="false">I126+0</f>
        <v>0.3775</v>
      </c>
      <c r="L126" s="62" t="n">
        <f aca="false">D126+0.12</f>
        <v>0.37</v>
      </c>
      <c r="M126" s="64" t="n">
        <f aca="false">L126-0</f>
        <v>0.37</v>
      </c>
      <c r="N126" s="58" t="n">
        <f aca="false">L126</f>
        <v>0.37</v>
      </c>
      <c r="O126" s="57" t="n">
        <f aca="false">+L126+0.03</f>
        <v>0.4</v>
      </c>
      <c r="P126" s="84" t="n">
        <f aca="false">L126+0.1</f>
        <v>0.47</v>
      </c>
      <c r="Q126" s="59" t="n">
        <f aca="false">P126</f>
        <v>0.47</v>
      </c>
      <c r="R126" s="58" t="n">
        <f aca="false">P126</f>
        <v>0.47</v>
      </c>
      <c r="S126" s="57" t="n">
        <f aca="false">+P126+0.02</f>
        <v>0.49</v>
      </c>
      <c r="T126" s="57"/>
      <c r="U126" s="65" t="n">
        <f aca="false">D126-0.16</f>
        <v>0.09</v>
      </c>
      <c r="V126" s="65" t="n">
        <f aca="false">U126+0.055</f>
        <v>0.145</v>
      </c>
      <c r="W126" s="65" t="n">
        <f aca="false">(U126+B126)*0.032+U126+0.01</f>
        <v>0.261152</v>
      </c>
      <c r="X126" s="68" t="n">
        <f aca="false">AVERAGE(Y126:Y130)</f>
        <v>0.2495</v>
      </c>
      <c r="Y126" s="68" t="n">
        <v>0.2325</v>
      </c>
      <c r="Z126" s="68" t="n">
        <v>0.1325</v>
      </c>
      <c r="AA126" s="68" t="n">
        <f aca="false">Y126</f>
        <v>0.2325</v>
      </c>
      <c r="AB126" s="68" t="n">
        <f aca="false">AC126</f>
        <v>0.3825</v>
      </c>
      <c r="AC126" s="68" t="n">
        <f aca="false">Y126+0.15</f>
        <v>0.3825</v>
      </c>
      <c r="AD126" s="68" t="n">
        <f aca="false">Listen!L122</f>
        <v>-0.5</v>
      </c>
      <c r="AE126" s="68"/>
      <c r="AF126" s="68"/>
      <c r="AG126" s="69" t="n">
        <v>0</v>
      </c>
      <c r="AH126" s="70" t="n">
        <v>0</v>
      </c>
      <c r="AI126" s="70" t="n">
        <f aca="false">+AI114</f>
        <v>0.02</v>
      </c>
      <c r="AJ126" s="70" t="n">
        <v>0</v>
      </c>
      <c r="AK126" s="70" t="n">
        <f aca="false">+AI126</f>
        <v>0.02</v>
      </c>
      <c r="AL126" s="70" t="n">
        <f aca="false">AL114</f>
        <v>0.05</v>
      </c>
      <c r="AM126" s="70" t="n">
        <v>0.025</v>
      </c>
      <c r="AN126" s="70" t="n">
        <v>0</v>
      </c>
      <c r="AO126" s="70" t="n">
        <v>0</v>
      </c>
      <c r="AP126" s="70" t="n">
        <v>0.155</v>
      </c>
      <c r="AQ126" s="70" t="n">
        <v>0.005</v>
      </c>
      <c r="AR126" s="70" t="n">
        <v>0.055</v>
      </c>
      <c r="AS126" s="70"/>
      <c r="AT126" s="68"/>
      <c r="AU126" s="68"/>
      <c r="AV126" s="68" t="n">
        <f aca="false">Listen!F122</f>
        <v>0.86</v>
      </c>
      <c r="AW126" s="68" t="n">
        <f aca="false">Listen!G122</f>
        <v>0.645</v>
      </c>
      <c r="AX126" s="68" t="n">
        <f aca="false">Listen!H122</f>
        <v>0.3</v>
      </c>
      <c r="AY126" s="68" t="n">
        <f aca="false">Listen!I122</f>
        <v>0.24</v>
      </c>
      <c r="AZ126" s="68" t="n">
        <f aca="false">Listen!J122</f>
        <v>0.005</v>
      </c>
      <c r="BA126" s="68" t="n">
        <f aca="false">Listen!K122</f>
        <v>0.07</v>
      </c>
      <c r="BB126" s="68" t="n">
        <f aca="false">Listen!L122</f>
        <v>-0.5</v>
      </c>
      <c r="BC126" s="91" t="n">
        <f aca="false">+BC114</f>
        <v>-0.105</v>
      </c>
      <c r="BD126" s="91" t="n">
        <f aca="false">+BC126</f>
        <v>-0.105</v>
      </c>
      <c r="BE126" s="80" t="n">
        <f aca="false">($B126+$BC126)/(1+0.0461)*0.0461+0.015+$BC126</f>
        <v>0.123335340789599</v>
      </c>
      <c r="BF126" s="80" t="n">
        <f aca="false">($B126+$BC126)/(1+0.052)*0.052+0.0225+$BC126</f>
        <v>0.15678897338403</v>
      </c>
      <c r="BG126" s="80" t="n">
        <f aca="false">($B126+$BC126)/(1+0.048)*0.048+0.055+$BD126</f>
        <v>0.171725190839695</v>
      </c>
    </row>
    <row r="127" customFormat="false" ht="12.75" hidden="false" customHeight="false" outlineLevel="0" collapsed="false">
      <c r="A127" s="49" t="n">
        <v>40513</v>
      </c>
      <c r="B127" s="50" t="n">
        <f aca="false">+Listen!C123</f>
        <v>5.069</v>
      </c>
      <c r="C127" s="88"/>
      <c r="D127" s="56" t="n">
        <f aca="false">+D115+0</f>
        <v>0.27</v>
      </c>
      <c r="E127" s="56" t="n">
        <f aca="false">D127</f>
        <v>0.27</v>
      </c>
      <c r="F127" s="57" t="n">
        <f aca="false">D127</f>
        <v>0.27</v>
      </c>
      <c r="G127" s="58" t="n">
        <f aca="false">D127-0.035</f>
        <v>0.235</v>
      </c>
      <c r="H127" s="57" t="n">
        <f aca="false">F127</f>
        <v>0.27</v>
      </c>
      <c r="I127" s="92" t="n">
        <f aca="false">I115-0.005</f>
        <v>0.3975</v>
      </c>
      <c r="J127" s="58" t="n">
        <f aca="false">I127</f>
        <v>0.3975</v>
      </c>
      <c r="K127" s="61" t="n">
        <f aca="false">I127+0</f>
        <v>0.3975</v>
      </c>
      <c r="L127" s="62" t="n">
        <f aca="false">D127+0.12</f>
        <v>0.39</v>
      </c>
      <c r="M127" s="64" t="n">
        <f aca="false">L127-0</f>
        <v>0.39</v>
      </c>
      <c r="N127" s="58" t="n">
        <f aca="false">L127</f>
        <v>0.39</v>
      </c>
      <c r="O127" s="57" t="n">
        <f aca="false">+L127+0.03</f>
        <v>0.42</v>
      </c>
      <c r="P127" s="84" t="n">
        <f aca="false">L127+0.1</f>
        <v>0.49</v>
      </c>
      <c r="Q127" s="59" t="n">
        <f aca="false">P127</f>
        <v>0.49</v>
      </c>
      <c r="R127" s="58" t="n">
        <f aca="false">P127</f>
        <v>0.49</v>
      </c>
      <c r="S127" s="57" t="n">
        <f aca="false">+P127+0.02</f>
        <v>0.51</v>
      </c>
      <c r="T127" s="57"/>
      <c r="U127" s="65" t="n">
        <f aca="false">D127-0.16</f>
        <v>0.11</v>
      </c>
      <c r="V127" s="65" t="n">
        <f aca="false">U127+0.055</f>
        <v>0.165</v>
      </c>
      <c r="W127" s="65" t="n">
        <f aca="false">(U127+B127)*0.032+U127+0.01</f>
        <v>0.285728</v>
      </c>
      <c r="X127" s="68" t="n">
        <f aca="false">AVERAGE(Z126:Z130)</f>
        <v>0.1495</v>
      </c>
      <c r="Y127" s="68" t="n">
        <v>0.2525</v>
      </c>
      <c r="Z127" s="68" t="n">
        <v>0.1525</v>
      </c>
      <c r="AA127" s="68" t="n">
        <f aca="false">Y127</f>
        <v>0.2525</v>
      </c>
      <c r="AB127" s="68" t="n">
        <f aca="false">AC127</f>
        <v>0.4025</v>
      </c>
      <c r="AC127" s="68" t="n">
        <f aca="false">Y127+0.15</f>
        <v>0.4025</v>
      </c>
      <c r="AD127" s="68" t="n">
        <f aca="false">Listen!L123</f>
        <v>-0.5</v>
      </c>
      <c r="AE127" s="68"/>
      <c r="AF127" s="68"/>
      <c r="AG127" s="69" t="n">
        <v>0</v>
      </c>
      <c r="AH127" s="70" t="n">
        <v>0</v>
      </c>
      <c r="AI127" s="70" t="n">
        <f aca="false">+AI115</f>
        <v>0.02</v>
      </c>
      <c r="AJ127" s="70" t="n">
        <v>0</v>
      </c>
      <c r="AK127" s="70" t="n">
        <f aca="false">+AI127</f>
        <v>0.02</v>
      </c>
      <c r="AL127" s="70" t="n">
        <f aca="false">AL115</f>
        <v>0.05</v>
      </c>
      <c r="AM127" s="70" t="n">
        <v>0.0275</v>
      </c>
      <c r="AN127" s="70" t="n">
        <v>0</v>
      </c>
      <c r="AO127" s="70" t="n">
        <v>0</v>
      </c>
      <c r="AP127" s="70" t="n">
        <v>0.155</v>
      </c>
      <c r="AQ127" s="70" t="n">
        <v>0.005</v>
      </c>
      <c r="AR127" s="70" t="n">
        <v>0.055</v>
      </c>
      <c r="AS127" s="70"/>
      <c r="AT127" s="68"/>
      <c r="AU127" s="68"/>
      <c r="AV127" s="68" t="n">
        <f aca="false">Listen!F123</f>
        <v>1.28</v>
      </c>
      <c r="AW127" s="68" t="n">
        <f aca="false">Listen!G123</f>
        <v>0.98</v>
      </c>
      <c r="AX127" s="68" t="n">
        <f aca="false">Listen!H123</f>
        <v>0.37</v>
      </c>
      <c r="AY127" s="68" t="n">
        <f aca="false">Listen!I123</f>
        <v>0.26</v>
      </c>
      <c r="AZ127" s="68" t="n">
        <f aca="false">Listen!J123</f>
        <v>0.025</v>
      </c>
      <c r="BA127" s="68" t="n">
        <f aca="false">Listen!K123</f>
        <v>0.075</v>
      </c>
      <c r="BB127" s="68" t="n">
        <f aca="false">Listen!L123</f>
        <v>-0.5</v>
      </c>
      <c r="BC127" s="91" t="n">
        <f aca="false">+BC115</f>
        <v>-0.1075</v>
      </c>
      <c r="BD127" s="91" t="n">
        <f aca="false">+BC127</f>
        <v>-0.1075</v>
      </c>
      <c r="BE127" s="80" t="n">
        <f aca="false">($B127+$BC127)/(1+0.0461)*0.0461+0.015+$BC127</f>
        <v>0.126145588375872</v>
      </c>
      <c r="BF127" s="80" t="n">
        <f aca="false">($B127+$BC127)/(1+0.052)*0.052+0.0225+$BC127</f>
        <v>0.160245247148289</v>
      </c>
      <c r="BG127" s="80" t="n">
        <f aca="false">($B127+$BC127)/(1+0.048)*0.048+0.055+$BD127</f>
        <v>0.17474427480916</v>
      </c>
    </row>
    <row r="128" customFormat="false" ht="12.75" hidden="false" customHeight="false" outlineLevel="0" collapsed="false">
      <c r="A128" s="49" t="n">
        <v>40544</v>
      </c>
      <c r="B128" s="50" t="n">
        <f aca="false">+Listen!C124</f>
        <v>5.094</v>
      </c>
      <c r="C128" s="88"/>
      <c r="D128" s="56" t="n">
        <f aca="false">+D116+0</f>
        <v>0.28</v>
      </c>
      <c r="E128" s="56" t="n">
        <f aca="false">D128</f>
        <v>0.28</v>
      </c>
      <c r="F128" s="57" t="n">
        <f aca="false">D128</f>
        <v>0.28</v>
      </c>
      <c r="G128" s="58" t="n">
        <f aca="false">D128-0.035</f>
        <v>0.245</v>
      </c>
      <c r="H128" s="57" t="n">
        <f aca="false">F128</f>
        <v>0.28</v>
      </c>
      <c r="I128" s="92" t="n">
        <f aca="false">I116-0.005</f>
        <v>0.4075</v>
      </c>
      <c r="J128" s="58" t="n">
        <f aca="false">I128</f>
        <v>0.4075</v>
      </c>
      <c r="K128" s="61" t="n">
        <f aca="false">I128+0</f>
        <v>0.4075</v>
      </c>
      <c r="L128" s="62" t="n">
        <f aca="false">D128+0.12</f>
        <v>0.4</v>
      </c>
      <c r="M128" s="64" t="n">
        <f aca="false">L128-0</f>
        <v>0.4</v>
      </c>
      <c r="N128" s="58" t="n">
        <f aca="false">L128</f>
        <v>0.4</v>
      </c>
      <c r="O128" s="57" t="n">
        <f aca="false">+L128+0.03</f>
        <v>0.43</v>
      </c>
      <c r="P128" s="84" t="n">
        <f aca="false">L128+0.1</f>
        <v>0.5</v>
      </c>
      <c r="Q128" s="59" t="n">
        <f aca="false">P128</f>
        <v>0.5</v>
      </c>
      <c r="R128" s="58" t="n">
        <f aca="false">P128</f>
        <v>0.5</v>
      </c>
      <c r="S128" s="57" t="n">
        <f aca="false">+P128+0.02</f>
        <v>0.52</v>
      </c>
      <c r="T128" s="57"/>
      <c r="U128" s="65" t="n">
        <f aca="false">D128-0.16</f>
        <v>0.12</v>
      </c>
      <c r="V128" s="65" t="n">
        <f aca="false">U128+0.055</f>
        <v>0.175</v>
      </c>
      <c r="W128" s="65" t="n">
        <f aca="false">(U128+B128)*0.032+U128+0.01</f>
        <v>0.296848</v>
      </c>
      <c r="X128" s="68"/>
      <c r="Y128" s="68" t="n">
        <v>0.2625</v>
      </c>
      <c r="Z128" s="68" t="n">
        <v>0.1625</v>
      </c>
      <c r="AA128" s="68" t="n">
        <f aca="false">Y128</f>
        <v>0.2625</v>
      </c>
      <c r="AB128" s="68" t="n">
        <f aca="false">AC128</f>
        <v>0.4125</v>
      </c>
      <c r="AC128" s="68" t="n">
        <f aca="false">Y128+0.15</f>
        <v>0.4125</v>
      </c>
      <c r="AD128" s="68" t="n">
        <f aca="false">Listen!L124</f>
        <v>-0.5</v>
      </c>
      <c r="AE128" s="68"/>
      <c r="AF128" s="68"/>
      <c r="AG128" s="69" t="n">
        <v>0</v>
      </c>
      <c r="AH128" s="70" t="n">
        <v>0</v>
      </c>
      <c r="AI128" s="70" t="n">
        <f aca="false">+AI116</f>
        <v>0.02</v>
      </c>
      <c r="AJ128" s="70" t="n">
        <v>0</v>
      </c>
      <c r="AK128" s="70" t="n">
        <f aca="false">+AI128</f>
        <v>0.02</v>
      </c>
      <c r="AL128" s="70" t="n">
        <f aca="false">AL116</f>
        <v>0.05</v>
      </c>
      <c r="AM128" s="70" t="n">
        <v>0.03</v>
      </c>
      <c r="AN128" s="70" t="n">
        <v>0</v>
      </c>
      <c r="AO128" s="70" t="n">
        <v>0</v>
      </c>
      <c r="AP128" s="70" t="n">
        <v>0.155</v>
      </c>
      <c r="AQ128" s="70" t="n">
        <v>0.005</v>
      </c>
      <c r="AR128" s="70" t="n">
        <v>0.055</v>
      </c>
      <c r="AS128" s="70"/>
      <c r="AT128" s="68"/>
      <c r="AU128" s="68"/>
      <c r="AV128" s="68" t="n">
        <f aca="false">Listen!F124</f>
        <v>1.61</v>
      </c>
      <c r="AW128" s="68" t="n">
        <f aca="false">Listen!G124</f>
        <v>1.205</v>
      </c>
      <c r="AX128" s="68" t="n">
        <f aca="false">Listen!H124</f>
        <v>0.4</v>
      </c>
      <c r="AY128" s="68" t="n">
        <f aca="false">Listen!I124</f>
        <v>0.27</v>
      </c>
      <c r="AZ128" s="68" t="n">
        <f aca="false">Listen!J124</f>
        <v>0.0375</v>
      </c>
      <c r="BA128" s="68" t="n">
        <f aca="false">Listen!K124</f>
        <v>0.09</v>
      </c>
      <c r="BB128" s="68" t="n">
        <f aca="false">Listen!L124</f>
        <v>-0.5</v>
      </c>
      <c r="BC128" s="91" t="n">
        <f aca="false">+BC116</f>
        <v>-0.11</v>
      </c>
      <c r="BD128" s="91" t="n">
        <f aca="false">+BC128</f>
        <v>-0.11</v>
      </c>
      <c r="BE128" s="80" t="n">
        <f aca="false">($B128+$BC128)/(1+0.0461)*0.0461+0.015+$BC128</f>
        <v>0.124637128381608</v>
      </c>
      <c r="BF128" s="80" t="n">
        <f aca="false">($B128+$BC128)/(1+0.052)*0.052+0.0225+$BC128</f>
        <v>0.158857414448669</v>
      </c>
      <c r="BG128" s="80" t="n">
        <f aca="false">($B128+$BC128)/(1+0.048)*0.048+0.055+$BD128</f>
        <v>0.173274809160305</v>
      </c>
    </row>
    <row r="129" customFormat="false" ht="12.75" hidden="false" customHeight="false" outlineLevel="0" collapsed="false">
      <c r="A129" s="49" t="n">
        <v>40575</v>
      </c>
      <c r="B129" s="50" t="n">
        <f aca="false">+Listen!C125</f>
        <v>4.974</v>
      </c>
      <c r="C129" s="88"/>
      <c r="D129" s="56" t="n">
        <f aca="false">+D117+0</f>
        <v>0.27</v>
      </c>
      <c r="E129" s="56" t="n">
        <f aca="false">D129</f>
        <v>0.27</v>
      </c>
      <c r="F129" s="57" t="n">
        <f aca="false">D129</f>
        <v>0.27</v>
      </c>
      <c r="G129" s="58" t="n">
        <f aca="false">D129-0.035</f>
        <v>0.235</v>
      </c>
      <c r="H129" s="57" t="n">
        <f aca="false">F129</f>
        <v>0.27</v>
      </c>
      <c r="I129" s="92" t="n">
        <f aca="false">I117-0.005</f>
        <v>0.3975</v>
      </c>
      <c r="J129" s="58" t="n">
        <f aca="false">I129</f>
        <v>0.3975</v>
      </c>
      <c r="K129" s="61" t="n">
        <f aca="false">I129+0</f>
        <v>0.3975</v>
      </c>
      <c r="L129" s="62" t="n">
        <f aca="false">D129+0.12</f>
        <v>0.39</v>
      </c>
      <c r="M129" s="64" t="n">
        <f aca="false">L129-0</f>
        <v>0.39</v>
      </c>
      <c r="N129" s="58" t="n">
        <f aca="false">L129</f>
        <v>0.39</v>
      </c>
      <c r="O129" s="57" t="n">
        <f aca="false">+L129+0.03</f>
        <v>0.42</v>
      </c>
      <c r="P129" s="84" t="n">
        <f aca="false">L129+0.1</f>
        <v>0.49</v>
      </c>
      <c r="Q129" s="59" t="n">
        <f aca="false">P129</f>
        <v>0.49</v>
      </c>
      <c r="R129" s="58" t="n">
        <f aca="false">P129</f>
        <v>0.49</v>
      </c>
      <c r="S129" s="57" t="n">
        <f aca="false">+P129+0.02</f>
        <v>0.51</v>
      </c>
      <c r="T129" s="57"/>
      <c r="U129" s="65" t="n">
        <f aca="false">D129-0.16</f>
        <v>0.11</v>
      </c>
      <c r="V129" s="65" t="n">
        <f aca="false">U129+0.055</f>
        <v>0.165</v>
      </c>
      <c r="W129" s="65" t="n">
        <f aca="false">(U129+B129)*0.032+U129+0.01</f>
        <v>0.282688</v>
      </c>
      <c r="X129" s="68"/>
      <c r="Y129" s="68" t="n">
        <v>0.2525</v>
      </c>
      <c r="Z129" s="68" t="n">
        <v>0.1525</v>
      </c>
      <c r="AA129" s="68" t="n">
        <f aca="false">Y129</f>
        <v>0.2525</v>
      </c>
      <c r="AB129" s="68" t="n">
        <f aca="false">AC129</f>
        <v>0.4025</v>
      </c>
      <c r="AC129" s="68" t="n">
        <f aca="false">Y129+0.15</f>
        <v>0.4025</v>
      </c>
      <c r="AD129" s="68" t="n">
        <f aca="false">Listen!L125</f>
        <v>-0.5</v>
      </c>
      <c r="AE129" s="68"/>
      <c r="AF129" s="68"/>
      <c r="AG129" s="69" t="n">
        <v>0</v>
      </c>
      <c r="AH129" s="70" t="n">
        <v>0</v>
      </c>
      <c r="AI129" s="70" t="n">
        <f aca="false">+AI117</f>
        <v>0.02</v>
      </c>
      <c r="AJ129" s="70" t="n">
        <v>0</v>
      </c>
      <c r="AK129" s="70" t="n">
        <f aca="false">+AI129</f>
        <v>0.02</v>
      </c>
      <c r="AL129" s="70" t="n">
        <f aca="false">AL117</f>
        <v>0.05</v>
      </c>
      <c r="AM129" s="70" t="n">
        <v>0.0325</v>
      </c>
      <c r="AN129" s="70" t="n">
        <v>0</v>
      </c>
      <c r="AO129" s="70" t="n">
        <v>0</v>
      </c>
      <c r="AP129" s="70" t="n">
        <v>0.155</v>
      </c>
      <c r="AQ129" s="70" t="n">
        <v>0.005</v>
      </c>
      <c r="AR129" s="70" t="n">
        <v>0.055</v>
      </c>
      <c r="AS129" s="70"/>
      <c r="AT129" s="68"/>
      <c r="AU129" s="68"/>
      <c r="AV129" s="68" t="n">
        <f aca="false">Listen!F125</f>
        <v>1.57</v>
      </c>
      <c r="AW129" s="68" t="n">
        <f aca="false">Listen!G125</f>
        <v>1.205</v>
      </c>
      <c r="AX129" s="68" t="n">
        <f aca="false">Listen!H125</f>
        <v>0.39</v>
      </c>
      <c r="AY129" s="68" t="n">
        <f aca="false">Listen!I125</f>
        <v>0.27</v>
      </c>
      <c r="AZ129" s="68" t="n">
        <f aca="false">Listen!J125</f>
        <v>0.0425</v>
      </c>
      <c r="BA129" s="68" t="n">
        <f aca="false">Listen!K125</f>
        <v>0.09</v>
      </c>
      <c r="BB129" s="68" t="n">
        <f aca="false">Listen!L125</f>
        <v>-0.5</v>
      </c>
      <c r="BC129" s="91" t="n">
        <f aca="false">+BC117</f>
        <v>-0.1025</v>
      </c>
      <c r="BD129" s="91" t="n">
        <f aca="false">+BC129</f>
        <v>-0.1025</v>
      </c>
      <c r="BE129" s="80" t="n">
        <f aca="false">($B129+$BC129)/(1+0.0461)*0.0461+0.015+$BC129</f>
        <v>0.12717942835293</v>
      </c>
      <c r="BF129" s="80" t="n">
        <f aca="false">($B129+$BC129)/(1+0.052)*0.052+0.0225+$BC129</f>
        <v>0.160796577946768</v>
      </c>
      <c r="BG129" s="80" t="n">
        <f aca="false">($B129+$BC129)/(1+0.048)*0.048+0.055+$BD129</f>
        <v>0.17562213740458</v>
      </c>
    </row>
    <row r="130" customFormat="false" ht="12.75" hidden="false" customHeight="false" outlineLevel="0" collapsed="false">
      <c r="A130" s="49" t="n">
        <v>40603</v>
      </c>
      <c r="B130" s="50" t="n">
        <f aca="false">+Listen!C126</f>
        <v>4.834</v>
      </c>
      <c r="C130" s="88"/>
      <c r="D130" s="56" t="n">
        <f aca="false">+D118+0</f>
        <v>0.265</v>
      </c>
      <c r="E130" s="56" t="n">
        <f aca="false">D130</f>
        <v>0.265</v>
      </c>
      <c r="F130" s="57" t="n">
        <f aca="false">D130</f>
        <v>0.265</v>
      </c>
      <c r="G130" s="58" t="n">
        <f aca="false">D130-0.035</f>
        <v>0.23</v>
      </c>
      <c r="H130" s="57" t="n">
        <f aca="false">F130</f>
        <v>0.265</v>
      </c>
      <c r="I130" s="92" t="n">
        <f aca="false">I118-0.005</f>
        <v>0.3925</v>
      </c>
      <c r="J130" s="58" t="n">
        <f aca="false">I130</f>
        <v>0.3925</v>
      </c>
      <c r="K130" s="61" t="n">
        <f aca="false">I130+0</f>
        <v>0.3925</v>
      </c>
      <c r="L130" s="62" t="n">
        <f aca="false">D130+0.12</f>
        <v>0.385</v>
      </c>
      <c r="M130" s="64" t="n">
        <f aca="false">L130-0</f>
        <v>0.385</v>
      </c>
      <c r="N130" s="58" t="n">
        <f aca="false">L130</f>
        <v>0.385</v>
      </c>
      <c r="O130" s="57" t="n">
        <f aca="false">+L130+0.03</f>
        <v>0.415</v>
      </c>
      <c r="P130" s="84" t="n">
        <f aca="false">L130+0.1</f>
        <v>0.485</v>
      </c>
      <c r="Q130" s="59" t="n">
        <f aca="false">P130</f>
        <v>0.485</v>
      </c>
      <c r="R130" s="58" t="n">
        <f aca="false">P130</f>
        <v>0.485</v>
      </c>
      <c r="S130" s="57" t="n">
        <f aca="false">+P130+0.02</f>
        <v>0.505</v>
      </c>
      <c r="T130" s="57"/>
      <c r="U130" s="65" t="n">
        <f aca="false">D130-0.16</f>
        <v>0.105</v>
      </c>
      <c r="V130" s="65" t="n">
        <f aca="false">U130+0.055</f>
        <v>0.16</v>
      </c>
      <c r="W130" s="65" t="n">
        <f aca="false">(U130+B130)*0.032+U130+0.01</f>
        <v>0.273048</v>
      </c>
      <c r="X130" s="68"/>
      <c r="Y130" s="68" t="n">
        <v>0.2475</v>
      </c>
      <c r="Z130" s="68" t="n">
        <v>0.1475</v>
      </c>
      <c r="AA130" s="68" t="n">
        <f aca="false">Y130</f>
        <v>0.2475</v>
      </c>
      <c r="AB130" s="68" t="n">
        <f aca="false">AC130</f>
        <v>0.3975</v>
      </c>
      <c r="AC130" s="68" t="n">
        <f aca="false">Y130+0.15</f>
        <v>0.3975</v>
      </c>
      <c r="AD130" s="68" t="n">
        <f aca="false">Listen!L126</f>
        <v>-0.5</v>
      </c>
      <c r="AE130" s="68"/>
      <c r="AF130" s="68"/>
      <c r="AG130" s="69" t="n">
        <v>0</v>
      </c>
      <c r="AH130" s="70" t="n">
        <v>0</v>
      </c>
      <c r="AI130" s="70" t="n">
        <f aca="false">+AI118</f>
        <v>0.02</v>
      </c>
      <c r="AJ130" s="70" t="n">
        <v>0</v>
      </c>
      <c r="AK130" s="70" t="n">
        <f aca="false">+AI130</f>
        <v>0.02</v>
      </c>
      <c r="AL130" s="70" t="n">
        <f aca="false">AL118</f>
        <v>0.05</v>
      </c>
      <c r="AM130" s="70" t="n">
        <v>0.035</v>
      </c>
      <c r="AN130" s="70" t="n">
        <v>0</v>
      </c>
      <c r="AO130" s="70" t="n">
        <v>0</v>
      </c>
      <c r="AP130" s="70" t="n">
        <v>0.155</v>
      </c>
      <c r="AQ130" s="70" t="n">
        <v>0.005</v>
      </c>
      <c r="AR130" s="70" t="n">
        <v>0.055</v>
      </c>
      <c r="AS130" s="70"/>
      <c r="AT130" s="68"/>
      <c r="AU130" s="68"/>
      <c r="AV130" s="68" t="n">
        <f aca="false">Listen!F126</f>
        <v>0.93</v>
      </c>
      <c r="AW130" s="68" t="n">
        <f aca="false">Listen!G126</f>
        <v>0.815</v>
      </c>
      <c r="AX130" s="68" t="n">
        <f aca="false">Listen!H126</f>
        <v>0.39</v>
      </c>
      <c r="AY130" s="68" t="n">
        <f aca="false">Listen!I126</f>
        <v>0.24</v>
      </c>
      <c r="AZ130" s="68" t="n">
        <f aca="false">Listen!J126</f>
        <v>0.04</v>
      </c>
      <c r="BA130" s="68" t="n">
        <f aca="false">Listen!K126</f>
        <v>0.075</v>
      </c>
      <c r="BB130" s="68" t="n">
        <f aca="false">Listen!L126</f>
        <v>-0.5</v>
      </c>
      <c r="BC130" s="91" t="n">
        <f aca="false">+BC118</f>
        <v>-0.1</v>
      </c>
      <c r="BD130" s="91" t="n">
        <f aca="false">+BC130</f>
        <v>-0.1</v>
      </c>
      <c r="BE130" s="80" t="n">
        <f aca="false">($B130+$BC130)/(1+0.0461)*0.0461+0.015+$BC130</f>
        <v>0.123620017206768</v>
      </c>
      <c r="BF130" s="80" t="n">
        <f aca="false">($B130+$BC130)/(1+0.052)*0.052+0.0225+$BC130</f>
        <v>0.1565</v>
      </c>
      <c r="BG130" s="80" t="n">
        <f aca="false">($B130+$BC130)/(1+0.048)*0.048+0.055+$BD130</f>
        <v>0.171824427480916</v>
      </c>
    </row>
    <row r="131" customFormat="false" ht="12.75" hidden="false" customHeight="false" outlineLevel="0" collapsed="false">
      <c r="A131" s="49" t="n">
        <v>40634</v>
      </c>
      <c r="B131" s="50" t="n">
        <f aca="false">+Listen!C127</f>
        <v>4.705</v>
      </c>
      <c r="C131" s="88"/>
      <c r="D131" s="56" t="n">
        <f aca="false">+D119+0</f>
        <v>0.19</v>
      </c>
      <c r="E131" s="56" t="n">
        <f aca="false">D131</f>
        <v>0.19</v>
      </c>
      <c r="F131" s="57" t="n">
        <f aca="false">D131</f>
        <v>0.19</v>
      </c>
      <c r="G131" s="58" t="n">
        <f aca="false">D131-0.035</f>
        <v>0.155</v>
      </c>
      <c r="H131" s="57" t="n">
        <f aca="false">F131</f>
        <v>0.19</v>
      </c>
      <c r="I131" s="92" t="n">
        <f aca="false">D131</f>
        <v>0.19</v>
      </c>
      <c r="J131" s="58" t="n">
        <f aca="false">I131</f>
        <v>0.19</v>
      </c>
      <c r="K131" s="61" t="n">
        <f aca="false">I131+0</f>
        <v>0.19</v>
      </c>
      <c r="L131" s="84" t="n">
        <f aca="false">D131+0.025</f>
        <v>0.215</v>
      </c>
      <c r="M131" s="64" t="n">
        <f aca="false">L131-0</f>
        <v>0.215</v>
      </c>
      <c r="N131" s="58" t="n">
        <f aca="false">L131</f>
        <v>0.215</v>
      </c>
      <c r="O131" s="57" t="n">
        <f aca="false">+L131+0.02</f>
        <v>0.235</v>
      </c>
      <c r="P131" s="86" t="n">
        <f aca="false">D131-0.005</f>
        <v>0.185</v>
      </c>
      <c r="Q131" s="59" t="n">
        <f aca="false">P131</f>
        <v>0.185</v>
      </c>
      <c r="R131" s="58" t="n">
        <f aca="false">P131</f>
        <v>0.185</v>
      </c>
      <c r="S131" s="57" t="n">
        <f aca="false">+P131</f>
        <v>0.185</v>
      </c>
      <c r="T131" s="57"/>
      <c r="U131" s="65" t="n">
        <f aca="false">D131-0.2</f>
        <v>-0.01</v>
      </c>
      <c r="V131" s="65" t="n">
        <f aca="false">U131+0.055</f>
        <v>0.045</v>
      </c>
      <c r="W131" s="65" t="n">
        <f aca="false">D131</f>
        <v>0.19</v>
      </c>
      <c r="X131" s="68" t="n">
        <f aca="false">AVERAGE(Y131:Y137)</f>
        <v>0.173928571428571</v>
      </c>
      <c r="Y131" s="68" t="n">
        <f aca="false">+Z131+0.09</f>
        <v>0.1825</v>
      </c>
      <c r="Z131" s="68" t="n">
        <v>0.0925</v>
      </c>
      <c r="AA131" s="68" t="n">
        <f aca="false">Y131</f>
        <v>0.1825</v>
      </c>
      <c r="AB131" s="68" t="n">
        <f aca="false">AC131</f>
        <v>0.2425</v>
      </c>
      <c r="AC131" s="68" t="n">
        <f aca="false">Y131+0.06</f>
        <v>0.2425</v>
      </c>
      <c r="AD131" s="68" t="n">
        <f aca="false">Listen!L127</f>
        <v>-0.65</v>
      </c>
      <c r="AE131" s="68"/>
      <c r="AF131" s="68"/>
      <c r="AG131" s="69" t="n">
        <v>0</v>
      </c>
      <c r="AH131" s="70" t="n">
        <v>0</v>
      </c>
      <c r="AI131" s="70" t="n">
        <f aca="false">+AI119</f>
        <v>0.005</v>
      </c>
      <c r="AJ131" s="70" t="n">
        <v>0</v>
      </c>
      <c r="AK131" s="70" t="n">
        <f aca="false">+AI131</f>
        <v>0.005</v>
      </c>
      <c r="AL131" s="70" t="n">
        <f aca="false">AL119</f>
        <v>0.04</v>
      </c>
      <c r="AM131" s="70" t="n">
        <v>0.0075</v>
      </c>
      <c r="AN131" s="70" t="n">
        <v>0</v>
      </c>
      <c r="AO131" s="70" t="n">
        <v>0</v>
      </c>
      <c r="AP131" s="70" t="n">
        <v>0.155</v>
      </c>
      <c r="AQ131" s="70" t="n">
        <v>0</v>
      </c>
      <c r="AR131" s="70" t="n">
        <v>0.04</v>
      </c>
      <c r="AS131" s="70"/>
      <c r="AT131" s="68"/>
      <c r="AU131" s="68"/>
      <c r="AV131" s="68" t="n">
        <f aca="false">Listen!F127</f>
        <v>0.5</v>
      </c>
      <c r="AW131" s="68" t="n">
        <f aca="false">Listen!G127</f>
        <v>0.435</v>
      </c>
      <c r="AX131" s="68" t="n">
        <f aca="false">Listen!H127</f>
        <v>0.24</v>
      </c>
      <c r="AY131" s="68" t="n">
        <f aca="false">Listen!I127</f>
        <v>0.17</v>
      </c>
      <c r="AZ131" s="68" t="n">
        <f aca="false">Listen!J127</f>
        <v>-0.09</v>
      </c>
      <c r="BA131" s="68" t="n">
        <f aca="false">Listen!K127</f>
        <v>-0.07</v>
      </c>
      <c r="BB131" s="68" t="n">
        <f aca="false">Listen!L127</f>
        <v>-0.65</v>
      </c>
      <c r="BC131" s="91" t="n">
        <f aca="false">+BC119</f>
        <v>-0.085</v>
      </c>
      <c r="BD131" s="91" t="n">
        <f aca="false">+BC131</f>
        <v>-0.085</v>
      </c>
      <c r="BE131" s="80" t="n">
        <f aca="false">($B131+$BC131)/(1+0.0461)*0.0461+0.015+$BC131</f>
        <v>0.133596214511041</v>
      </c>
      <c r="BF131" s="80" t="n">
        <f aca="false">($B131+$BC131)/(1+0.052)*0.052+0.0225+$BC131</f>
        <v>0.165865019011407</v>
      </c>
      <c r="BG131" s="80" t="n">
        <f aca="false">($B131+$BC131)/(1+0.048)*0.048+0.055+$BD131</f>
        <v>0.181603053435115</v>
      </c>
    </row>
    <row r="132" customFormat="false" ht="12.75" hidden="false" customHeight="false" outlineLevel="0" collapsed="false">
      <c r="A132" s="49" t="n">
        <v>40664</v>
      </c>
      <c r="B132" s="50" t="n">
        <f aca="false">+Listen!C128</f>
        <v>4.749</v>
      </c>
      <c r="C132" s="88"/>
      <c r="D132" s="56" t="n">
        <f aca="false">+D120+0</f>
        <v>0.18</v>
      </c>
      <c r="E132" s="56" t="n">
        <f aca="false">D132</f>
        <v>0.18</v>
      </c>
      <c r="F132" s="57" t="n">
        <f aca="false">D132</f>
        <v>0.18</v>
      </c>
      <c r="G132" s="58" t="n">
        <f aca="false">D132-0.035</f>
        <v>0.145</v>
      </c>
      <c r="H132" s="57" t="n">
        <f aca="false">F132</f>
        <v>0.18</v>
      </c>
      <c r="I132" s="92" t="n">
        <f aca="false">D132</f>
        <v>0.18</v>
      </c>
      <c r="J132" s="58" t="n">
        <f aca="false">I132</f>
        <v>0.18</v>
      </c>
      <c r="K132" s="61" t="n">
        <f aca="false">I132+0</f>
        <v>0.18</v>
      </c>
      <c r="L132" s="84" t="n">
        <f aca="false">D132+0.025</f>
        <v>0.205</v>
      </c>
      <c r="M132" s="64" t="n">
        <f aca="false">L132-0</f>
        <v>0.205</v>
      </c>
      <c r="N132" s="58" t="n">
        <f aca="false">L132</f>
        <v>0.205</v>
      </c>
      <c r="O132" s="57" t="n">
        <f aca="false">+L132+0.02</f>
        <v>0.225</v>
      </c>
      <c r="P132" s="86" t="n">
        <f aca="false">D132-0.005</f>
        <v>0.175</v>
      </c>
      <c r="Q132" s="59" t="n">
        <f aca="false">P132</f>
        <v>0.175</v>
      </c>
      <c r="R132" s="58" t="n">
        <f aca="false">P132</f>
        <v>0.175</v>
      </c>
      <c r="S132" s="57" t="n">
        <f aca="false">+P132</f>
        <v>0.175</v>
      </c>
      <c r="T132" s="57"/>
      <c r="U132" s="65" t="n">
        <f aca="false">D132-0.2</f>
        <v>-0.02</v>
      </c>
      <c r="V132" s="65" t="n">
        <f aca="false">U132+0.055</f>
        <v>0.035</v>
      </c>
      <c r="W132" s="65" t="n">
        <f aca="false">D132</f>
        <v>0.18</v>
      </c>
      <c r="X132" s="68" t="n">
        <f aca="false">AVERAGE(Z131:Z137)</f>
        <v>0.0839285714285714</v>
      </c>
      <c r="Y132" s="68" t="n">
        <f aca="false">+Z132+0.09</f>
        <v>0.1725</v>
      </c>
      <c r="Z132" s="68" t="n">
        <v>0.0825</v>
      </c>
      <c r="AA132" s="68" t="n">
        <f aca="false">Y132</f>
        <v>0.1725</v>
      </c>
      <c r="AB132" s="68" t="n">
        <f aca="false">AC132</f>
        <v>0.2325</v>
      </c>
      <c r="AC132" s="68" t="n">
        <f aca="false">Y132+0.06</f>
        <v>0.2325</v>
      </c>
      <c r="AD132" s="68" t="n">
        <f aca="false">Listen!L128</f>
        <v>-0.65</v>
      </c>
      <c r="AE132" s="68"/>
      <c r="AF132" s="68"/>
      <c r="AG132" s="69" t="n">
        <v>0</v>
      </c>
      <c r="AH132" s="70" t="n">
        <v>0</v>
      </c>
      <c r="AI132" s="70" t="n">
        <f aca="false">+AI120</f>
        <v>0.005</v>
      </c>
      <c r="AJ132" s="70" t="n">
        <v>0</v>
      </c>
      <c r="AK132" s="70" t="n">
        <f aca="false">+AI132</f>
        <v>0.005</v>
      </c>
      <c r="AL132" s="70" t="n">
        <f aca="false">AL120</f>
        <v>0.04</v>
      </c>
      <c r="AM132" s="70" t="n">
        <v>0.0075</v>
      </c>
      <c r="AN132" s="70" t="n">
        <v>0</v>
      </c>
      <c r="AO132" s="70" t="n">
        <v>0</v>
      </c>
      <c r="AP132" s="70" t="n">
        <v>0.155</v>
      </c>
      <c r="AQ132" s="70" t="n">
        <v>0</v>
      </c>
      <c r="AR132" s="70" t="n">
        <v>0.04</v>
      </c>
      <c r="AS132" s="70"/>
      <c r="AT132" s="68"/>
      <c r="AU132" s="68"/>
      <c r="AV132" s="68" t="n">
        <f aca="false">Listen!F128</f>
        <v>0.44</v>
      </c>
      <c r="AW132" s="68" t="n">
        <f aca="false">Listen!G128</f>
        <v>0.385</v>
      </c>
      <c r="AX132" s="68" t="n">
        <f aca="false">Listen!H128</f>
        <v>0.195</v>
      </c>
      <c r="AY132" s="68" t="n">
        <f aca="false">Listen!I128</f>
        <v>0.165</v>
      </c>
      <c r="AZ132" s="68" t="n">
        <f aca="false">Listen!J128</f>
        <v>-0.09</v>
      </c>
      <c r="BA132" s="68" t="n">
        <f aca="false">Listen!K128</f>
        <v>-0.07</v>
      </c>
      <c r="BB132" s="68" t="n">
        <f aca="false">Listen!L128</f>
        <v>-0.65</v>
      </c>
      <c r="BC132" s="91" t="n">
        <f aca="false">+BC120</f>
        <v>-0.085</v>
      </c>
      <c r="BD132" s="91" t="n">
        <f aca="false">+BC132</f>
        <v>-0.085</v>
      </c>
      <c r="BE132" s="80" t="n">
        <f aca="false">($B132+$BC132)/(1+0.0461)*0.0461+0.015+$BC132</f>
        <v>0.135535226077813</v>
      </c>
      <c r="BF132" s="80" t="n">
        <f aca="false">($B132+$BC132)/(1+0.052)*0.052+0.0225+$BC132</f>
        <v>0.168039923954373</v>
      </c>
      <c r="BG132" s="80" t="n">
        <f aca="false">($B132+$BC132)/(1+0.048)*0.048+0.055+$BD132</f>
        <v>0.183618320610687</v>
      </c>
    </row>
    <row r="133" customFormat="false" ht="12.75" hidden="false" customHeight="false" outlineLevel="0" collapsed="false">
      <c r="A133" s="49" t="n">
        <v>40695</v>
      </c>
      <c r="B133" s="50" t="n">
        <f aca="false">+Listen!C129</f>
        <v>4.786</v>
      </c>
      <c r="C133" s="88"/>
      <c r="D133" s="56" t="n">
        <f aca="false">+D121+0</f>
        <v>0.17</v>
      </c>
      <c r="E133" s="56" t="n">
        <f aca="false">D133</f>
        <v>0.17</v>
      </c>
      <c r="F133" s="57" t="n">
        <f aca="false">D133</f>
        <v>0.17</v>
      </c>
      <c r="G133" s="58" t="n">
        <f aca="false">D133-0.035</f>
        <v>0.135</v>
      </c>
      <c r="H133" s="57" t="n">
        <f aca="false">F133</f>
        <v>0.17</v>
      </c>
      <c r="I133" s="92" t="n">
        <f aca="false">D133</f>
        <v>0.17</v>
      </c>
      <c r="J133" s="58" t="n">
        <f aca="false">I133</f>
        <v>0.17</v>
      </c>
      <c r="K133" s="61" t="n">
        <f aca="false">I133+0</f>
        <v>0.17</v>
      </c>
      <c r="L133" s="84" t="n">
        <f aca="false">D133+0.025</f>
        <v>0.195</v>
      </c>
      <c r="M133" s="64" t="n">
        <f aca="false">L133-0</f>
        <v>0.195</v>
      </c>
      <c r="N133" s="58" t="n">
        <f aca="false">L133</f>
        <v>0.195</v>
      </c>
      <c r="O133" s="57" t="n">
        <f aca="false">+L133+0.02</f>
        <v>0.215</v>
      </c>
      <c r="P133" s="86" t="n">
        <f aca="false">D133-0.005</f>
        <v>0.165</v>
      </c>
      <c r="Q133" s="59" t="n">
        <f aca="false">P133</f>
        <v>0.165</v>
      </c>
      <c r="R133" s="58" t="n">
        <f aca="false">P133</f>
        <v>0.165</v>
      </c>
      <c r="S133" s="57" t="n">
        <f aca="false">+P133</f>
        <v>0.165</v>
      </c>
      <c r="T133" s="57"/>
      <c r="U133" s="65" t="n">
        <f aca="false">D133-0.2</f>
        <v>-0.03</v>
      </c>
      <c r="V133" s="65" t="n">
        <f aca="false">U133+0.055</f>
        <v>0.025</v>
      </c>
      <c r="W133" s="65" t="n">
        <f aca="false">D133</f>
        <v>0.17</v>
      </c>
      <c r="X133" s="68"/>
      <c r="Y133" s="68" t="n">
        <f aca="false">+Z133+0.09</f>
        <v>0.1625</v>
      </c>
      <c r="Z133" s="68" t="n">
        <v>0.0725</v>
      </c>
      <c r="AA133" s="68" t="n">
        <f aca="false">Y133</f>
        <v>0.1625</v>
      </c>
      <c r="AB133" s="68" t="n">
        <f aca="false">AC133</f>
        <v>0.2225</v>
      </c>
      <c r="AC133" s="68" t="n">
        <f aca="false">Y133+0.06</f>
        <v>0.2225</v>
      </c>
      <c r="AD133" s="68" t="n">
        <f aca="false">Listen!L129</f>
        <v>-0.65</v>
      </c>
      <c r="AE133" s="68"/>
      <c r="AF133" s="68"/>
      <c r="AG133" s="69" t="n">
        <v>0</v>
      </c>
      <c r="AH133" s="70" t="n">
        <v>0</v>
      </c>
      <c r="AI133" s="70" t="n">
        <f aca="false">+AI121</f>
        <v>0.005</v>
      </c>
      <c r="AJ133" s="70" t="n">
        <v>0</v>
      </c>
      <c r="AK133" s="70" t="n">
        <f aca="false">+AI133</f>
        <v>0.005</v>
      </c>
      <c r="AL133" s="70" t="n">
        <f aca="false">AL121</f>
        <v>0.04</v>
      </c>
      <c r="AM133" s="70" t="n">
        <v>0.0075</v>
      </c>
      <c r="AN133" s="70" t="n">
        <v>0</v>
      </c>
      <c r="AO133" s="70" t="n">
        <v>0</v>
      </c>
      <c r="AP133" s="70" t="n">
        <v>0.155</v>
      </c>
      <c r="AQ133" s="70" t="n">
        <v>0</v>
      </c>
      <c r="AR133" s="70" t="n">
        <v>0.04</v>
      </c>
      <c r="AS133" s="70"/>
      <c r="AT133" s="68"/>
      <c r="AU133" s="68"/>
      <c r="AV133" s="68" t="n">
        <f aca="false">Listen!F129</f>
        <v>0.44</v>
      </c>
      <c r="AW133" s="68" t="n">
        <f aca="false">Listen!G129</f>
        <v>0.385</v>
      </c>
      <c r="AX133" s="68" t="n">
        <f aca="false">Listen!H129</f>
        <v>0.195</v>
      </c>
      <c r="AY133" s="68" t="n">
        <f aca="false">Listen!I129</f>
        <v>0.17</v>
      </c>
      <c r="AZ133" s="68" t="n">
        <f aca="false">Listen!J129</f>
        <v>-0.09</v>
      </c>
      <c r="BA133" s="68" t="n">
        <f aca="false">Listen!K129</f>
        <v>-0.07</v>
      </c>
      <c r="BB133" s="68" t="n">
        <f aca="false">Listen!L129</f>
        <v>-0.65</v>
      </c>
      <c r="BC133" s="91" t="n">
        <f aca="false">+BC121</f>
        <v>-0.085</v>
      </c>
      <c r="BD133" s="91" t="n">
        <f aca="false">+BC133</f>
        <v>-0.085</v>
      </c>
      <c r="BE133" s="80" t="n">
        <f aca="false">($B133+$BC133)/(1+0.0461)*0.0461+0.015+$BC133</f>
        <v>0.137165758531689</v>
      </c>
      <c r="BF133" s="80" t="n">
        <f aca="false">($B133+$BC133)/(1+0.052)*0.052+0.0225+$BC133</f>
        <v>0.169868821292776</v>
      </c>
      <c r="BG133" s="80" t="n">
        <f aca="false">($B133+$BC133)/(1+0.048)*0.048+0.055+$BD133</f>
        <v>0.185312977099237</v>
      </c>
    </row>
    <row r="134" customFormat="false" ht="12.75" hidden="false" customHeight="false" outlineLevel="0" collapsed="false">
      <c r="A134" s="49" t="n">
        <v>40725</v>
      </c>
      <c r="B134" s="50" t="n">
        <f aca="false">+Listen!C130</f>
        <v>4.826</v>
      </c>
      <c r="C134" s="88"/>
      <c r="D134" s="56" t="n">
        <f aca="false">+D122+0</f>
        <v>0.17</v>
      </c>
      <c r="E134" s="56" t="n">
        <f aca="false">D134</f>
        <v>0.17</v>
      </c>
      <c r="F134" s="57" t="n">
        <f aca="false">D134</f>
        <v>0.17</v>
      </c>
      <c r="G134" s="58" t="n">
        <f aca="false">D134-0.035</f>
        <v>0.135</v>
      </c>
      <c r="H134" s="57" t="n">
        <f aca="false">F134</f>
        <v>0.17</v>
      </c>
      <c r="I134" s="92" t="n">
        <f aca="false">D134</f>
        <v>0.17</v>
      </c>
      <c r="J134" s="58" t="n">
        <f aca="false">I134</f>
        <v>0.17</v>
      </c>
      <c r="K134" s="61" t="n">
        <f aca="false">I134+0</f>
        <v>0.17</v>
      </c>
      <c r="L134" s="84" t="n">
        <f aca="false">D134+0.025</f>
        <v>0.195</v>
      </c>
      <c r="M134" s="64" t="n">
        <f aca="false">L134-0</f>
        <v>0.195</v>
      </c>
      <c r="N134" s="58" t="n">
        <f aca="false">L134</f>
        <v>0.195</v>
      </c>
      <c r="O134" s="57" t="n">
        <f aca="false">+L134+0.02</f>
        <v>0.215</v>
      </c>
      <c r="P134" s="86" t="n">
        <f aca="false">D134-0.005</f>
        <v>0.165</v>
      </c>
      <c r="Q134" s="59" t="n">
        <f aca="false">P134</f>
        <v>0.165</v>
      </c>
      <c r="R134" s="58" t="n">
        <f aca="false">P134</f>
        <v>0.165</v>
      </c>
      <c r="S134" s="57" t="n">
        <f aca="false">+P134</f>
        <v>0.165</v>
      </c>
      <c r="T134" s="57"/>
      <c r="U134" s="65" t="n">
        <f aca="false">D134-0.2</f>
        <v>-0.03</v>
      </c>
      <c r="V134" s="65" t="n">
        <f aca="false">U134+0.055</f>
        <v>0.025</v>
      </c>
      <c r="W134" s="65" t="n">
        <f aca="false">D134</f>
        <v>0.17</v>
      </c>
      <c r="X134" s="68"/>
      <c r="Y134" s="68" t="n">
        <f aca="false">+Z134+0.09</f>
        <v>0.1625</v>
      </c>
      <c r="Z134" s="68" t="n">
        <v>0.0725</v>
      </c>
      <c r="AA134" s="68" t="n">
        <f aca="false">Y134</f>
        <v>0.1625</v>
      </c>
      <c r="AB134" s="68" t="n">
        <f aca="false">AC134</f>
        <v>0.2225</v>
      </c>
      <c r="AC134" s="68" t="n">
        <f aca="false">Y134+0.06</f>
        <v>0.2225</v>
      </c>
      <c r="AD134" s="68" t="n">
        <f aca="false">Listen!L130</f>
        <v>-0.65</v>
      </c>
      <c r="AE134" s="68"/>
      <c r="AF134" s="68"/>
      <c r="AG134" s="69" t="n">
        <v>0</v>
      </c>
      <c r="AH134" s="70" t="n">
        <v>0</v>
      </c>
      <c r="AI134" s="70" t="n">
        <f aca="false">+AI122</f>
        <v>0.005</v>
      </c>
      <c r="AJ134" s="70" t="n">
        <v>0</v>
      </c>
      <c r="AK134" s="70" t="n">
        <f aca="false">+AI134</f>
        <v>0.005</v>
      </c>
      <c r="AL134" s="70" t="n">
        <f aca="false">AL122</f>
        <v>0.04</v>
      </c>
      <c r="AM134" s="70" t="n">
        <v>0.01</v>
      </c>
      <c r="AN134" s="70" t="n">
        <v>0</v>
      </c>
      <c r="AO134" s="70" t="n">
        <v>0</v>
      </c>
      <c r="AP134" s="70" t="n">
        <v>0.155</v>
      </c>
      <c r="AQ134" s="70" t="n">
        <v>0</v>
      </c>
      <c r="AR134" s="70" t="n">
        <v>0.04</v>
      </c>
      <c r="AS134" s="70"/>
      <c r="AT134" s="68"/>
      <c r="AU134" s="68"/>
      <c r="AV134" s="68" t="n">
        <f aca="false">Listen!F130</f>
        <v>0.5</v>
      </c>
      <c r="AW134" s="68" t="n">
        <f aca="false">Listen!G130</f>
        <v>0.3975</v>
      </c>
      <c r="AX134" s="68" t="n">
        <f aca="false">Listen!H130</f>
        <v>0.265</v>
      </c>
      <c r="AY134" s="68" t="n">
        <f aca="false">Listen!I130</f>
        <v>0.175</v>
      </c>
      <c r="AZ134" s="68" t="n">
        <f aca="false">Listen!J130</f>
        <v>-0.09</v>
      </c>
      <c r="BA134" s="68" t="n">
        <f aca="false">Listen!K130</f>
        <v>-0.07</v>
      </c>
      <c r="BB134" s="68" t="n">
        <f aca="false">Listen!L130</f>
        <v>-0.65</v>
      </c>
      <c r="BC134" s="91" t="n">
        <f aca="false">+BC122</f>
        <v>-0.085</v>
      </c>
      <c r="BD134" s="91" t="n">
        <f aca="false">+BC134</f>
        <v>-0.085</v>
      </c>
      <c r="BE134" s="80" t="n">
        <f aca="false">($B134+$BC134)/(1+0.0461)*0.0461+0.015+$BC134</f>
        <v>0.138928496319663</v>
      </c>
      <c r="BF134" s="80" t="n">
        <f aca="false">($B134+$BC134)/(1+0.052)*0.052+0.0225+$BC134</f>
        <v>0.171846007604563</v>
      </c>
      <c r="BG134" s="80" t="n">
        <f aca="false">($B134+$BC134)/(1+0.048)*0.048+0.055+$BD134</f>
        <v>0.187145038167939</v>
      </c>
    </row>
    <row r="135" customFormat="false" ht="12.75" hidden="false" customHeight="false" outlineLevel="0" collapsed="false">
      <c r="A135" s="49" t="n">
        <v>40756</v>
      </c>
      <c r="B135" s="50" t="n">
        <f aca="false">+Listen!C131</f>
        <v>4.874</v>
      </c>
      <c r="C135" s="88"/>
      <c r="D135" s="56" t="n">
        <f aca="false">+D123+0</f>
        <v>0.17</v>
      </c>
      <c r="E135" s="56" t="n">
        <f aca="false">D135</f>
        <v>0.17</v>
      </c>
      <c r="F135" s="57" t="n">
        <f aca="false">D135</f>
        <v>0.17</v>
      </c>
      <c r="G135" s="58" t="n">
        <f aca="false">D135-0.035</f>
        <v>0.135</v>
      </c>
      <c r="H135" s="57" t="n">
        <f aca="false">F135</f>
        <v>0.17</v>
      </c>
      <c r="I135" s="92" t="n">
        <f aca="false">D135</f>
        <v>0.17</v>
      </c>
      <c r="J135" s="58" t="n">
        <f aca="false">I135</f>
        <v>0.17</v>
      </c>
      <c r="K135" s="61" t="n">
        <f aca="false">I135+0</f>
        <v>0.17</v>
      </c>
      <c r="L135" s="84" t="n">
        <f aca="false">D135+0.025</f>
        <v>0.195</v>
      </c>
      <c r="M135" s="64" t="n">
        <f aca="false">L135-0</f>
        <v>0.195</v>
      </c>
      <c r="N135" s="58" t="n">
        <f aca="false">L135</f>
        <v>0.195</v>
      </c>
      <c r="O135" s="57" t="n">
        <f aca="false">+L135+0.02</f>
        <v>0.215</v>
      </c>
      <c r="P135" s="86" t="n">
        <f aca="false">D135-0.005</f>
        <v>0.165</v>
      </c>
      <c r="Q135" s="59" t="n">
        <f aca="false">P135</f>
        <v>0.165</v>
      </c>
      <c r="R135" s="58" t="n">
        <f aca="false">P135</f>
        <v>0.165</v>
      </c>
      <c r="S135" s="57" t="n">
        <f aca="false">+P135</f>
        <v>0.165</v>
      </c>
      <c r="T135" s="57"/>
      <c r="U135" s="65" t="n">
        <f aca="false">D135-0.2</f>
        <v>-0.03</v>
      </c>
      <c r="V135" s="65" t="n">
        <f aca="false">U135+0.055</f>
        <v>0.025</v>
      </c>
      <c r="W135" s="65" t="n">
        <f aca="false">D135</f>
        <v>0.17</v>
      </c>
      <c r="X135" s="68"/>
      <c r="Y135" s="68" t="n">
        <f aca="false">+Z135+0.09</f>
        <v>0.1625</v>
      </c>
      <c r="Z135" s="68" t="n">
        <v>0.0725</v>
      </c>
      <c r="AA135" s="68" t="n">
        <f aca="false">Y135</f>
        <v>0.1625</v>
      </c>
      <c r="AB135" s="68" t="n">
        <f aca="false">AC135</f>
        <v>0.2225</v>
      </c>
      <c r="AC135" s="68" t="n">
        <f aca="false">Y135+0.06</f>
        <v>0.2225</v>
      </c>
      <c r="AD135" s="68" t="n">
        <f aca="false">Listen!L131</f>
        <v>-0.65</v>
      </c>
      <c r="AE135" s="68"/>
      <c r="AF135" s="68"/>
      <c r="AG135" s="69" t="n">
        <v>0</v>
      </c>
      <c r="AH135" s="70" t="n">
        <v>0</v>
      </c>
      <c r="AI135" s="70" t="n">
        <f aca="false">+AI123</f>
        <v>0.005</v>
      </c>
      <c r="AJ135" s="70" t="n">
        <v>0</v>
      </c>
      <c r="AK135" s="70" t="n">
        <f aca="false">+AI135</f>
        <v>0.005</v>
      </c>
      <c r="AL135" s="70" t="n">
        <f aca="false">AL123</f>
        <v>0.04</v>
      </c>
      <c r="AM135" s="70" t="n">
        <v>0.0125</v>
      </c>
      <c r="AN135" s="70" t="n">
        <v>0</v>
      </c>
      <c r="AO135" s="70" t="n">
        <v>0</v>
      </c>
      <c r="AP135" s="70" t="n">
        <v>0.155</v>
      </c>
      <c r="AQ135" s="70" t="n">
        <v>0</v>
      </c>
      <c r="AR135" s="70" t="n">
        <v>0.04</v>
      </c>
      <c r="AS135" s="70"/>
      <c r="AT135" s="68"/>
      <c r="AU135" s="68"/>
      <c r="AV135" s="68" t="n">
        <f aca="false">Listen!F131</f>
        <v>0.5</v>
      </c>
      <c r="AW135" s="68" t="n">
        <f aca="false">Listen!G131</f>
        <v>0.4</v>
      </c>
      <c r="AX135" s="68" t="n">
        <f aca="false">Listen!H131</f>
        <v>0.205</v>
      </c>
      <c r="AY135" s="68" t="n">
        <f aca="false">Listen!I131</f>
        <v>0.175</v>
      </c>
      <c r="AZ135" s="68" t="n">
        <f aca="false">Listen!J131</f>
        <v>-0.09</v>
      </c>
      <c r="BA135" s="68" t="n">
        <f aca="false">Listen!K131</f>
        <v>-0.07</v>
      </c>
      <c r="BB135" s="68" t="n">
        <f aca="false">Listen!L131</f>
        <v>-0.65</v>
      </c>
      <c r="BC135" s="91" t="n">
        <f aca="false">+BC123</f>
        <v>-0.085</v>
      </c>
      <c r="BD135" s="91" t="n">
        <f aca="false">+BC135</f>
        <v>-0.085</v>
      </c>
      <c r="BE135" s="80" t="n">
        <f aca="false">($B135+$BC135)/(1+0.0461)*0.0461+0.015+$BC135</f>
        <v>0.141043781665233</v>
      </c>
      <c r="BF135" s="80" t="n">
        <f aca="false">($B135+$BC135)/(1+0.052)*0.052+0.0225+$BC135</f>
        <v>0.174218631178707</v>
      </c>
      <c r="BG135" s="80" t="n">
        <f aca="false">($B135+$BC135)/(1+0.048)*0.048+0.055+$BD135</f>
        <v>0.189343511450382</v>
      </c>
    </row>
    <row r="136" customFormat="false" ht="12.75" hidden="false" customHeight="false" outlineLevel="0" collapsed="false">
      <c r="A136" s="49" t="n">
        <v>40787</v>
      </c>
      <c r="B136" s="50" t="n">
        <f aca="false">+Listen!C132</f>
        <v>4.887</v>
      </c>
      <c r="C136" s="88"/>
      <c r="D136" s="56" t="n">
        <f aca="false">+D124+0</f>
        <v>0.19</v>
      </c>
      <c r="E136" s="56" t="n">
        <f aca="false">D136</f>
        <v>0.19</v>
      </c>
      <c r="F136" s="57" t="n">
        <f aca="false">D136</f>
        <v>0.19</v>
      </c>
      <c r="G136" s="58" t="n">
        <f aca="false">D136-0.035</f>
        <v>0.155</v>
      </c>
      <c r="H136" s="57" t="n">
        <f aca="false">F136</f>
        <v>0.19</v>
      </c>
      <c r="I136" s="92" t="n">
        <f aca="false">D136</f>
        <v>0.19</v>
      </c>
      <c r="J136" s="58" t="n">
        <f aca="false">I136</f>
        <v>0.19</v>
      </c>
      <c r="K136" s="61" t="n">
        <f aca="false">I136+0</f>
        <v>0.19</v>
      </c>
      <c r="L136" s="84" t="n">
        <f aca="false">D136+0.025</f>
        <v>0.215</v>
      </c>
      <c r="M136" s="64" t="n">
        <f aca="false">L136-0</f>
        <v>0.215</v>
      </c>
      <c r="N136" s="58" t="n">
        <f aca="false">L136</f>
        <v>0.215</v>
      </c>
      <c r="O136" s="57" t="n">
        <f aca="false">+L136+0.02</f>
        <v>0.235</v>
      </c>
      <c r="P136" s="86" t="n">
        <f aca="false">D136-0.005</f>
        <v>0.185</v>
      </c>
      <c r="Q136" s="59" t="n">
        <f aca="false">P136</f>
        <v>0.185</v>
      </c>
      <c r="R136" s="58" t="n">
        <f aca="false">P136</f>
        <v>0.185</v>
      </c>
      <c r="S136" s="57" t="n">
        <f aca="false">+P136</f>
        <v>0.185</v>
      </c>
      <c r="T136" s="57"/>
      <c r="U136" s="65" t="n">
        <f aca="false">D136-0.2</f>
        <v>-0.01</v>
      </c>
      <c r="V136" s="65" t="n">
        <f aca="false">U136+0.055</f>
        <v>0.045</v>
      </c>
      <c r="W136" s="65" t="n">
        <f aca="false">D136</f>
        <v>0.19</v>
      </c>
      <c r="X136" s="68"/>
      <c r="Y136" s="68" t="n">
        <f aca="false">+Z136+0.09</f>
        <v>0.1825</v>
      </c>
      <c r="Z136" s="68" t="n">
        <v>0.0925</v>
      </c>
      <c r="AA136" s="68" t="n">
        <f aca="false">Y136</f>
        <v>0.1825</v>
      </c>
      <c r="AB136" s="68" t="n">
        <f aca="false">AC136</f>
        <v>0.2425</v>
      </c>
      <c r="AC136" s="68" t="n">
        <f aca="false">Y136+0.06</f>
        <v>0.2425</v>
      </c>
      <c r="AD136" s="68" t="n">
        <f aca="false">Listen!L132</f>
        <v>-0.65</v>
      </c>
      <c r="AE136" s="68"/>
      <c r="AF136" s="68"/>
      <c r="AG136" s="69" t="n">
        <v>0</v>
      </c>
      <c r="AH136" s="70" t="n">
        <v>0</v>
      </c>
      <c r="AI136" s="70" t="n">
        <f aca="false">+AI124</f>
        <v>0.005</v>
      </c>
      <c r="AJ136" s="70" t="n">
        <v>0</v>
      </c>
      <c r="AK136" s="70" t="n">
        <f aca="false">+AI136</f>
        <v>0.005</v>
      </c>
      <c r="AL136" s="70" t="n">
        <f aca="false">AL124</f>
        <v>0.04</v>
      </c>
      <c r="AM136" s="70" t="n">
        <v>0.0125</v>
      </c>
      <c r="AN136" s="70" t="n">
        <v>0</v>
      </c>
      <c r="AO136" s="70" t="n">
        <v>0</v>
      </c>
      <c r="AP136" s="70" t="n">
        <v>0.155</v>
      </c>
      <c r="AQ136" s="70" t="n">
        <v>0</v>
      </c>
      <c r="AR136" s="70" t="n">
        <v>0.04</v>
      </c>
      <c r="AS136" s="70"/>
      <c r="AT136" s="68"/>
      <c r="AU136" s="68"/>
      <c r="AV136" s="68" t="n">
        <f aca="false">Listen!F132</f>
        <v>0.46</v>
      </c>
      <c r="AW136" s="68" t="n">
        <f aca="false">Listen!G132</f>
        <v>0.3975</v>
      </c>
      <c r="AX136" s="68" t="n">
        <f aca="false">Listen!H132</f>
        <v>0.185</v>
      </c>
      <c r="AY136" s="68" t="n">
        <f aca="false">Listen!I132</f>
        <v>0.165</v>
      </c>
      <c r="AZ136" s="68" t="n">
        <f aca="false">Listen!J132</f>
        <v>-0.09</v>
      </c>
      <c r="BA136" s="68" t="n">
        <f aca="false">Listen!K132</f>
        <v>-0.07</v>
      </c>
      <c r="BB136" s="68" t="n">
        <f aca="false">Listen!L132</f>
        <v>-0.65</v>
      </c>
      <c r="BC136" s="91" t="n">
        <f aca="false">+BC124</f>
        <v>-0.085</v>
      </c>
      <c r="BD136" s="91" t="n">
        <f aca="false">+BC136</f>
        <v>-0.085</v>
      </c>
      <c r="BE136" s="80" t="n">
        <f aca="false">($B136+$BC136)/(1+0.0461)*0.0461+0.015+$BC136</f>
        <v>0.141616671446324</v>
      </c>
      <c r="BF136" s="80" t="n">
        <f aca="false">($B136+$BC136)/(1+0.052)*0.052+0.0225+$BC136</f>
        <v>0.174861216730038</v>
      </c>
      <c r="BG136" s="80" t="n">
        <f aca="false">($B136+$BC136)/(1+0.048)*0.048+0.055+$BD136</f>
        <v>0.18993893129771</v>
      </c>
    </row>
    <row r="137" customFormat="false" ht="12.75" hidden="false" customHeight="false" outlineLevel="0" collapsed="false">
      <c r="A137" s="49" t="n">
        <v>40817</v>
      </c>
      <c r="B137" s="50" t="n">
        <f aca="false">+Listen!C133</f>
        <v>4.92</v>
      </c>
      <c r="C137" s="88"/>
      <c r="D137" s="56" t="n">
        <f aca="false">+D125+0</f>
        <v>0.2</v>
      </c>
      <c r="E137" s="56" t="n">
        <f aca="false">D137</f>
        <v>0.2</v>
      </c>
      <c r="F137" s="57" t="n">
        <f aca="false">D137</f>
        <v>0.2</v>
      </c>
      <c r="G137" s="58" t="n">
        <f aca="false">D137-0.035</f>
        <v>0.165</v>
      </c>
      <c r="H137" s="57" t="n">
        <f aca="false">F137</f>
        <v>0.2</v>
      </c>
      <c r="I137" s="92" t="n">
        <f aca="false">D137</f>
        <v>0.2</v>
      </c>
      <c r="J137" s="58" t="n">
        <f aca="false">I137</f>
        <v>0.2</v>
      </c>
      <c r="K137" s="61" t="n">
        <f aca="false">I137+0</f>
        <v>0.2</v>
      </c>
      <c r="L137" s="84" t="n">
        <f aca="false">D137+0.025</f>
        <v>0.225</v>
      </c>
      <c r="M137" s="64" t="n">
        <f aca="false">L137-0</f>
        <v>0.225</v>
      </c>
      <c r="N137" s="58" t="n">
        <f aca="false">L137</f>
        <v>0.225</v>
      </c>
      <c r="O137" s="57" t="n">
        <f aca="false">+L137+0.02</f>
        <v>0.245</v>
      </c>
      <c r="P137" s="86" t="n">
        <f aca="false">D137-0.005</f>
        <v>0.195</v>
      </c>
      <c r="Q137" s="59" t="n">
        <f aca="false">P137</f>
        <v>0.195</v>
      </c>
      <c r="R137" s="58" t="n">
        <f aca="false">P137</f>
        <v>0.195</v>
      </c>
      <c r="S137" s="57" t="n">
        <f aca="false">+P137</f>
        <v>0.195</v>
      </c>
      <c r="T137" s="57"/>
      <c r="U137" s="65" t="n">
        <f aca="false">D137-0.2</f>
        <v>0</v>
      </c>
      <c r="V137" s="65" t="n">
        <f aca="false">U137+0.055</f>
        <v>0.055</v>
      </c>
      <c r="W137" s="65" t="n">
        <f aca="false">D137</f>
        <v>0.2</v>
      </c>
      <c r="X137" s="68"/>
      <c r="Y137" s="68" t="n">
        <f aca="false">+Z137+0.09</f>
        <v>0.1925</v>
      </c>
      <c r="Z137" s="68" t="n">
        <v>0.1025</v>
      </c>
      <c r="AA137" s="68" t="n">
        <f aca="false">Y137</f>
        <v>0.1925</v>
      </c>
      <c r="AB137" s="68" t="n">
        <f aca="false">AC137</f>
        <v>0.2525</v>
      </c>
      <c r="AC137" s="68" t="n">
        <f aca="false">Y137+0.06</f>
        <v>0.2525</v>
      </c>
      <c r="AD137" s="68" t="n">
        <f aca="false">Listen!L133</f>
        <v>-0.65</v>
      </c>
      <c r="AE137" s="68"/>
      <c r="AF137" s="68"/>
      <c r="AG137" s="69" t="n">
        <v>0</v>
      </c>
      <c r="AH137" s="70" t="n">
        <v>0</v>
      </c>
      <c r="AI137" s="70" t="n">
        <f aca="false">+AI125</f>
        <v>0.005</v>
      </c>
      <c r="AJ137" s="70" t="n">
        <v>0</v>
      </c>
      <c r="AK137" s="70" t="n">
        <f aca="false">+AI137</f>
        <v>0.005</v>
      </c>
      <c r="AL137" s="70" t="n">
        <f aca="false">AL125</f>
        <v>0.04</v>
      </c>
      <c r="AM137" s="70" t="n">
        <v>0.0125</v>
      </c>
      <c r="AN137" s="70" t="n">
        <v>0</v>
      </c>
      <c r="AO137" s="70" t="n">
        <v>0</v>
      </c>
      <c r="AP137" s="70" t="n">
        <v>0.155</v>
      </c>
      <c r="AQ137" s="70" t="n">
        <v>0</v>
      </c>
      <c r="AR137" s="70" t="n">
        <v>0.04</v>
      </c>
      <c r="AS137" s="70"/>
      <c r="AT137" s="68"/>
      <c r="AU137" s="68"/>
      <c r="AV137" s="68" t="n">
        <f aca="false">Listen!F133</f>
        <v>0.47</v>
      </c>
      <c r="AW137" s="68" t="n">
        <f aca="false">Listen!G133</f>
        <v>0.4</v>
      </c>
      <c r="AX137" s="68" t="n">
        <f aca="false">Listen!H133</f>
        <v>0.205</v>
      </c>
      <c r="AY137" s="68" t="n">
        <f aca="false">Listen!I133</f>
        <v>0.1725</v>
      </c>
      <c r="AZ137" s="68" t="n">
        <f aca="false">Listen!J133</f>
        <v>-0.09</v>
      </c>
      <c r="BA137" s="68" t="n">
        <f aca="false">Listen!K133</f>
        <v>-0.07</v>
      </c>
      <c r="BB137" s="68" t="n">
        <f aca="false">Listen!L133</f>
        <v>-0.65</v>
      </c>
      <c r="BC137" s="91" t="n">
        <f aca="false">+BC125</f>
        <v>-0.085</v>
      </c>
      <c r="BD137" s="91" t="n">
        <f aca="false">+BC137</f>
        <v>-0.085</v>
      </c>
      <c r="BE137" s="80" t="n">
        <f aca="false">($B137+$BC137)/(1+0.0461)*0.0461+0.015+$BC137</f>
        <v>0.143070930121403</v>
      </c>
      <c r="BF137" s="80" t="n">
        <f aca="false">($B137+$BC137)/(1+0.052)*0.052+0.0225+$BC137</f>
        <v>0.176492395437262</v>
      </c>
      <c r="BG137" s="80" t="n">
        <f aca="false">($B137+$BC137)/(1+0.048)*0.048+0.055+$BD137</f>
        <v>0.191450381679389</v>
      </c>
    </row>
    <row r="138" customFormat="false" ht="12.75" hidden="false" customHeight="false" outlineLevel="0" collapsed="false">
      <c r="A138" s="49" t="n">
        <v>40848</v>
      </c>
      <c r="B138" s="50" t="n">
        <f aca="false">+Listen!C134</f>
        <v>5.036</v>
      </c>
      <c r="C138" s="88"/>
      <c r="D138" s="56" t="n">
        <f aca="false">+D126+0</f>
        <v>0.25</v>
      </c>
      <c r="E138" s="56" t="n">
        <f aca="false">D138</f>
        <v>0.25</v>
      </c>
      <c r="F138" s="57" t="n">
        <f aca="false">D138</f>
        <v>0.25</v>
      </c>
      <c r="G138" s="58" t="n">
        <f aca="false">D138-0.035</f>
        <v>0.215</v>
      </c>
      <c r="H138" s="57" t="n">
        <f aca="false">F138</f>
        <v>0.25</v>
      </c>
      <c r="I138" s="92" t="n">
        <f aca="false">I126-0.005</f>
        <v>0.3725</v>
      </c>
      <c r="J138" s="58" t="n">
        <f aca="false">I138</f>
        <v>0.3725</v>
      </c>
      <c r="K138" s="61" t="n">
        <f aca="false">I138+0</f>
        <v>0.3725</v>
      </c>
      <c r="L138" s="62" t="n">
        <f aca="false">D138+0.12</f>
        <v>0.37</v>
      </c>
      <c r="M138" s="64" t="n">
        <f aca="false">L138-0</f>
        <v>0.37</v>
      </c>
      <c r="N138" s="58" t="n">
        <f aca="false">L138</f>
        <v>0.37</v>
      </c>
      <c r="O138" s="57" t="n">
        <f aca="false">+L138+0.03</f>
        <v>0.4</v>
      </c>
      <c r="P138" s="84" t="n">
        <f aca="false">L138+0.1</f>
        <v>0.47</v>
      </c>
      <c r="Q138" s="59" t="n">
        <f aca="false">P138</f>
        <v>0.47</v>
      </c>
      <c r="R138" s="58" t="n">
        <f aca="false">P138</f>
        <v>0.47</v>
      </c>
      <c r="S138" s="57" t="n">
        <f aca="false">+P138+0.02</f>
        <v>0.49</v>
      </c>
      <c r="T138" s="57"/>
      <c r="U138" s="65" t="n">
        <f aca="false">D138-0.16</f>
        <v>0.09</v>
      </c>
      <c r="V138" s="65" t="n">
        <f aca="false">U138+0.055</f>
        <v>0.145</v>
      </c>
      <c r="W138" s="65" t="n">
        <f aca="false">(U138+B138)*0.032+U138+0.01</f>
        <v>0.264032</v>
      </c>
      <c r="X138" s="68" t="n">
        <f aca="false">AVERAGE(Y138:Y142)</f>
        <v>0.252</v>
      </c>
      <c r="Y138" s="68" t="n">
        <v>0.235</v>
      </c>
      <c r="Z138" s="68" t="n">
        <v>0.135</v>
      </c>
      <c r="AA138" s="68" t="n">
        <f aca="false">Y138</f>
        <v>0.235</v>
      </c>
      <c r="AB138" s="68" t="n">
        <f aca="false">AC138</f>
        <v>0.335</v>
      </c>
      <c r="AC138" s="68" t="n">
        <f aca="false">Y138+0.1</f>
        <v>0.335</v>
      </c>
      <c r="AD138" s="68" t="n">
        <f aca="false">Listen!L134</f>
        <v>-0.5</v>
      </c>
      <c r="AE138" s="68"/>
      <c r="AF138" s="68"/>
      <c r="AG138" s="69" t="n">
        <v>0</v>
      </c>
      <c r="AH138" s="70" t="n">
        <v>0</v>
      </c>
      <c r="AI138" s="70" t="n">
        <f aca="false">+AI126</f>
        <v>0.02</v>
      </c>
      <c r="AJ138" s="70" t="n">
        <v>0</v>
      </c>
      <c r="AK138" s="70" t="n">
        <f aca="false">+AI138</f>
        <v>0.02</v>
      </c>
      <c r="AL138" s="70" t="n">
        <f aca="false">AL126</f>
        <v>0.05</v>
      </c>
      <c r="AM138" s="70" t="n">
        <v>0.025</v>
      </c>
      <c r="AN138" s="70" t="n">
        <v>0</v>
      </c>
      <c r="AO138" s="70" t="n">
        <v>0</v>
      </c>
      <c r="AP138" s="70" t="n">
        <v>0.155</v>
      </c>
      <c r="AQ138" s="70" t="n">
        <v>0.005</v>
      </c>
      <c r="AR138" s="70" t="n">
        <v>0.055</v>
      </c>
      <c r="AS138" s="70"/>
      <c r="AT138" s="68"/>
      <c r="AU138" s="68"/>
      <c r="AV138" s="68" t="n">
        <f aca="false">Listen!F134</f>
        <v>0.86</v>
      </c>
      <c r="AW138" s="68" t="n">
        <f aca="false">Listen!G134</f>
        <v>0.645</v>
      </c>
      <c r="AX138" s="68" t="n">
        <f aca="false">Listen!H134</f>
        <v>0.3</v>
      </c>
      <c r="AY138" s="68" t="n">
        <f aca="false">Listen!I134</f>
        <v>0.24</v>
      </c>
      <c r="AZ138" s="68" t="n">
        <f aca="false">Listen!J134</f>
        <v>0.005</v>
      </c>
      <c r="BA138" s="68" t="n">
        <f aca="false">Listen!K134</f>
        <v>0.07</v>
      </c>
      <c r="BB138" s="68" t="n">
        <f aca="false">Listen!L134</f>
        <v>-0.5</v>
      </c>
      <c r="BC138" s="91" t="n">
        <f aca="false">+BC126</f>
        <v>-0.105</v>
      </c>
      <c r="BD138" s="91" t="n">
        <f aca="false">+BC138</f>
        <v>-0.105</v>
      </c>
      <c r="BE138" s="80" t="n">
        <f aca="false">($B138+$BC138)/(1+0.0461)*0.0461+0.015+$BC138</f>
        <v>0.127301500812542</v>
      </c>
      <c r="BF138" s="80" t="n">
        <f aca="false">($B138+$BC138)/(1+0.052)*0.052+0.0225+$BC138</f>
        <v>0.161237642585551</v>
      </c>
      <c r="BG138" s="80" t="n">
        <f aca="false">($B138+$BC138)/(1+0.048)*0.048+0.055+$BD138</f>
        <v>0.175847328244275</v>
      </c>
    </row>
    <row r="139" customFormat="false" ht="12.75" hidden="false" customHeight="false" outlineLevel="0" collapsed="false">
      <c r="A139" s="49" t="n">
        <v>40878</v>
      </c>
      <c r="B139" s="50" t="n">
        <f aca="false">+Listen!C135</f>
        <v>5.159</v>
      </c>
      <c r="C139" s="88"/>
      <c r="D139" s="56" t="n">
        <f aca="false">+D127+0</f>
        <v>0.27</v>
      </c>
      <c r="E139" s="56" t="n">
        <f aca="false">D139</f>
        <v>0.27</v>
      </c>
      <c r="F139" s="57" t="n">
        <f aca="false">D139</f>
        <v>0.27</v>
      </c>
      <c r="G139" s="58" t="n">
        <f aca="false">D139-0.035</f>
        <v>0.235</v>
      </c>
      <c r="H139" s="57" t="n">
        <f aca="false">F139</f>
        <v>0.27</v>
      </c>
      <c r="I139" s="92" t="n">
        <f aca="false">I127-0.005</f>
        <v>0.3925</v>
      </c>
      <c r="J139" s="58" t="n">
        <f aca="false">I139</f>
        <v>0.3925</v>
      </c>
      <c r="K139" s="61" t="n">
        <f aca="false">I139+0</f>
        <v>0.3925</v>
      </c>
      <c r="L139" s="62" t="n">
        <f aca="false">D139+0.12</f>
        <v>0.39</v>
      </c>
      <c r="M139" s="64" t="n">
        <f aca="false">L139-0</f>
        <v>0.39</v>
      </c>
      <c r="N139" s="58" t="n">
        <f aca="false">L139</f>
        <v>0.39</v>
      </c>
      <c r="O139" s="57" t="n">
        <f aca="false">+L139+0.03</f>
        <v>0.42</v>
      </c>
      <c r="P139" s="84" t="n">
        <f aca="false">L139+0.1</f>
        <v>0.49</v>
      </c>
      <c r="Q139" s="59" t="n">
        <f aca="false">P139</f>
        <v>0.49</v>
      </c>
      <c r="R139" s="58" t="n">
        <f aca="false">P139</f>
        <v>0.49</v>
      </c>
      <c r="S139" s="57" t="n">
        <f aca="false">+P139+0.02</f>
        <v>0.51</v>
      </c>
      <c r="T139" s="57"/>
      <c r="U139" s="65" t="n">
        <f aca="false">D139-0.16</f>
        <v>0.11</v>
      </c>
      <c r="V139" s="65" t="n">
        <f aca="false">U139+0.055</f>
        <v>0.165</v>
      </c>
      <c r="W139" s="65" t="n">
        <f aca="false">(U139+B139)*0.032+U139+0.01</f>
        <v>0.288608</v>
      </c>
      <c r="X139" s="68" t="n">
        <f aca="false">AVERAGE(Z138:Z142)</f>
        <v>0.152</v>
      </c>
      <c r="Y139" s="68" t="n">
        <v>0.255</v>
      </c>
      <c r="Z139" s="68" t="n">
        <v>0.155</v>
      </c>
      <c r="AA139" s="68" t="n">
        <f aca="false">Y139</f>
        <v>0.255</v>
      </c>
      <c r="AB139" s="68" t="n">
        <f aca="false">AC139</f>
        <v>0.355</v>
      </c>
      <c r="AC139" s="68" t="n">
        <f aca="false">Y139+0.1</f>
        <v>0.355</v>
      </c>
      <c r="AD139" s="68" t="n">
        <f aca="false">Listen!L135</f>
        <v>-0.5</v>
      </c>
      <c r="AE139" s="68"/>
      <c r="AF139" s="68"/>
      <c r="AG139" s="69" t="n">
        <v>0</v>
      </c>
      <c r="AH139" s="70" t="n">
        <v>0</v>
      </c>
      <c r="AI139" s="70" t="n">
        <f aca="false">+AI127</f>
        <v>0.02</v>
      </c>
      <c r="AJ139" s="70" t="n">
        <v>0</v>
      </c>
      <c r="AK139" s="70" t="n">
        <f aca="false">+AI139</f>
        <v>0.02</v>
      </c>
      <c r="AL139" s="70" t="n">
        <f aca="false">AL127</f>
        <v>0.05</v>
      </c>
      <c r="AM139" s="70" t="n">
        <v>0.0275</v>
      </c>
      <c r="AN139" s="70" t="n">
        <v>0</v>
      </c>
      <c r="AO139" s="70" t="n">
        <v>0</v>
      </c>
      <c r="AP139" s="70" t="n">
        <v>0.155</v>
      </c>
      <c r="AQ139" s="70" t="n">
        <v>0.005</v>
      </c>
      <c r="AR139" s="70" t="n">
        <v>0.055</v>
      </c>
      <c r="AS139" s="70"/>
      <c r="AT139" s="68"/>
      <c r="AU139" s="68"/>
      <c r="AV139" s="68" t="n">
        <f aca="false">Listen!F135</f>
        <v>1.28</v>
      </c>
      <c r="AW139" s="68" t="n">
        <f aca="false">Listen!G135</f>
        <v>0.98</v>
      </c>
      <c r="AX139" s="68" t="n">
        <f aca="false">Listen!H135</f>
        <v>0.37</v>
      </c>
      <c r="AY139" s="68" t="n">
        <f aca="false">Listen!I135</f>
        <v>0.26</v>
      </c>
      <c r="AZ139" s="68" t="n">
        <f aca="false">Listen!J135</f>
        <v>0.025</v>
      </c>
      <c r="BA139" s="68" t="n">
        <f aca="false">Listen!K135</f>
        <v>0.075</v>
      </c>
      <c r="BB139" s="68" t="n">
        <f aca="false">Listen!L135</f>
        <v>-0.5</v>
      </c>
      <c r="BC139" s="91" t="n">
        <f aca="false">+BC127</f>
        <v>-0.1075</v>
      </c>
      <c r="BD139" s="91" t="n">
        <f aca="false">+BC139</f>
        <v>-0.1075</v>
      </c>
      <c r="BE139" s="80" t="n">
        <f aca="false">($B139+$BC139)/(1+0.0461)*0.0461+0.015+$BC139</f>
        <v>0.130111748398815</v>
      </c>
      <c r="BF139" s="80" t="n">
        <f aca="false">($B139+$BC139)/(1+0.052)*0.052+0.0225+$BC139</f>
        <v>0.16469391634981</v>
      </c>
      <c r="BG139" s="80" t="n">
        <f aca="false">($B139+$BC139)/(1+0.048)*0.048+0.055+$BD139</f>
        <v>0.17886641221374</v>
      </c>
    </row>
    <row r="140" customFormat="false" ht="12.75" hidden="false" customHeight="false" outlineLevel="0" collapsed="false">
      <c r="A140" s="49" t="n">
        <v>40909</v>
      </c>
      <c r="B140" s="50" t="n">
        <f aca="false">+Listen!C136</f>
        <v>5.189</v>
      </c>
      <c r="C140" s="88"/>
      <c r="D140" s="56" t="n">
        <f aca="false">+D128+0</f>
        <v>0.28</v>
      </c>
      <c r="E140" s="56" t="n">
        <f aca="false">D140</f>
        <v>0.28</v>
      </c>
      <c r="F140" s="57" t="n">
        <f aca="false">D140</f>
        <v>0.28</v>
      </c>
      <c r="G140" s="58" t="n">
        <f aca="false">D140-0.035</f>
        <v>0.245</v>
      </c>
      <c r="H140" s="57" t="n">
        <f aca="false">F140</f>
        <v>0.28</v>
      </c>
      <c r="I140" s="92" t="n">
        <f aca="false">I128-0.005</f>
        <v>0.4025</v>
      </c>
      <c r="J140" s="58" t="n">
        <f aca="false">I140</f>
        <v>0.4025</v>
      </c>
      <c r="K140" s="61" t="n">
        <f aca="false">I140+0</f>
        <v>0.4025</v>
      </c>
      <c r="L140" s="62" t="n">
        <f aca="false">D140+0.12</f>
        <v>0.4</v>
      </c>
      <c r="M140" s="64" t="n">
        <f aca="false">L140-0</f>
        <v>0.4</v>
      </c>
      <c r="N140" s="58" t="n">
        <f aca="false">L140</f>
        <v>0.4</v>
      </c>
      <c r="O140" s="57" t="n">
        <f aca="false">+L140+0.03</f>
        <v>0.43</v>
      </c>
      <c r="P140" s="84" t="n">
        <f aca="false">L140+0.1</f>
        <v>0.5</v>
      </c>
      <c r="Q140" s="59" t="n">
        <f aca="false">P140</f>
        <v>0.5</v>
      </c>
      <c r="R140" s="58" t="n">
        <f aca="false">P140</f>
        <v>0.5</v>
      </c>
      <c r="S140" s="57" t="n">
        <f aca="false">+P140+0.02</f>
        <v>0.52</v>
      </c>
      <c r="T140" s="57"/>
      <c r="U140" s="65" t="n">
        <f aca="false">D140-0.16</f>
        <v>0.12</v>
      </c>
      <c r="V140" s="65" t="n">
        <f aca="false">U140+0.055</f>
        <v>0.175</v>
      </c>
      <c r="W140" s="65" t="n">
        <f aca="false">(U140+B140)*0.032+U140+0.01</f>
        <v>0.299888</v>
      </c>
      <c r="X140" s="68"/>
      <c r="Y140" s="68" t="n">
        <v>0.265</v>
      </c>
      <c r="Z140" s="68" t="n">
        <v>0.165</v>
      </c>
      <c r="AA140" s="68" t="n">
        <f aca="false">Y140</f>
        <v>0.265</v>
      </c>
      <c r="AB140" s="68" t="n">
        <f aca="false">AC140</f>
        <v>0.365</v>
      </c>
      <c r="AC140" s="68" t="n">
        <f aca="false">Y140+0.1</f>
        <v>0.365</v>
      </c>
      <c r="AD140" s="68" t="n">
        <f aca="false">Listen!L136</f>
        <v>-0.5</v>
      </c>
      <c r="AE140" s="68"/>
      <c r="AF140" s="68"/>
      <c r="AG140" s="69" t="n">
        <v>0</v>
      </c>
      <c r="AH140" s="70" t="n">
        <v>0</v>
      </c>
      <c r="AI140" s="70" t="n">
        <f aca="false">+AI128</f>
        <v>0.02</v>
      </c>
      <c r="AJ140" s="70" t="n">
        <v>0</v>
      </c>
      <c r="AK140" s="70" t="n">
        <f aca="false">+AI140</f>
        <v>0.02</v>
      </c>
      <c r="AL140" s="70" t="n">
        <f aca="false">AL128</f>
        <v>0.05</v>
      </c>
      <c r="AM140" s="70" t="n">
        <v>0.03</v>
      </c>
      <c r="AN140" s="70" t="n">
        <v>0</v>
      </c>
      <c r="AO140" s="70" t="n">
        <v>0</v>
      </c>
      <c r="AP140" s="70" t="n">
        <v>0.155</v>
      </c>
      <c r="AQ140" s="70" t="n">
        <v>0.005</v>
      </c>
      <c r="AR140" s="70" t="n">
        <v>0.055</v>
      </c>
      <c r="AS140" s="70"/>
      <c r="AT140" s="68"/>
      <c r="AU140" s="68"/>
      <c r="AV140" s="68" t="n">
        <f aca="false">Listen!F136</f>
        <v>1.61</v>
      </c>
      <c r="AW140" s="68" t="n">
        <f aca="false">Listen!G136</f>
        <v>1.205</v>
      </c>
      <c r="AX140" s="68" t="n">
        <f aca="false">Listen!H136</f>
        <v>0.4</v>
      </c>
      <c r="AY140" s="68" t="n">
        <f aca="false">Listen!I136</f>
        <v>0.27</v>
      </c>
      <c r="AZ140" s="68" t="n">
        <f aca="false">Listen!J136</f>
        <v>0.0375</v>
      </c>
      <c r="BA140" s="68" t="n">
        <f aca="false">Listen!K136</f>
        <v>0.09</v>
      </c>
      <c r="BB140" s="68" t="n">
        <f aca="false">Listen!L136</f>
        <v>-0.5</v>
      </c>
      <c r="BC140" s="91" t="n">
        <f aca="false">+BC128</f>
        <v>-0.11</v>
      </c>
      <c r="BD140" s="91" t="n">
        <f aca="false">+BC140</f>
        <v>-0.11</v>
      </c>
      <c r="BE140" s="80" t="n">
        <f aca="false">($B140+$BC140)/(1+0.0461)*0.0461+0.015+$BC140</f>
        <v>0.128823630628047</v>
      </c>
      <c r="BF140" s="80" t="n">
        <f aca="false">($B140+$BC140)/(1+0.052)*0.052+0.0225+$BC140</f>
        <v>0.163553231939164</v>
      </c>
      <c r="BG140" s="80" t="n">
        <f aca="false">($B140+$BC140)/(1+0.048)*0.048+0.055+$BD140</f>
        <v>0.177625954198473</v>
      </c>
    </row>
    <row r="141" customFormat="false" ht="12.75" hidden="false" customHeight="false" outlineLevel="0" collapsed="false">
      <c r="A141" s="49" t="n">
        <v>40940</v>
      </c>
      <c r="B141" s="50" t="n">
        <f aca="false">+Listen!C137</f>
        <v>5.069</v>
      </c>
      <c r="C141" s="88"/>
      <c r="D141" s="56" t="n">
        <f aca="false">+D129+0</f>
        <v>0.27</v>
      </c>
      <c r="E141" s="56" t="n">
        <f aca="false">D141</f>
        <v>0.27</v>
      </c>
      <c r="F141" s="57" t="n">
        <f aca="false">D141</f>
        <v>0.27</v>
      </c>
      <c r="G141" s="58" t="n">
        <f aca="false">D141-0.035</f>
        <v>0.235</v>
      </c>
      <c r="H141" s="57" t="n">
        <f aca="false">F141</f>
        <v>0.27</v>
      </c>
      <c r="I141" s="92" t="n">
        <f aca="false">I129-0.005</f>
        <v>0.3925</v>
      </c>
      <c r="J141" s="58" t="n">
        <f aca="false">I141</f>
        <v>0.3925</v>
      </c>
      <c r="K141" s="61" t="n">
        <f aca="false">I141+0</f>
        <v>0.3925</v>
      </c>
      <c r="L141" s="62" t="n">
        <f aca="false">D141+0.12</f>
        <v>0.39</v>
      </c>
      <c r="M141" s="64" t="n">
        <f aca="false">L141-0</f>
        <v>0.39</v>
      </c>
      <c r="N141" s="58" t="n">
        <f aca="false">L141</f>
        <v>0.39</v>
      </c>
      <c r="O141" s="57" t="n">
        <f aca="false">+L141+0.03</f>
        <v>0.42</v>
      </c>
      <c r="P141" s="84" t="n">
        <f aca="false">L141+0.1</f>
        <v>0.49</v>
      </c>
      <c r="Q141" s="59" t="n">
        <f aca="false">P141</f>
        <v>0.49</v>
      </c>
      <c r="R141" s="58" t="n">
        <f aca="false">P141</f>
        <v>0.49</v>
      </c>
      <c r="S141" s="57" t="n">
        <f aca="false">+P141+0.02</f>
        <v>0.51</v>
      </c>
      <c r="T141" s="57"/>
      <c r="U141" s="65" t="n">
        <f aca="false">D141-0.16</f>
        <v>0.11</v>
      </c>
      <c r="V141" s="65" t="n">
        <f aca="false">U141+0.055</f>
        <v>0.165</v>
      </c>
      <c r="W141" s="65" t="n">
        <f aca="false">(U141+B141)*0.032+U141+0.01</f>
        <v>0.285728</v>
      </c>
      <c r="X141" s="68"/>
      <c r="Y141" s="68" t="n">
        <v>0.255</v>
      </c>
      <c r="Z141" s="68" t="n">
        <v>0.155</v>
      </c>
      <c r="AA141" s="68" t="n">
        <f aca="false">Y141</f>
        <v>0.255</v>
      </c>
      <c r="AB141" s="68" t="n">
        <f aca="false">AC141</f>
        <v>0.355</v>
      </c>
      <c r="AC141" s="68" t="n">
        <f aca="false">Y141+0.1</f>
        <v>0.355</v>
      </c>
      <c r="AD141" s="68" t="n">
        <f aca="false">Listen!L137</f>
        <v>-0.5</v>
      </c>
      <c r="AE141" s="68"/>
      <c r="AF141" s="68"/>
      <c r="AG141" s="69" t="n">
        <v>0</v>
      </c>
      <c r="AH141" s="70" t="n">
        <v>0</v>
      </c>
      <c r="AI141" s="70" t="n">
        <f aca="false">+AI129</f>
        <v>0.02</v>
      </c>
      <c r="AJ141" s="70" t="n">
        <v>0</v>
      </c>
      <c r="AK141" s="70" t="n">
        <f aca="false">+AI141</f>
        <v>0.02</v>
      </c>
      <c r="AL141" s="70" t="n">
        <f aca="false">AL129</f>
        <v>0.05</v>
      </c>
      <c r="AM141" s="70" t="n">
        <v>0.0325</v>
      </c>
      <c r="AN141" s="70" t="n">
        <v>0</v>
      </c>
      <c r="AO141" s="70" t="n">
        <v>0</v>
      </c>
      <c r="AP141" s="70" t="n">
        <v>0.155</v>
      </c>
      <c r="AQ141" s="70" t="n">
        <v>0.005</v>
      </c>
      <c r="AR141" s="70" t="n">
        <v>0.055</v>
      </c>
      <c r="AS141" s="70"/>
      <c r="AT141" s="68"/>
      <c r="AU141" s="68"/>
      <c r="AV141" s="68" t="n">
        <f aca="false">Listen!F137</f>
        <v>1.57</v>
      </c>
      <c r="AW141" s="68" t="n">
        <f aca="false">Listen!G137</f>
        <v>1.205</v>
      </c>
      <c r="AX141" s="68" t="n">
        <f aca="false">Listen!H137</f>
        <v>0.39</v>
      </c>
      <c r="AY141" s="68" t="n">
        <f aca="false">Listen!I137</f>
        <v>0.27</v>
      </c>
      <c r="AZ141" s="68" t="n">
        <f aca="false">Listen!J137</f>
        <v>0.0425</v>
      </c>
      <c r="BA141" s="68" t="n">
        <f aca="false">Listen!K137</f>
        <v>0.09</v>
      </c>
      <c r="BB141" s="68" t="n">
        <f aca="false">Listen!L137</f>
        <v>-0.5</v>
      </c>
      <c r="BC141" s="91" t="n">
        <f aca="false">+BC129</f>
        <v>-0.1025</v>
      </c>
      <c r="BD141" s="91" t="n">
        <f aca="false">+BC141</f>
        <v>-0.1025</v>
      </c>
      <c r="BE141" s="80" t="n">
        <f aca="false">($B141+$BC141)/(1+0.0461)*0.0461+0.015+$BC141</f>
        <v>0.131365930599369</v>
      </c>
      <c r="BF141" s="80" t="n">
        <f aca="false">($B141+$BC141)/(1+0.052)*0.052+0.0225+$BC141</f>
        <v>0.165492395437262</v>
      </c>
      <c r="BG141" s="80" t="n">
        <f aca="false">($B141+$BC141)/(1+0.048)*0.048+0.055+$BD141</f>
        <v>0.179973282442748</v>
      </c>
    </row>
    <row r="142" customFormat="false" ht="12.75" hidden="false" customHeight="false" outlineLevel="0" collapsed="false">
      <c r="A142" s="49" t="n">
        <v>40969</v>
      </c>
      <c r="B142" s="50" t="n">
        <f aca="false">+Listen!C138</f>
        <v>4.929</v>
      </c>
      <c r="C142" s="88"/>
      <c r="D142" s="56" t="n">
        <f aca="false">+D130+0</f>
        <v>0.265</v>
      </c>
      <c r="E142" s="56" t="n">
        <f aca="false">D142</f>
        <v>0.265</v>
      </c>
      <c r="F142" s="57" t="n">
        <f aca="false">D142</f>
        <v>0.265</v>
      </c>
      <c r="G142" s="58" t="n">
        <f aca="false">D142-0.035</f>
        <v>0.23</v>
      </c>
      <c r="H142" s="57" t="n">
        <f aca="false">F142</f>
        <v>0.265</v>
      </c>
      <c r="I142" s="92" t="n">
        <f aca="false">I130-0.005</f>
        <v>0.3875</v>
      </c>
      <c r="J142" s="58" t="n">
        <f aca="false">I142</f>
        <v>0.3875</v>
      </c>
      <c r="K142" s="61" t="n">
        <f aca="false">I142+0</f>
        <v>0.3875</v>
      </c>
      <c r="L142" s="62" t="n">
        <f aca="false">D142+0.12</f>
        <v>0.385</v>
      </c>
      <c r="M142" s="64" t="n">
        <f aca="false">L142-0</f>
        <v>0.385</v>
      </c>
      <c r="N142" s="58" t="n">
        <f aca="false">L142</f>
        <v>0.385</v>
      </c>
      <c r="O142" s="57" t="n">
        <f aca="false">+L142+0.03</f>
        <v>0.415</v>
      </c>
      <c r="P142" s="84" t="n">
        <f aca="false">L142+0.1</f>
        <v>0.485</v>
      </c>
      <c r="Q142" s="59" t="n">
        <f aca="false">P142</f>
        <v>0.485</v>
      </c>
      <c r="R142" s="58" t="n">
        <f aca="false">P142</f>
        <v>0.485</v>
      </c>
      <c r="S142" s="57" t="n">
        <f aca="false">+P142+0.02</f>
        <v>0.505</v>
      </c>
      <c r="T142" s="57"/>
      <c r="U142" s="65" t="n">
        <f aca="false">D142-0.16</f>
        <v>0.105</v>
      </c>
      <c r="V142" s="65" t="n">
        <f aca="false">U142+0.055</f>
        <v>0.16</v>
      </c>
      <c r="W142" s="65" t="n">
        <f aca="false">(U142+B142)*0.032+U142+0.01</f>
        <v>0.276088</v>
      </c>
      <c r="X142" s="68"/>
      <c r="Y142" s="68" t="n">
        <v>0.25</v>
      </c>
      <c r="Z142" s="68" t="n">
        <v>0.15</v>
      </c>
      <c r="AA142" s="68" t="n">
        <f aca="false">Y142</f>
        <v>0.25</v>
      </c>
      <c r="AB142" s="68" t="n">
        <f aca="false">AC142</f>
        <v>0.35</v>
      </c>
      <c r="AC142" s="68" t="n">
        <f aca="false">Y142+0.1</f>
        <v>0.35</v>
      </c>
      <c r="AD142" s="68" t="n">
        <f aca="false">Listen!L138</f>
        <v>-0.5</v>
      </c>
      <c r="AE142" s="68"/>
      <c r="AF142" s="68"/>
      <c r="AG142" s="69" t="n">
        <v>0</v>
      </c>
      <c r="AH142" s="70" t="n">
        <v>0</v>
      </c>
      <c r="AI142" s="70" t="n">
        <f aca="false">+AI130</f>
        <v>0.02</v>
      </c>
      <c r="AJ142" s="70" t="n">
        <v>0</v>
      </c>
      <c r="AK142" s="70" t="n">
        <f aca="false">+AI142</f>
        <v>0.02</v>
      </c>
      <c r="AL142" s="70" t="n">
        <f aca="false">AL130</f>
        <v>0.05</v>
      </c>
      <c r="AM142" s="70" t="n">
        <v>0.035</v>
      </c>
      <c r="AN142" s="70" t="n">
        <v>0</v>
      </c>
      <c r="AO142" s="70" t="n">
        <v>0</v>
      </c>
      <c r="AP142" s="70" t="n">
        <v>0.155</v>
      </c>
      <c r="AQ142" s="70" t="n">
        <v>0.005</v>
      </c>
      <c r="AR142" s="70" t="n">
        <v>0.055</v>
      </c>
      <c r="AS142" s="70"/>
      <c r="AT142" s="68"/>
      <c r="AU142" s="68"/>
      <c r="AV142" s="68" t="n">
        <f aca="false">Listen!F138</f>
        <v>0.93</v>
      </c>
      <c r="AW142" s="68" t="n">
        <f aca="false">Listen!G138</f>
        <v>0.815</v>
      </c>
      <c r="AX142" s="68" t="n">
        <f aca="false">Listen!H138</f>
        <v>0.39</v>
      </c>
      <c r="AY142" s="68" t="n">
        <f aca="false">Listen!I138</f>
        <v>0.24</v>
      </c>
      <c r="AZ142" s="68" t="n">
        <f aca="false">Listen!J138</f>
        <v>0.04</v>
      </c>
      <c r="BA142" s="68" t="n">
        <f aca="false">Listen!K138</f>
        <v>0.075</v>
      </c>
      <c r="BB142" s="68" t="n">
        <f aca="false">Listen!L138</f>
        <v>-0.5</v>
      </c>
      <c r="BC142" s="91" t="n">
        <f aca="false">+BC130</f>
        <v>-0.1</v>
      </c>
      <c r="BD142" s="91" t="n">
        <f aca="false">+BC142</f>
        <v>-0.1</v>
      </c>
      <c r="BE142" s="80" t="n">
        <f aca="false">($B142+$BC142)/(1+0.0461)*0.0461+0.015+$BC142</f>
        <v>0.127806519453207</v>
      </c>
      <c r="BF142" s="80" t="n">
        <f aca="false">($B142+$BC142)/(1+0.052)*0.052+0.0225+$BC142</f>
        <v>0.161195817490494</v>
      </c>
      <c r="BG142" s="80" t="n">
        <f aca="false">($B142+$BC142)/(1+0.048)*0.048+0.055+$BD142</f>
        <v>0.176175572519084</v>
      </c>
    </row>
    <row r="143" customFormat="false" ht="12.75" hidden="false" customHeight="false" outlineLevel="0" collapsed="false">
      <c r="A143" s="49" t="n">
        <v>41000</v>
      </c>
      <c r="B143" s="50" t="n">
        <f aca="false">+Listen!C139</f>
        <v>4.8</v>
      </c>
      <c r="C143" s="88"/>
      <c r="D143" s="56" t="n">
        <f aca="false">+D131+0</f>
        <v>0.19</v>
      </c>
      <c r="E143" s="56" t="n">
        <f aca="false">D143</f>
        <v>0.19</v>
      </c>
      <c r="F143" s="57" t="n">
        <f aca="false">D143</f>
        <v>0.19</v>
      </c>
      <c r="G143" s="58" t="n">
        <f aca="false">D143-0.035</f>
        <v>0.155</v>
      </c>
      <c r="H143" s="57" t="n">
        <f aca="false">F143</f>
        <v>0.19</v>
      </c>
      <c r="I143" s="92" t="n">
        <f aca="false">D143</f>
        <v>0.19</v>
      </c>
      <c r="J143" s="58" t="n">
        <f aca="false">I143</f>
        <v>0.19</v>
      </c>
      <c r="K143" s="61" t="n">
        <f aca="false">I143+0</f>
        <v>0.19</v>
      </c>
      <c r="L143" s="84" t="n">
        <f aca="false">D143+0.025</f>
        <v>0.215</v>
      </c>
      <c r="M143" s="64" t="n">
        <f aca="false">L143-0</f>
        <v>0.215</v>
      </c>
      <c r="N143" s="58" t="n">
        <f aca="false">L143</f>
        <v>0.215</v>
      </c>
      <c r="O143" s="57" t="n">
        <f aca="false">+L143+0.02</f>
        <v>0.235</v>
      </c>
      <c r="P143" s="86" t="n">
        <f aca="false">D143-0.005</f>
        <v>0.185</v>
      </c>
      <c r="Q143" s="59" t="n">
        <f aca="false">P143</f>
        <v>0.185</v>
      </c>
      <c r="R143" s="58" t="n">
        <f aca="false">P143</f>
        <v>0.185</v>
      </c>
      <c r="S143" s="57" t="n">
        <f aca="false">+P143</f>
        <v>0.185</v>
      </c>
      <c r="T143" s="57"/>
      <c r="U143" s="65" t="n">
        <f aca="false">D143-0.2</f>
        <v>-0.01</v>
      </c>
      <c r="V143" s="65" t="n">
        <f aca="false">U143+0.055</f>
        <v>0.045</v>
      </c>
      <c r="W143" s="65" t="n">
        <f aca="false">D143</f>
        <v>0.19</v>
      </c>
      <c r="X143" s="68" t="n">
        <f aca="false">AVERAGE(Y143:Y149)</f>
        <v>0.176428571428571</v>
      </c>
      <c r="Y143" s="68" t="n">
        <v>0.185</v>
      </c>
      <c r="Z143" s="68" t="n">
        <v>0.095</v>
      </c>
      <c r="AA143" s="68" t="n">
        <f aca="false">Y143</f>
        <v>0.185</v>
      </c>
      <c r="AB143" s="68" t="n">
        <f aca="false">AC143</f>
        <v>0.245</v>
      </c>
      <c r="AC143" s="68" t="n">
        <f aca="false">Y143+0.06</f>
        <v>0.245</v>
      </c>
      <c r="AD143" s="68" t="n">
        <f aca="false">Listen!L139</f>
        <v>-0.65</v>
      </c>
      <c r="AE143" s="68"/>
      <c r="AF143" s="68"/>
      <c r="AG143" s="69" t="n">
        <v>0</v>
      </c>
      <c r="AH143" s="70" t="n">
        <v>0</v>
      </c>
      <c r="AI143" s="70" t="n">
        <f aca="false">+AI131</f>
        <v>0.005</v>
      </c>
      <c r="AJ143" s="70" t="n">
        <v>0</v>
      </c>
      <c r="AK143" s="70" t="n">
        <f aca="false">+AI143</f>
        <v>0.005</v>
      </c>
      <c r="AL143" s="70" t="n">
        <f aca="false">AL131</f>
        <v>0.04</v>
      </c>
      <c r="AM143" s="70" t="n">
        <v>0.0075</v>
      </c>
      <c r="AN143" s="70" t="n">
        <v>0</v>
      </c>
      <c r="AO143" s="70" t="n">
        <v>0</v>
      </c>
      <c r="AP143" s="70" t="n">
        <v>0.155</v>
      </c>
      <c r="AQ143" s="70" t="n">
        <v>0</v>
      </c>
      <c r="AR143" s="70" t="n">
        <v>0.04</v>
      </c>
      <c r="AS143" s="70"/>
      <c r="AT143" s="68"/>
      <c r="AU143" s="68"/>
      <c r="AV143" s="68" t="n">
        <f aca="false">Listen!F139</f>
        <v>0.5</v>
      </c>
      <c r="AW143" s="68" t="n">
        <f aca="false">Listen!G139</f>
        <v>0.435</v>
      </c>
      <c r="AX143" s="68" t="n">
        <f aca="false">Listen!H139</f>
        <v>0.24</v>
      </c>
      <c r="AY143" s="68" t="n">
        <f aca="false">Listen!I139</f>
        <v>0.17</v>
      </c>
      <c r="AZ143" s="68" t="n">
        <f aca="false">Listen!J139</f>
        <v>-0.09</v>
      </c>
      <c r="BA143" s="68" t="n">
        <f aca="false">Listen!K139</f>
        <v>-0.07</v>
      </c>
      <c r="BB143" s="68" t="n">
        <f aca="false">Listen!L139</f>
        <v>-0.65</v>
      </c>
      <c r="BC143" s="91" t="n">
        <f aca="false">+BC131</f>
        <v>-0.085</v>
      </c>
      <c r="BD143" s="91" t="n">
        <f aca="false">+BC143</f>
        <v>-0.085</v>
      </c>
      <c r="BE143" s="80" t="n">
        <f aca="false">($B143+$BC143)/(1+0.0461)*0.0461+0.015+$BC143</f>
        <v>0.13778271675748</v>
      </c>
      <c r="BF143" s="80" t="n">
        <f aca="false">($B143+$BC143)/(1+0.052)*0.052+0.0225+$BC143</f>
        <v>0.170560836501901</v>
      </c>
      <c r="BG143" s="80" t="n">
        <f aca="false">($B143+$BC143)/(1+0.048)*0.048+0.055+$BD143</f>
        <v>0.185954198473282</v>
      </c>
    </row>
    <row r="144" customFormat="false" ht="12.75" hidden="false" customHeight="false" outlineLevel="0" collapsed="false">
      <c r="A144" s="49" t="n">
        <v>41030</v>
      </c>
      <c r="B144" s="50" t="n">
        <f aca="false">+Listen!C140</f>
        <v>4.844</v>
      </c>
      <c r="C144" s="88"/>
      <c r="D144" s="56" t="n">
        <f aca="false">+D132+0</f>
        <v>0.18</v>
      </c>
      <c r="E144" s="56" t="n">
        <f aca="false">D144</f>
        <v>0.18</v>
      </c>
      <c r="F144" s="57" t="n">
        <f aca="false">D144</f>
        <v>0.18</v>
      </c>
      <c r="G144" s="58" t="n">
        <f aca="false">D144-0.035</f>
        <v>0.145</v>
      </c>
      <c r="H144" s="57" t="n">
        <f aca="false">F144</f>
        <v>0.18</v>
      </c>
      <c r="I144" s="92" t="n">
        <f aca="false">D144</f>
        <v>0.18</v>
      </c>
      <c r="J144" s="58" t="n">
        <f aca="false">I144</f>
        <v>0.18</v>
      </c>
      <c r="K144" s="61" t="n">
        <f aca="false">I144+0</f>
        <v>0.18</v>
      </c>
      <c r="L144" s="84" t="n">
        <f aca="false">D144+0.025</f>
        <v>0.205</v>
      </c>
      <c r="M144" s="64" t="n">
        <f aca="false">L144-0</f>
        <v>0.205</v>
      </c>
      <c r="N144" s="58" t="n">
        <f aca="false">L144</f>
        <v>0.205</v>
      </c>
      <c r="O144" s="57" t="n">
        <f aca="false">+L144+0.02</f>
        <v>0.225</v>
      </c>
      <c r="P144" s="86" t="n">
        <f aca="false">D144-0.005</f>
        <v>0.175</v>
      </c>
      <c r="Q144" s="59" t="n">
        <f aca="false">P144</f>
        <v>0.175</v>
      </c>
      <c r="R144" s="58" t="n">
        <f aca="false">P144</f>
        <v>0.175</v>
      </c>
      <c r="S144" s="57" t="n">
        <f aca="false">+P144</f>
        <v>0.175</v>
      </c>
      <c r="T144" s="57"/>
      <c r="U144" s="65" t="n">
        <f aca="false">D144-0.2</f>
        <v>-0.02</v>
      </c>
      <c r="V144" s="65" t="n">
        <f aca="false">U144+0.055</f>
        <v>0.035</v>
      </c>
      <c r="W144" s="65" t="n">
        <f aca="false">D144</f>
        <v>0.18</v>
      </c>
      <c r="X144" s="68" t="n">
        <f aca="false">AVERAGE(Z143:Z149)</f>
        <v>0.0864285714285714</v>
      </c>
      <c r="Y144" s="68" t="n">
        <v>0.175</v>
      </c>
      <c r="Z144" s="68" t="n">
        <v>0.085</v>
      </c>
      <c r="AA144" s="68" t="n">
        <f aca="false">Y144</f>
        <v>0.175</v>
      </c>
      <c r="AB144" s="68" t="n">
        <f aca="false">AC144</f>
        <v>0.235</v>
      </c>
      <c r="AC144" s="68" t="n">
        <f aca="false">Y144+0.06</f>
        <v>0.235</v>
      </c>
      <c r="AD144" s="68" t="n">
        <f aca="false">Listen!L140</f>
        <v>-0.65</v>
      </c>
      <c r="AE144" s="68"/>
      <c r="AF144" s="68"/>
      <c r="AG144" s="69" t="n">
        <v>0</v>
      </c>
      <c r="AH144" s="70" t="n">
        <v>0</v>
      </c>
      <c r="AI144" s="70" t="n">
        <f aca="false">+AI132</f>
        <v>0.005</v>
      </c>
      <c r="AJ144" s="70" t="n">
        <v>0</v>
      </c>
      <c r="AK144" s="70" t="n">
        <f aca="false">+AI144</f>
        <v>0.005</v>
      </c>
      <c r="AL144" s="70" t="n">
        <f aca="false">AL132</f>
        <v>0.04</v>
      </c>
      <c r="AM144" s="70" t="n">
        <v>0.0075</v>
      </c>
      <c r="AN144" s="70" t="n">
        <v>0</v>
      </c>
      <c r="AO144" s="70" t="n">
        <v>0</v>
      </c>
      <c r="AP144" s="70" t="n">
        <v>0.155</v>
      </c>
      <c r="AQ144" s="70" t="n">
        <v>0</v>
      </c>
      <c r="AR144" s="70" t="n">
        <v>0.04</v>
      </c>
      <c r="AS144" s="70"/>
      <c r="AT144" s="68"/>
      <c r="AU144" s="68"/>
      <c r="AV144" s="68" t="n">
        <f aca="false">Listen!F140</f>
        <v>0.44</v>
      </c>
      <c r="AW144" s="68" t="n">
        <f aca="false">Listen!G140</f>
        <v>0.385</v>
      </c>
      <c r="AX144" s="68" t="n">
        <f aca="false">Listen!H140</f>
        <v>0.195</v>
      </c>
      <c r="AY144" s="68" t="n">
        <f aca="false">Listen!I140</f>
        <v>0.165</v>
      </c>
      <c r="AZ144" s="68" t="n">
        <f aca="false">Listen!J140</f>
        <v>-0.09</v>
      </c>
      <c r="BA144" s="68" t="n">
        <f aca="false">Listen!K140</f>
        <v>-0.07</v>
      </c>
      <c r="BB144" s="68" t="n">
        <f aca="false">Listen!L140</f>
        <v>-0.65</v>
      </c>
      <c r="BC144" s="91" t="n">
        <f aca="false">+BC132</f>
        <v>-0.085</v>
      </c>
      <c r="BD144" s="91" t="n">
        <f aca="false">+BC144</f>
        <v>-0.085</v>
      </c>
      <c r="BE144" s="80" t="n">
        <f aca="false">($B144+$BC144)/(1+0.0461)*0.0461+0.015+$BC144</f>
        <v>0.139721728324252</v>
      </c>
      <c r="BF144" s="80" t="n">
        <f aca="false">($B144+$BC144)/(1+0.052)*0.052+0.0225+$BC144</f>
        <v>0.172735741444867</v>
      </c>
      <c r="BG144" s="80" t="n">
        <f aca="false">($B144+$BC144)/(1+0.048)*0.048+0.055+$BD144</f>
        <v>0.187969465648855</v>
      </c>
    </row>
    <row r="145" customFormat="false" ht="12.75" hidden="false" customHeight="false" outlineLevel="0" collapsed="false">
      <c r="A145" s="49" t="n">
        <v>41061</v>
      </c>
      <c r="B145" s="50" t="n">
        <f aca="false">+Listen!C141</f>
        <v>4.881</v>
      </c>
      <c r="C145" s="88"/>
      <c r="D145" s="56" t="n">
        <f aca="false">+D133+0</f>
        <v>0.17</v>
      </c>
      <c r="E145" s="56" t="n">
        <f aca="false">D145</f>
        <v>0.17</v>
      </c>
      <c r="F145" s="57" t="n">
        <f aca="false">D145</f>
        <v>0.17</v>
      </c>
      <c r="G145" s="58" t="n">
        <f aca="false">D145-0.035</f>
        <v>0.135</v>
      </c>
      <c r="H145" s="57" t="n">
        <f aca="false">F145</f>
        <v>0.17</v>
      </c>
      <c r="I145" s="92" t="n">
        <f aca="false">D145</f>
        <v>0.17</v>
      </c>
      <c r="J145" s="58" t="n">
        <f aca="false">I145</f>
        <v>0.17</v>
      </c>
      <c r="K145" s="61" t="n">
        <f aca="false">I145+0</f>
        <v>0.17</v>
      </c>
      <c r="L145" s="84" t="n">
        <f aca="false">D145+0.025</f>
        <v>0.195</v>
      </c>
      <c r="M145" s="64" t="n">
        <f aca="false">L145-0</f>
        <v>0.195</v>
      </c>
      <c r="N145" s="58" t="n">
        <f aca="false">L145</f>
        <v>0.195</v>
      </c>
      <c r="O145" s="57" t="n">
        <f aca="false">+L145+0.02</f>
        <v>0.215</v>
      </c>
      <c r="P145" s="86" t="n">
        <f aca="false">D145-0.005</f>
        <v>0.165</v>
      </c>
      <c r="Q145" s="59" t="n">
        <f aca="false">P145</f>
        <v>0.165</v>
      </c>
      <c r="R145" s="58" t="n">
        <f aca="false">P145</f>
        <v>0.165</v>
      </c>
      <c r="S145" s="57" t="n">
        <f aca="false">+P145</f>
        <v>0.165</v>
      </c>
      <c r="T145" s="57"/>
      <c r="U145" s="65" t="n">
        <f aca="false">D145-0.2</f>
        <v>-0.03</v>
      </c>
      <c r="V145" s="65" t="n">
        <f aca="false">U145+0.055</f>
        <v>0.025</v>
      </c>
      <c r="W145" s="65" t="n">
        <f aca="false">D145</f>
        <v>0.17</v>
      </c>
      <c r="X145" s="68"/>
      <c r="Y145" s="68" t="n">
        <v>0.165</v>
      </c>
      <c r="Z145" s="68" t="n">
        <v>0.075</v>
      </c>
      <c r="AA145" s="68" t="n">
        <f aca="false">Y145</f>
        <v>0.165</v>
      </c>
      <c r="AB145" s="68" t="n">
        <f aca="false">AC145</f>
        <v>0.225</v>
      </c>
      <c r="AC145" s="68" t="n">
        <f aca="false">Y145+0.06</f>
        <v>0.225</v>
      </c>
      <c r="AD145" s="68" t="n">
        <f aca="false">Listen!L141</f>
        <v>-0.65</v>
      </c>
      <c r="AE145" s="68"/>
      <c r="AF145" s="68"/>
      <c r="AG145" s="69" t="n">
        <v>0</v>
      </c>
      <c r="AH145" s="70" t="n">
        <v>0</v>
      </c>
      <c r="AI145" s="70" t="n">
        <f aca="false">+AI133</f>
        <v>0.005</v>
      </c>
      <c r="AJ145" s="70" t="n">
        <v>0</v>
      </c>
      <c r="AK145" s="70" t="n">
        <f aca="false">+AI145</f>
        <v>0.005</v>
      </c>
      <c r="AL145" s="70" t="n">
        <f aca="false">AL133</f>
        <v>0.04</v>
      </c>
      <c r="AM145" s="70" t="n">
        <v>0.0075</v>
      </c>
      <c r="AN145" s="70" t="n">
        <v>0</v>
      </c>
      <c r="AO145" s="70" t="n">
        <v>0</v>
      </c>
      <c r="AP145" s="70" t="n">
        <v>0.155</v>
      </c>
      <c r="AQ145" s="70" t="n">
        <v>0</v>
      </c>
      <c r="AR145" s="70" t="n">
        <v>0.04</v>
      </c>
      <c r="AS145" s="70"/>
      <c r="AT145" s="68"/>
      <c r="AU145" s="68"/>
      <c r="AV145" s="68" t="n">
        <f aca="false">Listen!F141</f>
        <v>0.44</v>
      </c>
      <c r="AW145" s="68" t="n">
        <f aca="false">Listen!G141</f>
        <v>0.385</v>
      </c>
      <c r="AX145" s="68" t="n">
        <f aca="false">Listen!H141</f>
        <v>0.195</v>
      </c>
      <c r="AY145" s="68" t="n">
        <f aca="false">Listen!I141</f>
        <v>0.17</v>
      </c>
      <c r="AZ145" s="68" t="n">
        <f aca="false">Listen!J141</f>
        <v>-0.09</v>
      </c>
      <c r="BA145" s="68" t="n">
        <f aca="false">Listen!K141</f>
        <v>-0.07</v>
      </c>
      <c r="BB145" s="68" t="n">
        <f aca="false">Listen!L141</f>
        <v>-0.65</v>
      </c>
      <c r="BC145" s="91" t="n">
        <f aca="false">+BC133</f>
        <v>-0.085</v>
      </c>
      <c r="BD145" s="91" t="n">
        <f aca="false">+BC145</f>
        <v>-0.085</v>
      </c>
      <c r="BE145" s="80" t="n">
        <f aca="false">($B145+$BC145)/(1+0.0461)*0.0461+0.015+$BC145</f>
        <v>0.141352260778128</v>
      </c>
      <c r="BF145" s="80" t="n">
        <f aca="false">($B145+$BC145)/(1+0.052)*0.052+0.0225+$BC145</f>
        <v>0.17456463878327</v>
      </c>
      <c r="BG145" s="80" t="n">
        <f aca="false">($B145+$BC145)/(1+0.048)*0.048+0.055+$BD145</f>
        <v>0.189664122137405</v>
      </c>
    </row>
    <row r="146" customFormat="false" ht="12.75" hidden="false" customHeight="false" outlineLevel="0" collapsed="false">
      <c r="A146" s="49" t="n">
        <v>41091</v>
      </c>
      <c r="B146" s="50" t="n">
        <f aca="false">+Listen!C142</f>
        <v>4.921</v>
      </c>
      <c r="C146" s="88"/>
      <c r="D146" s="56" t="n">
        <f aca="false">+D134+0</f>
        <v>0.17</v>
      </c>
      <c r="E146" s="56" t="n">
        <f aca="false">D146</f>
        <v>0.17</v>
      </c>
      <c r="F146" s="57" t="n">
        <f aca="false">D146</f>
        <v>0.17</v>
      </c>
      <c r="G146" s="58" t="n">
        <f aca="false">D146-0.035</f>
        <v>0.135</v>
      </c>
      <c r="H146" s="57" t="n">
        <f aca="false">F146</f>
        <v>0.17</v>
      </c>
      <c r="I146" s="92" t="n">
        <f aca="false">D146</f>
        <v>0.17</v>
      </c>
      <c r="J146" s="58" t="n">
        <f aca="false">I146</f>
        <v>0.17</v>
      </c>
      <c r="K146" s="61" t="n">
        <f aca="false">I146+0</f>
        <v>0.17</v>
      </c>
      <c r="L146" s="84" t="n">
        <f aca="false">D146+0.025</f>
        <v>0.195</v>
      </c>
      <c r="M146" s="64" t="n">
        <f aca="false">L146-0</f>
        <v>0.195</v>
      </c>
      <c r="N146" s="58" t="n">
        <f aca="false">L146</f>
        <v>0.195</v>
      </c>
      <c r="O146" s="57" t="n">
        <f aca="false">+L146+0.02</f>
        <v>0.215</v>
      </c>
      <c r="P146" s="86" t="n">
        <f aca="false">D146-0.005</f>
        <v>0.165</v>
      </c>
      <c r="Q146" s="59" t="n">
        <f aca="false">P146</f>
        <v>0.165</v>
      </c>
      <c r="R146" s="58" t="n">
        <f aca="false">P146</f>
        <v>0.165</v>
      </c>
      <c r="S146" s="57" t="n">
        <f aca="false">+P146</f>
        <v>0.165</v>
      </c>
      <c r="T146" s="57"/>
      <c r="U146" s="65" t="n">
        <f aca="false">D146-0.2</f>
        <v>-0.03</v>
      </c>
      <c r="V146" s="65" t="n">
        <f aca="false">U146+0.055</f>
        <v>0.025</v>
      </c>
      <c r="W146" s="65" t="n">
        <f aca="false">D146</f>
        <v>0.17</v>
      </c>
      <c r="X146" s="68"/>
      <c r="Y146" s="68" t="n">
        <v>0.165</v>
      </c>
      <c r="Z146" s="68" t="n">
        <v>0.075</v>
      </c>
      <c r="AA146" s="68" t="n">
        <f aca="false">Y146</f>
        <v>0.165</v>
      </c>
      <c r="AB146" s="68" t="n">
        <f aca="false">AC146</f>
        <v>0.225</v>
      </c>
      <c r="AC146" s="68" t="n">
        <f aca="false">Y146+0.06</f>
        <v>0.225</v>
      </c>
      <c r="AD146" s="68" t="n">
        <f aca="false">Listen!L142</f>
        <v>-0.65</v>
      </c>
      <c r="AE146" s="68"/>
      <c r="AF146" s="68"/>
      <c r="AG146" s="69" t="n">
        <v>0</v>
      </c>
      <c r="AH146" s="70" t="n">
        <v>0</v>
      </c>
      <c r="AI146" s="70" t="n">
        <f aca="false">+AI134</f>
        <v>0.005</v>
      </c>
      <c r="AJ146" s="70" t="n">
        <v>0</v>
      </c>
      <c r="AK146" s="70" t="n">
        <f aca="false">+AI146</f>
        <v>0.005</v>
      </c>
      <c r="AL146" s="70" t="n">
        <f aca="false">AL134</f>
        <v>0.04</v>
      </c>
      <c r="AM146" s="70" t="n">
        <v>0.01</v>
      </c>
      <c r="AN146" s="70" t="n">
        <v>0</v>
      </c>
      <c r="AO146" s="70" t="n">
        <v>0</v>
      </c>
      <c r="AP146" s="70" t="n">
        <v>0.155</v>
      </c>
      <c r="AQ146" s="70" t="n">
        <v>0</v>
      </c>
      <c r="AR146" s="70" t="n">
        <v>0.04</v>
      </c>
      <c r="AS146" s="70"/>
      <c r="AT146" s="68"/>
      <c r="AU146" s="68"/>
      <c r="AV146" s="68" t="n">
        <f aca="false">Listen!F142</f>
        <v>0.5</v>
      </c>
      <c r="AW146" s="68" t="n">
        <f aca="false">Listen!G142</f>
        <v>0.3975</v>
      </c>
      <c r="AX146" s="68" t="n">
        <f aca="false">Listen!H142</f>
        <v>0.265</v>
      </c>
      <c r="AY146" s="68" t="n">
        <f aca="false">Listen!I142</f>
        <v>0.175</v>
      </c>
      <c r="AZ146" s="68" t="n">
        <f aca="false">Listen!J142</f>
        <v>-0.09</v>
      </c>
      <c r="BA146" s="68" t="n">
        <f aca="false">Listen!K142</f>
        <v>-0.07</v>
      </c>
      <c r="BB146" s="68" t="n">
        <f aca="false">Listen!L142</f>
        <v>-0.65</v>
      </c>
      <c r="BC146" s="91" t="n">
        <f aca="false">+BC134</f>
        <v>-0.085</v>
      </c>
      <c r="BD146" s="91" t="n">
        <f aca="false">+BC146</f>
        <v>-0.085</v>
      </c>
      <c r="BE146" s="80" t="n">
        <f aca="false">($B146+$BC146)/(1+0.0461)*0.0461+0.015+$BC146</f>
        <v>0.143114998566103</v>
      </c>
      <c r="BF146" s="80" t="n">
        <f aca="false">($B146+$BC146)/(1+0.052)*0.052+0.0225+$BC146</f>
        <v>0.176541825095057</v>
      </c>
      <c r="BG146" s="80" t="n">
        <f aca="false">($B146+$BC146)/(1+0.048)*0.048+0.055+$BD146</f>
        <v>0.191496183206107</v>
      </c>
    </row>
    <row r="147" customFormat="false" ht="12.75" hidden="false" customHeight="false" outlineLevel="0" collapsed="false">
      <c r="A147" s="49" t="n">
        <v>41122</v>
      </c>
      <c r="B147" s="50" t="n">
        <f aca="false">+Listen!C143</f>
        <v>4.969</v>
      </c>
      <c r="C147" s="88"/>
      <c r="D147" s="56" t="n">
        <f aca="false">+D135+0</f>
        <v>0.17</v>
      </c>
      <c r="E147" s="56" t="n">
        <f aca="false">D147</f>
        <v>0.17</v>
      </c>
      <c r="F147" s="57" t="n">
        <f aca="false">D147</f>
        <v>0.17</v>
      </c>
      <c r="G147" s="58" t="n">
        <f aca="false">D147-0.035</f>
        <v>0.135</v>
      </c>
      <c r="H147" s="57" t="n">
        <f aca="false">F147</f>
        <v>0.17</v>
      </c>
      <c r="I147" s="92" t="n">
        <f aca="false">D147</f>
        <v>0.17</v>
      </c>
      <c r="J147" s="58" t="n">
        <f aca="false">I147</f>
        <v>0.17</v>
      </c>
      <c r="K147" s="61" t="n">
        <f aca="false">I147+0</f>
        <v>0.17</v>
      </c>
      <c r="L147" s="84" t="n">
        <f aca="false">D147+0.025</f>
        <v>0.195</v>
      </c>
      <c r="M147" s="64" t="n">
        <f aca="false">L147-0</f>
        <v>0.195</v>
      </c>
      <c r="N147" s="58" t="n">
        <f aca="false">L147</f>
        <v>0.195</v>
      </c>
      <c r="O147" s="57" t="n">
        <f aca="false">+L147+0.02</f>
        <v>0.215</v>
      </c>
      <c r="P147" s="86" t="n">
        <f aca="false">D147-0.005</f>
        <v>0.165</v>
      </c>
      <c r="Q147" s="59" t="n">
        <f aca="false">P147</f>
        <v>0.165</v>
      </c>
      <c r="R147" s="58" t="n">
        <f aca="false">P147</f>
        <v>0.165</v>
      </c>
      <c r="S147" s="57" t="n">
        <f aca="false">+P147</f>
        <v>0.165</v>
      </c>
      <c r="T147" s="57"/>
      <c r="U147" s="65" t="n">
        <f aca="false">D147-0.2</f>
        <v>-0.03</v>
      </c>
      <c r="V147" s="65" t="n">
        <f aca="false">U147+0.055</f>
        <v>0.025</v>
      </c>
      <c r="W147" s="65" t="n">
        <f aca="false">D147</f>
        <v>0.17</v>
      </c>
      <c r="X147" s="68"/>
      <c r="Y147" s="68" t="n">
        <v>0.165</v>
      </c>
      <c r="Z147" s="68" t="n">
        <v>0.075</v>
      </c>
      <c r="AA147" s="68" t="n">
        <f aca="false">Y147</f>
        <v>0.165</v>
      </c>
      <c r="AB147" s="68" t="n">
        <f aca="false">AC147</f>
        <v>0.225</v>
      </c>
      <c r="AC147" s="68" t="n">
        <f aca="false">Y147+0.06</f>
        <v>0.225</v>
      </c>
      <c r="AD147" s="68" t="n">
        <f aca="false">Listen!L143</f>
        <v>-0.65</v>
      </c>
      <c r="AE147" s="68"/>
      <c r="AF147" s="68"/>
      <c r="AG147" s="69" t="n">
        <v>0</v>
      </c>
      <c r="AH147" s="70" t="n">
        <v>0</v>
      </c>
      <c r="AI147" s="70" t="n">
        <f aca="false">+AI135</f>
        <v>0.005</v>
      </c>
      <c r="AJ147" s="70" t="n">
        <v>0</v>
      </c>
      <c r="AK147" s="70" t="n">
        <f aca="false">+AI147</f>
        <v>0.005</v>
      </c>
      <c r="AL147" s="70" t="n">
        <f aca="false">AL135</f>
        <v>0.04</v>
      </c>
      <c r="AM147" s="70" t="n">
        <v>0.0125</v>
      </c>
      <c r="AN147" s="70" t="n">
        <v>0</v>
      </c>
      <c r="AO147" s="70" t="n">
        <v>0</v>
      </c>
      <c r="AP147" s="70" t="n">
        <v>0.155</v>
      </c>
      <c r="AQ147" s="70" t="n">
        <v>0</v>
      </c>
      <c r="AR147" s="70" t="n">
        <v>0.04</v>
      </c>
      <c r="AS147" s="70"/>
      <c r="AT147" s="68"/>
      <c r="AU147" s="68"/>
      <c r="AV147" s="68" t="n">
        <f aca="false">Listen!F143</f>
        <v>0.5</v>
      </c>
      <c r="AW147" s="68" t="n">
        <f aca="false">Listen!G143</f>
        <v>0.4</v>
      </c>
      <c r="AX147" s="68" t="n">
        <f aca="false">Listen!H143</f>
        <v>0.205</v>
      </c>
      <c r="AY147" s="68" t="n">
        <f aca="false">Listen!I143</f>
        <v>0.175</v>
      </c>
      <c r="AZ147" s="68" t="n">
        <f aca="false">Listen!J143</f>
        <v>-0.09</v>
      </c>
      <c r="BA147" s="68" t="n">
        <f aca="false">Listen!K143</f>
        <v>-0.07</v>
      </c>
      <c r="BB147" s="68" t="n">
        <f aca="false">Listen!L143</f>
        <v>-0.65</v>
      </c>
      <c r="BC147" s="91" t="n">
        <f aca="false">+BC135</f>
        <v>-0.085</v>
      </c>
      <c r="BD147" s="91" t="n">
        <f aca="false">+BC147</f>
        <v>-0.085</v>
      </c>
      <c r="BE147" s="80" t="n">
        <f aca="false">($B147+$BC147)/(1+0.0461)*0.0461+0.015+$BC147</f>
        <v>0.145230283911672</v>
      </c>
      <c r="BF147" s="80" t="n">
        <f aca="false">($B147+$BC147)/(1+0.052)*0.052+0.0225+$BC147</f>
        <v>0.178914448669201</v>
      </c>
      <c r="BG147" s="80" t="n">
        <f aca="false">($B147+$BC147)/(1+0.048)*0.048+0.055+$BD147</f>
        <v>0.19369465648855</v>
      </c>
    </row>
    <row r="148" customFormat="false" ht="12.75" hidden="false" customHeight="false" outlineLevel="0" collapsed="false">
      <c r="A148" s="49" t="n">
        <v>41153</v>
      </c>
      <c r="B148" s="50" t="n">
        <f aca="false">+Listen!C144</f>
        <v>4.982</v>
      </c>
      <c r="C148" s="88"/>
      <c r="D148" s="56" t="n">
        <f aca="false">+D136+0</f>
        <v>0.19</v>
      </c>
      <c r="E148" s="56" t="n">
        <f aca="false">D148</f>
        <v>0.19</v>
      </c>
      <c r="F148" s="57" t="n">
        <f aca="false">D148</f>
        <v>0.19</v>
      </c>
      <c r="G148" s="58" t="n">
        <f aca="false">D148-0.035</f>
        <v>0.155</v>
      </c>
      <c r="H148" s="57" t="n">
        <f aca="false">F148</f>
        <v>0.19</v>
      </c>
      <c r="I148" s="92" t="n">
        <f aca="false">D148</f>
        <v>0.19</v>
      </c>
      <c r="J148" s="58" t="n">
        <f aca="false">I148</f>
        <v>0.19</v>
      </c>
      <c r="K148" s="61" t="n">
        <f aca="false">I148+0</f>
        <v>0.19</v>
      </c>
      <c r="L148" s="84" t="n">
        <f aca="false">D148+0.025</f>
        <v>0.215</v>
      </c>
      <c r="M148" s="64" t="n">
        <f aca="false">L148-0</f>
        <v>0.215</v>
      </c>
      <c r="N148" s="58" t="n">
        <f aca="false">L148</f>
        <v>0.215</v>
      </c>
      <c r="O148" s="57" t="n">
        <f aca="false">+L148+0.02</f>
        <v>0.235</v>
      </c>
      <c r="P148" s="86" t="n">
        <f aca="false">D148-0.005</f>
        <v>0.185</v>
      </c>
      <c r="Q148" s="59" t="n">
        <f aca="false">P148</f>
        <v>0.185</v>
      </c>
      <c r="R148" s="58" t="n">
        <f aca="false">P148</f>
        <v>0.185</v>
      </c>
      <c r="S148" s="57" t="n">
        <f aca="false">+P148</f>
        <v>0.185</v>
      </c>
      <c r="T148" s="57"/>
      <c r="U148" s="65" t="n">
        <f aca="false">D148-0.2</f>
        <v>-0.01</v>
      </c>
      <c r="V148" s="65" t="n">
        <f aca="false">U148+0.055</f>
        <v>0.045</v>
      </c>
      <c r="W148" s="65" t="n">
        <f aca="false">D148</f>
        <v>0.19</v>
      </c>
      <c r="X148" s="68"/>
      <c r="Y148" s="68" t="n">
        <v>0.185</v>
      </c>
      <c r="Z148" s="68" t="n">
        <v>0.095</v>
      </c>
      <c r="AA148" s="68" t="n">
        <f aca="false">Y148</f>
        <v>0.185</v>
      </c>
      <c r="AB148" s="68" t="n">
        <f aca="false">AC148</f>
        <v>0.245</v>
      </c>
      <c r="AC148" s="68" t="n">
        <f aca="false">Y148+0.06</f>
        <v>0.245</v>
      </c>
      <c r="AD148" s="68" t="n">
        <f aca="false">Listen!L144</f>
        <v>-0.65</v>
      </c>
      <c r="AE148" s="68"/>
      <c r="AF148" s="68"/>
      <c r="AG148" s="69" t="n">
        <v>0</v>
      </c>
      <c r="AH148" s="70" t="n">
        <v>0</v>
      </c>
      <c r="AI148" s="70" t="n">
        <f aca="false">+AI136</f>
        <v>0.005</v>
      </c>
      <c r="AJ148" s="70" t="n">
        <v>0</v>
      </c>
      <c r="AK148" s="70" t="n">
        <f aca="false">+AI148</f>
        <v>0.005</v>
      </c>
      <c r="AL148" s="70" t="n">
        <f aca="false">AL136</f>
        <v>0.04</v>
      </c>
      <c r="AM148" s="70" t="n">
        <v>0.0125</v>
      </c>
      <c r="AN148" s="70" t="n">
        <v>0</v>
      </c>
      <c r="AO148" s="70" t="n">
        <v>0</v>
      </c>
      <c r="AP148" s="70" t="n">
        <v>0.155</v>
      </c>
      <c r="AQ148" s="70" t="n">
        <v>0</v>
      </c>
      <c r="AR148" s="70" t="n">
        <v>0.04</v>
      </c>
      <c r="AS148" s="70"/>
      <c r="AT148" s="68"/>
      <c r="AU148" s="68"/>
      <c r="AV148" s="68" t="n">
        <f aca="false">Listen!F144</f>
        <v>0.46</v>
      </c>
      <c r="AW148" s="68" t="n">
        <f aca="false">Listen!G144</f>
        <v>0.3975</v>
      </c>
      <c r="AX148" s="68" t="n">
        <f aca="false">Listen!H144</f>
        <v>0.185</v>
      </c>
      <c r="AY148" s="68" t="n">
        <f aca="false">Listen!I144</f>
        <v>0.165</v>
      </c>
      <c r="AZ148" s="68" t="n">
        <f aca="false">Listen!J144</f>
        <v>-0.09</v>
      </c>
      <c r="BA148" s="68" t="n">
        <f aca="false">Listen!K144</f>
        <v>-0.07</v>
      </c>
      <c r="BB148" s="68" t="n">
        <f aca="false">Listen!L144</f>
        <v>-0.65</v>
      </c>
      <c r="BC148" s="91" t="n">
        <f aca="false">+BC136</f>
        <v>-0.085</v>
      </c>
      <c r="BD148" s="91" t="n">
        <f aca="false">+BC148</f>
        <v>-0.085</v>
      </c>
      <c r="BE148" s="80" t="n">
        <f aca="false">($B148+$BC148)/(1+0.0461)*0.0461+0.015+$BC148</f>
        <v>0.145803173692764</v>
      </c>
      <c r="BF148" s="80" t="n">
        <f aca="false">($B148+$BC148)/(1+0.052)*0.052+0.0225+$BC148</f>
        <v>0.179557034220532</v>
      </c>
      <c r="BG148" s="80" t="n">
        <f aca="false">($B148+$BC148)/(1+0.048)*0.048+0.055+$BD148</f>
        <v>0.194290076335878</v>
      </c>
    </row>
    <row r="149" customFormat="false" ht="12.75" hidden="false" customHeight="false" outlineLevel="0" collapsed="false">
      <c r="A149" s="49" t="n">
        <v>41183</v>
      </c>
      <c r="B149" s="50" t="n">
        <f aca="false">+Listen!C145</f>
        <v>5.015</v>
      </c>
      <c r="C149" s="88"/>
      <c r="D149" s="56" t="n">
        <f aca="false">+D137+0</f>
        <v>0.2</v>
      </c>
      <c r="E149" s="56" t="n">
        <f aca="false">D149</f>
        <v>0.2</v>
      </c>
      <c r="F149" s="57" t="n">
        <f aca="false">D149</f>
        <v>0.2</v>
      </c>
      <c r="G149" s="58" t="n">
        <f aca="false">D149-0.035</f>
        <v>0.165</v>
      </c>
      <c r="H149" s="57" t="n">
        <f aca="false">F149</f>
        <v>0.2</v>
      </c>
      <c r="I149" s="92" t="n">
        <f aca="false">D149</f>
        <v>0.2</v>
      </c>
      <c r="J149" s="58" t="n">
        <f aca="false">I149</f>
        <v>0.2</v>
      </c>
      <c r="K149" s="61" t="n">
        <f aca="false">I149+0</f>
        <v>0.2</v>
      </c>
      <c r="L149" s="84" t="n">
        <f aca="false">D149+0.025</f>
        <v>0.225</v>
      </c>
      <c r="M149" s="64" t="n">
        <f aca="false">L149-0</f>
        <v>0.225</v>
      </c>
      <c r="N149" s="58" t="n">
        <f aca="false">L149</f>
        <v>0.225</v>
      </c>
      <c r="O149" s="57" t="n">
        <f aca="false">+L149+0.02</f>
        <v>0.245</v>
      </c>
      <c r="P149" s="86" t="n">
        <f aca="false">D149-0.005</f>
        <v>0.195</v>
      </c>
      <c r="Q149" s="59" t="n">
        <f aca="false">P149</f>
        <v>0.195</v>
      </c>
      <c r="R149" s="58" t="n">
        <f aca="false">P149</f>
        <v>0.195</v>
      </c>
      <c r="S149" s="57" t="n">
        <f aca="false">+P149</f>
        <v>0.195</v>
      </c>
      <c r="T149" s="57"/>
      <c r="U149" s="65" t="n">
        <f aca="false">D149-0.2</f>
        <v>0</v>
      </c>
      <c r="V149" s="65" t="n">
        <f aca="false">U149+0.055</f>
        <v>0.055</v>
      </c>
      <c r="W149" s="65" t="n">
        <f aca="false">D149</f>
        <v>0.2</v>
      </c>
      <c r="X149" s="68"/>
      <c r="Y149" s="68" t="n">
        <v>0.195</v>
      </c>
      <c r="Z149" s="68" t="n">
        <v>0.105</v>
      </c>
      <c r="AA149" s="68" t="n">
        <f aca="false">Y149</f>
        <v>0.195</v>
      </c>
      <c r="AB149" s="68" t="n">
        <f aca="false">AC149</f>
        <v>0.255</v>
      </c>
      <c r="AC149" s="68" t="n">
        <f aca="false">Y149+0.06</f>
        <v>0.255</v>
      </c>
      <c r="AD149" s="68" t="n">
        <f aca="false">Listen!L145</f>
        <v>-0.65</v>
      </c>
      <c r="AE149" s="68"/>
      <c r="AF149" s="68"/>
      <c r="AG149" s="69" t="n">
        <v>0</v>
      </c>
      <c r="AH149" s="70" t="n">
        <v>0</v>
      </c>
      <c r="AI149" s="70" t="n">
        <f aca="false">+AI137</f>
        <v>0.005</v>
      </c>
      <c r="AJ149" s="70" t="n">
        <v>0</v>
      </c>
      <c r="AK149" s="70" t="n">
        <f aca="false">+AI149</f>
        <v>0.005</v>
      </c>
      <c r="AL149" s="70" t="n">
        <f aca="false">AL137</f>
        <v>0.04</v>
      </c>
      <c r="AM149" s="70" t="n">
        <v>0.0125</v>
      </c>
      <c r="AN149" s="70" t="n">
        <v>0</v>
      </c>
      <c r="AO149" s="70" t="n">
        <v>0</v>
      </c>
      <c r="AP149" s="70" t="n">
        <v>0.155</v>
      </c>
      <c r="AQ149" s="70" t="n">
        <v>0</v>
      </c>
      <c r="AR149" s="70" t="n">
        <v>0.04</v>
      </c>
      <c r="AS149" s="70"/>
      <c r="AT149" s="68"/>
      <c r="AU149" s="68"/>
      <c r="AV149" s="68" t="n">
        <f aca="false">Listen!F145</f>
        <v>0.47</v>
      </c>
      <c r="AW149" s="68" t="n">
        <f aca="false">Listen!G145</f>
        <v>0.4</v>
      </c>
      <c r="AX149" s="68" t="n">
        <f aca="false">Listen!H145</f>
        <v>0.205</v>
      </c>
      <c r="AY149" s="68" t="n">
        <f aca="false">Listen!I145</f>
        <v>0.1725</v>
      </c>
      <c r="AZ149" s="68" t="n">
        <f aca="false">Listen!J145</f>
        <v>-0.09</v>
      </c>
      <c r="BA149" s="68" t="n">
        <f aca="false">Listen!K145</f>
        <v>-0.07</v>
      </c>
      <c r="BB149" s="68" t="n">
        <f aca="false">Listen!L145</f>
        <v>-0.65</v>
      </c>
      <c r="BC149" s="91" t="n">
        <f aca="false">+BC137</f>
        <v>-0.085</v>
      </c>
      <c r="BD149" s="91" t="n">
        <f aca="false">+BC149</f>
        <v>-0.085</v>
      </c>
      <c r="BE149" s="80" t="n">
        <f aca="false">($B149+$BC149)/(1+0.0461)*0.0461+0.015+$BC149</f>
        <v>0.147257432367842</v>
      </c>
      <c r="BF149" s="80" t="n">
        <f aca="false">($B149+$BC149)/(1+0.052)*0.052+0.0225+$BC149</f>
        <v>0.181188212927757</v>
      </c>
      <c r="BG149" s="80" t="n">
        <f aca="false">($B149+$BC149)/(1+0.048)*0.048+0.055+$BD149</f>
        <v>0.195801526717557</v>
      </c>
    </row>
    <row r="150" customFormat="false" ht="12.75" hidden="false" customHeight="false" outlineLevel="0" collapsed="false">
      <c r="A150" s="49" t="n">
        <v>41214</v>
      </c>
      <c r="B150" s="50" t="n">
        <f aca="false">+Listen!C146</f>
        <v>5.131</v>
      </c>
      <c r="C150" s="88"/>
      <c r="D150" s="56" t="n">
        <f aca="false">+D138+0</f>
        <v>0.25</v>
      </c>
      <c r="E150" s="56" t="n">
        <f aca="false">D150</f>
        <v>0.25</v>
      </c>
      <c r="F150" s="57" t="n">
        <f aca="false">D150</f>
        <v>0.25</v>
      </c>
      <c r="G150" s="58" t="n">
        <f aca="false">D150-0.035</f>
        <v>0.215</v>
      </c>
      <c r="H150" s="57" t="n">
        <f aca="false">F150</f>
        <v>0.25</v>
      </c>
      <c r="I150" s="92" t="n">
        <f aca="false">I138-0.005</f>
        <v>0.3675</v>
      </c>
      <c r="J150" s="58" t="n">
        <f aca="false">I150</f>
        <v>0.3675</v>
      </c>
      <c r="K150" s="61" t="n">
        <f aca="false">I150+0</f>
        <v>0.3675</v>
      </c>
      <c r="L150" s="62" t="n">
        <f aca="false">D150+0.12</f>
        <v>0.37</v>
      </c>
      <c r="M150" s="64" t="n">
        <f aca="false">L150-0</f>
        <v>0.37</v>
      </c>
      <c r="N150" s="58" t="n">
        <f aca="false">L150</f>
        <v>0.37</v>
      </c>
      <c r="O150" s="57" t="n">
        <f aca="false">+L150+0.03</f>
        <v>0.4</v>
      </c>
      <c r="P150" s="84" t="n">
        <f aca="false">L150+0.1</f>
        <v>0.47</v>
      </c>
      <c r="Q150" s="59" t="n">
        <f aca="false">P150</f>
        <v>0.47</v>
      </c>
      <c r="R150" s="58" t="n">
        <f aca="false">P150</f>
        <v>0.47</v>
      </c>
      <c r="S150" s="57" t="n">
        <f aca="false">+P150+0.02</f>
        <v>0.49</v>
      </c>
      <c r="T150" s="57"/>
      <c r="U150" s="65" t="n">
        <f aca="false">D150-0.16</f>
        <v>0.09</v>
      </c>
      <c r="V150" s="65" t="n">
        <f aca="false">U150+0.055</f>
        <v>0.145</v>
      </c>
      <c r="W150" s="65" t="n">
        <f aca="false">(U150+B150)*0.032+U150+0.01</f>
        <v>0.267072</v>
      </c>
      <c r="X150" s="68" t="n">
        <f aca="false">AVERAGE(Y150:Y154)</f>
        <v>0.2545</v>
      </c>
      <c r="Y150" s="68" t="n">
        <v>0.2375</v>
      </c>
      <c r="Z150" s="68" t="n">
        <v>0.1375</v>
      </c>
      <c r="AA150" s="68" t="n">
        <f aca="false">Y150</f>
        <v>0.2375</v>
      </c>
      <c r="AB150" s="68" t="n">
        <f aca="false">AC150</f>
        <v>0.3375</v>
      </c>
      <c r="AC150" s="68" t="n">
        <f aca="false">Y150+0.1</f>
        <v>0.3375</v>
      </c>
      <c r="AD150" s="68" t="n">
        <f aca="false">Listen!L146</f>
        <v>-0.5</v>
      </c>
      <c r="AE150" s="68"/>
      <c r="AF150" s="68"/>
      <c r="AG150" s="69" t="n">
        <v>0</v>
      </c>
      <c r="AH150" s="70" t="n">
        <v>0</v>
      </c>
      <c r="AI150" s="70" t="n">
        <f aca="false">+AI138</f>
        <v>0.02</v>
      </c>
      <c r="AJ150" s="70" t="n">
        <v>0</v>
      </c>
      <c r="AK150" s="70" t="n">
        <f aca="false">+AI150</f>
        <v>0.02</v>
      </c>
      <c r="AL150" s="70" t="n">
        <f aca="false">AL138</f>
        <v>0.05</v>
      </c>
      <c r="AM150" s="70" t="n">
        <v>0.025</v>
      </c>
      <c r="AN150" s="70" t="n">
        <v>0</v>
      </c>
      <c r="AO150" s="70" t="n">
        <v>0</v>
      </c>
      <c r="AP150" s="70" t="n">
        <v>0.155</v>
      </c>
      <c r="AQ150" s="70" t="n">
        <v>0.005</v>
      </c>
      <c r="AR150" s="70" t="n">
        <v>0.055</v>
      </c>
      <c r="AS150" s="70"/>
      <c r="AT150" s="68"/>
      <c r="AU150" s="68"/>
      <c r="AV150" s="68" t="n">
        <f aca="false">Listen!F146</f>
        <v>0.86</v>
      </c>
      <c r="AW150" s="68" t="n">
        <f aca="false">Listen!G146</f>
        <v>0.645</v>
      </c>
      <c r="AX150" s="68" t="n">
        <f aca="false">Listen!H146</f>
        <v>0.3</v>
      </c>
      <c r="AY150" s="68" t="n">
        <f aca="false">Listen!I146</f>
        <v>0.24</v>
      </c>
      <c r="AZ150" s="68" t="n">
        <f aca="false">Listen!J146</f>
        <v>0.005</v>
      </c>
      <c r="BA150" s="68" t="n">
        <f aca="false">Listen!K146</f>
        <v>0.07</v>
      </c>
      <c r="BB150" s="68" t="n">
        <f aca="false">Listen!L146</f>
        <v>-0.5</v>
      </c>
      <c r="BC150" s="91" t="n">
        <f aca="false">+BC138</f>
        <v>-0.105</v>
      </c>
      <c r="BD150" s="91" t="n">
        <f aca="false">+BC150</f>
        <v>-0.105</v>
      </c>
      <c r="BE150" s="80" t="n">
        <f aca="false">($B150+$BC150)/(1+0.0461)*0.0461+0.015+$BC150</f>
        <v>0.131488003058981</v>
      </c>
      <c r="BF150" s="80" t="n">
        <f aca="false">($B150+$BC150)/(1+0.052)*0.052+0.0225+$BC150</f>
        <v>0.165933460076046</v>
      </c>
      <c r="BG150" s="80" t="n">
        <f aca="false">($B150+$BC150)/(1+0.048)*0.048+0.055+$BD150</f>
        <v>0.180198473282443</v>
      </c>
    </row>
    <row r="151" customFormat="false" ht="12.75" hidden="false" customHeight="false" outlineLevel="0" collapsed="false">
      <c r="A151" s="49" t="n">
        <v>41244</v>
      </c>
      <c r="B151" s="50" t="n">
        <f aca="false">+Listen!C147</f>
        <v>5.254</v>
      </c>
      <c r="C151" s="88"/>
      <c r="D151" s="56" t="n">
        <f aca="false">+D139+0</f>
        <v>0.27</v>
      </c>
      <c r="E151" s="56" t="n">
        <f aca="false">D151</f>
        <v>0.27</v>
      </c>
      <c r="F151" s="57" t="n">
        <f aca="false">D151</f>
        <v>0.27</v>
      </c>
      <c r="G151" s="58" t="n">
        <f aca="false">D151-0.035</f>
        <v>0.235</v>
      </c>
      <c r="H151" s="57" t="n">
        <f aca="false">F151</f>
        <v>0.27</v>
      </c>
      <c r="I151" s="92" t="n">
        <f aca="false">I139-0.005</f>
        <v>0.3875</v>
      </c>
      <c r="J151" s="58" t="n">
        <f aca="false">I151</f>
        <v>0.3875</v>
      </c>
      <c r="K151" s="61" t="n">
        <f aca="false">I151+0</f>
        <v>0.3875</v>
      </c>
      <c r="L151" s="62" t="n">
        <f aca="false">D151+0.12</f>
        <v>0.39</v>
      </c>
      <c r="M151" s="64" t="n">
        <f aca="false">L151-0</f>
        <v>0.39</v>
      </c>
      <c r="N151" s="58" t="n">
        <f aca="false">L151</f>
        <v>0.39</v>
      </c>
      <c r="O151" s="57" t="n">
        <f aca="false">+L151+0.03</f>
        <v>0.42</v>
      </c>
      <c r="P151" s="84" t="n">
        <f aca="false">L151+0.1</f>
        <v>0.49</v>
      </c>
      <c r="Q151" s="59" t="n">
        <f aca="false">P151</f>
        <v>0.49</v>
      </c>
      <c r="R151" s="58" t="n">
        <f aca="false">P151</f>
        <v>0.49</v>
      </c>
      <c r="S151" s="57" t="n">
        <f aca="false">+P151+0.02</f>
        <v>0.51</v>
      </c>
      <c r="T151" s="57"/>
      <c r="U151" s="65" t="n">
        <f aca="false">D151-0.16</f>
        <v>0.11</v>
      </c>
      <c r="V151" s="65" t="n">
        <f aca="false">U151+0.055</f>
        <v>0.165</v>
      </c>
      <c r="W151" s="65" t="n">
        <f aca="false">(U151+B151)*0.032+U151+0.01</f>
        <v>0.291648</v>
      </c>
      <c r="X151" s="68" t="n">
        <f aca="false">AVERAGE(Z150:Z154)</f>
        <v>0.1545</v>
      </c>
      <c r="Y151" s="68" t="n">
        <v>0.2575</v>
      </c>
      <c r="Z151" s="68" t="n">
        <v>0.1575</v>
      </c>
      <c r="AA151" s="68" t="n">
        <f aca="false">Y151</f>
        <v>0.2575</v>
      </c>
      <c r="AB151" s="68" t="n">
        <f aca="false">AC151</f>
        <v>0.3575</v>
      </c>
      <c r="AC151" s="68" t="n">
        <f aca="false">Y151+0.1</f>
        <v>0.3575</v>
      </c>
      <c r="AD151" s="68" t="n">
        <f aca="false">Listen!L147</f>
        <v>-0.5</v>
      </c>
      <c r="AE151" s="68"/>
      <c r="AF151" s="68"/>
      <c r="AG151" s="69" t="n">
        <v>0</v>
      </c>
      <c r="AH151" s="70" t="n">
        <v>0</v>
      </c>
      <c r="AI151" s="70" t="n">
        <f aca="false">+AI139</f>
        <v>0.02</v>
      </c>
      <c r="AJ151" s="70" t="n">
        <v>0</v>
      </c>
      <c r="AK151" s="70" t="n">
        <f aca="false">+AI151</f>
        <v>0.02</v>
      </c>
      <c r="AL151" s="70" t="n">
        <f aca="false">AL139</f>
        <v>0.05</v>
      </c>
      <c r="AM151" s="70" t="n">
        <v>0.0275</v>
      </c>
      <c r="AN151" s="70" t="n">
        <v>0</v>
      </c>
      <c r="AO151" s="70" t="n">
        <v>0</v>
      </c>
      <c r="AP151" s="70" t="n">
        <v>0.155</v>
      </c>
      <c r="AQ151" s="70" t="n">
        <v>0.005</v>
      </c>
      <c r="AR151" s="70" t="n">
        <v>0.055</v>
      </c>
      <c r="AS151" s="70"/>
      <c r="AT151" s="68"/>
      <c r="AU151" s="68"/>
      <c r="AV151" s="68" t="n">
        <f aca="false">Listen!F147</f>
        <v>1.28</v>
      </c>
      <c r="AW151" s="68" t="n">
        <f aca="false">Listen!G147</f>
        <v>0.98</v>
      </c>
      <c r="AX151" s="68" t="n">
        <f aca="false">Listen!H147</f>
        <v>0.37</v>
      </c>
      <c r="AY151" s="68" t="n">
        <f aca="false">Listen!I147</f>
        <v>0.26</v>
      </c>
      <c r="AZ151" s="68" t="n">
        <f aca="false">Listen!J147</f>
        <v>0.025</v>
      </c>
      <c r="BA151" s="68" t="n">
        <f aca="false">Listen!K147</f>
        <v>0.075</v>
      </c>
      <c r="BB151" s="68" t="n">
        <f aca="false">Listen!L147</f>
        <v>-0.5</v>
      </c>
      <c r="BC151" s="91" t="n">
        <f aca="false">+BC139</f>
        <v>-0.1075</v>
      </c>
      <c r="BD151" s="91" t="n">
        <f aca="false">+BC151</f>
        <v>-0.1075</v>
      </c>
      <c r="BE151" s="80" t="n">
        <f aca="false">($B151+$BC151)/(1+0.0461)*0.0461+0.015+$BC151</f>
        <v>0.134298250645254</v>
      </c>
      <c r="BF151" s="80" t="n">
        <f aca="false">($B151+$BC151)/(1+0.052)*0.052+0.0225+$BC151</f>
        <v>0.169389733840304</v>
      </c>
      <c r="BG151" s="80" t="n">
        <f aca="false">($B151+$BC151)/(1+0.048)*0.048+0.055+$BD151</f>
        <v>0.183217557251908</v>
      </c>
    </row>
    <row r="152" customFormat="false" ht="12.75" hidden="false" customHeight="false" outlineLevel="0" collapsed="false">
      <c r="A152" s="49" t="n">
        <v>41275</v>
      </c>
      <c r="B152" s="50" t="n">
        <f aca="false">+Listen!C148</f>
        <v>5.289</v>
      </c>
      <c r="C152" s="88"/>
      <c r="D152" s="56" t="n">
        <f aca="false">+D140+0</f>
        <v>0.28</v>
      </c>
      <c r="E152" s="56" t="n">
        <f aca="false">D152</f>
        <v>0.28</v>
      </c>
      <c r="F152" s="57" t="n">
        <f aca="false">D152</f>
        <v>0.28</v>
      </c>
      <c r="G152" s="58" t="n">
        <f aca="false">D152-0.035</f>
        <v>0.245</v>
      </c>
      <c r="H152" s="57" t="n">
        <f aca="false">F152</f>
        <v>0.28</v>
      </c>
      <c r="I152" s="92" t="n">
        <f aca="false">I140-0.005</f>
        <v>0.3975</v>
      </c>
      <c r="J152" s="58" t="n">
        <f aca="false">I152</f>
        <v>0.3975</v>
      </c>
      <c r="K152" s="61" t="n">
        <f aca="false">I152+0</f>
        <v>0.3975</v>
      </c>
      <c r="L152" s="62" t="n">
        <f aca="false">D152+0.12</f>
        <v>0.4</v>
      </c>
      <c r="M152" s="64" t="n">
        <f aca="false">L152-0</f>
        <v>0.4</v>
      </c>
      <c r="N152" s="58" t="n">
        <f aca="false">L152</f>
        <v>0.4</v>
      </c>
      <c r="O152" s="57" t="n">
        <f aca="false">+L152+0.03</f>
        <v>0.43</v>
      </c>
      <c r="P152" s="84" t="n">
        <f aca="false">L152+0.1</f>
        <v>0.5</v>
      </c>
      <c r="Q152" s="59" t="n">
        <f aca="false">P152</f>
        <v>0.5</v>
      </c>
      <c r="R152" s="58" t="n">
        <f aca="false">P152</f>
        <v>0.5</v>
      </c>
      <c r="S152" s="57" t="n">
        <f aca="false">+P152+0.02</f>
        <v>0.52</v>
      </c>
      <c r="T152" s="57"/>
      <c r="U152" s="65" t="n">
        <f aca="false">D152-0.16</f>
        <v>0.12</v>
      </c>
      <c r="V152" s="65" t="n">
        <f aca="false">U152+0.055</f>
        <v>0.175</v>
      </c>
      <c r="W152" s="65" t="n">
        <f aca="false">(U152+B152)*0.032+U152+0.01</f>
        <v>0.303088</v>
      </c>
      <c r="X152" s="68"/>
      <c r="Y152" s="68" t="n">
        <v>0.2675</v>
      </c>
      <c r="Z152" s="68" t="n">
        <v>0.1675</v>
      </c>
      <c r="AA152" s="68" t="n">
        <f aca="false">Y152</f>
        <v>0.2675</v>
      </c>
      <c r="AB152" s="68" t="n">
        <f aca="false">AC152</f>
        <v>0.3675</v>
      </c>
      <c r="AC152" s="68" t="n">
        <f aca="false">Y152+0.1</f>
        <v>0.3675</v>
      </c>
      <c r="AD152" s="68" t="n">
        <f aca="false">Listen!L148</f>
        <v>-0.5</v>
      </c>
      <c r="AE152" s="68"/>
      <c r="AF152" s="68"/>
      <c r="AG152" s="69" t="n">
        <v>0</v>
      </c>
      <c r="AH152" s="70" t="n">
        <v>0</v>
      </c>
      <c r="AI152" s="70" t="n">
        <f aca="false">+AI140</f>
        <v>0.02</v>
      </c>
      <c r="AJ152" s="70" t="n">
        <v>0</v>
      </c>
      <c r="AK152" s="70" t="n">
        <f aca="false">+AI152</f>
        <v>0.02</v>
      </c>
      <c r="AL152" s="70" t="n">
        <f aca="false">AL140</f>
        <v>0.05</v>
      </c>
      <c r="AM152" s="70" t="n">
        <v>0.03</v>
      </c>
      <c r="AN152" s="70" t="n">
        <v>0</v>
      </c>
      <c r="AO152" s="70" t="n">
        <v>0</v>
      </c>
      <c r="AP152" s="70" t="n">
        <v>0.155</v>
      </c>
      <c r="AQ152" s="70" t="n">
        <v>0.005</v>
      </c>
      <c r="AR152" s="70" t="n">
        <v>0.055</v>
      </c>
      <c r="AS152" s="70"/>
      <c r="AT152" s="68"/>
      <c r="AU152" s="68"/>
      <c r="AV152" s="68" t="n">
        <f aca="false">Listen!F148</f>
        <v>1.61</v>
      </c>
      <c r="AW152" s="68" t="n">
        <f aca="false">Listen!G148</f>
        <v>1.205</v>
      </c>
      <c r="AX152" s="68" t="n">
        <f aca="false">Listen!H148</f>
        <v>0.4</v>
      </c>
      <c r="AY152" s="68" t="n">
        <f aca="false">Listen!I148</f>
        <v>0.27</v>
      </c>
      <c r="AZ152" s="68" t="n">
        <f aca="false">Listen!J148</f>
        <v>0.0375</v>
      </c>
      <c r="BA152" s="68" t="n">
        <f aca="false">Listen!K148</f>
        <v>0.09</v>
      </c>
      <c r="BB152" s="68" t="n">
        <f aca="false">Listen!L148</f>
        <v>-0.5</v>
      </c>
      <c r="BC152" s="91" t="n">
        <f aca="false">+BC140</f>
        <v>-0.11</v>
      </c>
      <c r="BD152" s="91" t="n">
        <f aca="false">+BC152</f>
        <v>-0.11</v>
      </c>
      <c r="BE152" s="80" t="n">
        <f aca="false">($B152+$BC152)/(1+0.0461)*0.0461+0.015+$BC152</f>
        <v>0.133230475097983</v>
      </c>
      <c r="BF152" s="80" t="n">
        <f aca="false">($B152+$BC152)/(1+0.052)*0.052+0.0225+$BC152</f>
        <v>0.168496197718631</v>
      </c>
      <c r="BG152" s="80" t="n">
        <f aca="false">($B152+$BC152)/(1+0.048)*0.048+0.055+$BD152</f>
        <v>0.182206106870229</v>
      </c>
    </row>
    <row r="153" customFormat="false" ht="12.75" hidden="false" customHeight="false" outlineLevel="0" collapsed="false">
      <c r="A153" s="49" t="n">
        <v>41306</v>
      </c>
      <c r="B153" s="50" t="n">
        <f aca="false">+Listen!C149</f>
        <v>5.169</v>
      </c>
      <c r="C153" s="88"/>
      <c r="D153" s="56" t="n">
        <f aca="false">+D141+0</f>
        <v>0.27</v>
      </c>
      <c r="E153" s="56" t="n">
        <f aca="false">D153</f>
        <v>0.27</v>
      </c>
      <c r="F153" s="57" t="n">
        <f aca="false">D153</f>
        <v>0.27</v>
      </c>
      <c r="G153" s="58" t="n">
        <f aca="false">D153-0.035</f>
        <v>0.235</v>
      </c>
      <c r="H153" s="57" t="n">
        <f aca="false">F153</f>
        <v>0.27</v>
      </c>
      <c r="I153" s="92" t="n">
        <f aca="false">I141-0.005</f>
        <v>0.3875</v>
      </c>
      <c r="J153" s="58" t="n">
        <f aca="false">I153</f>
        <v>0.3875</v>
      </c>
      <c r="K153" s="61" t="n">
        <f aca="false">I153+0</f>
        <v>0.3875</v>
      </c>
      <c r="L153" s="62" t="n">
        <f aca="false">D153+0.12</f>
        <v>0.39</v>
      </c>
      <c r="M153" s="64" t="n">
        <f aca="false">L153-0</f>
        <v>0.39</v>
      </c>
      <c r="N153" s="58" t="n">
        <f aca="false">L153</f>
        <v>0.39</v>
      </c>
      <c r="O153" s="57" t="n">
        <f aca="false">+L153+0.03</f>
        <v>0.42</v>
      </c>
      <c r="P153" s="84" t="n">
        <f aca="false">L153+0.1</f>
        <v>0.49</v>
      </c>
      <c r="Q153" s="59" t="n">
        <f aca="false">P153</f>
        <v>0.49</v>
      </c>
      <c r="R153" s="58" t="n">
        <f aca="false">P153</f>
        <v>0.49</v>
      </c>
      <c r="S153" s="57" t="n">
        <f aca="false">+P153+0.02</f>
        <v>0.51</v>
      </c>
      <c r="T153" s="57"/>
      <c r="U153" s="65" t="n">
        <f aca="false">D153-0.16</f>
        <v>0.11</v>
      </c>
      <c r="V153" s="65" t="n">
        <f aca="false">U153+0.055</f>
        <v>0.165</v>
      </c>
      <c r="W153" s="65" t="n">
        <f aca="false">(U153+B153)*0.032+U153+0.01</f>
        <v>0.288928</v>
      </c>
      <c r="X153" s="68"/>
      <c r="Y153" s="68" t="n">
        <v>0.2575</v>
      </c>
      <c r="Z153" s="68" t="n">
        <v>0.1575</v>
      </c>
      <c r="AA153" s="68" t="n">
        <f aca="false">Y153</f>
        <v>0.2575</v>
      </c>
      <c r="AB153" s="68" t="n">
        <f aca="false">AC153</f>
        <v>0.3575</v>
      </c>
      <c r="AC153" s="68" t="n">
        <f aca="false">Y153+0.1</f>
        <v>0.3575</v>
      </c>
      <c r="AD153" s="68" t="n">
        <f aca="false">Listen!L149</f>
        <v>-0.5</v>
      </c>
      <c r="AE153" s="68"/>
      <c r="AF153" s="68"/>
      <c r="AG153" s="69" t="n">
        <v>0</v>
      </c>
      <c r="AH153" s="70" t="n">
        <v>0</v>
      </c>
      <c r="AI153" s="70" t="n">
        <f aca="false">+AI141</f>
        <v>0.02</v>
      </c>
      <c r="AJ153" s="70" t="n">
        <v>0</v>
      </c>
      <c r="AK153" s="70" t="n">
        <f aca="false">+AI153</f>
        <v>0.02</v>
      </c>
      <c r="AL153" s="70" t="n">
        <f aca="false">AL141</f>
        <v>0.05</v>
      </c>
      <c r="AM153" s="70" t="n">
        <v>0.0325</v>
      </c>
      <c r="AN153" s="70" t="n">
        <v>0</v>
      </c>
      <c r="AO153" s="70" t="n">
        <v>0</v>
      </c>
      <c r="AP153" s="70" t="n">
        <v>0.155</v>
      </c>
      <c r="AQ153" s="70" t="n">
        <v>0.005</v>
      </c>
      <c r="AR153" s="70" t="n">
        <v>0.055</v>
      </c>
      <c r="AS153" s="70"/>
      <c r="AT153" s="68"/>
      <c r="AU153" s="68"/>
      <c r="AV153" s="68" t="n">
        <f aca="false">Listen!F149</f>
        <v>1.57</v>
      </c>
      <c r="AW153" s="68" t="n">
        <f aca="false">Listen!G149</f>
        <v>1.205</v>
      </c>
      <c r="AX153" s="68" t="n">
        <f aca="false">Listen!H149</f>
        <v>0.39</v>
      </c>
      <c r="AY153" s="68" t="n">
        <f aca="false">Listen!I149</f>
        <v>0.27</v>
      </c>
      <c r="AZ153" s="68" t="n">
        <f aca="false">Listen!J149</f>
        <v>0.0425</v>
      </c>
      <c r="BA153" s="68" t="n">
        <f aca="false">Listen!K149</f>
        <v>0.09</v>
      </c>
      <c r="BB153" s="68" t="n">
        <f aca="false">Listen!L149</f>
        <v>-0.5</v>
      </c>
      <c r="BC153" s="91" t="n">
        <f aca="false">+BC141</f>
        <v>-0.1025</v>
      </c>
      <c r="BD153" s="91" t="n">
        <f aca="false">+BC153</f>
        <v>-0.1025</v>
      </c>
      <c r="BE153" s="80" t="n">
        <f aca="false">($B153+$BC153)/(1+0.0461)*0.0461+0.015+$BC153</f>
        <v>0.135772775069305</v>
      </c>
      <c r="BF153" s="80" t="n">
        <f aca="false">($B153+$BC153)/(1+0.052)*0.052+0.0225+$BC153</f>
        <v>0.17043536121673</v>
      </c>
      <c r="BG153" s="80" t="n">
        <f aca="false">($B153+$BC153)/(1+0.048)*0.048+0.055+$BD153</f>
        <v>0.184553435114504</v>
      </c>
    </row>
    <row r="154" customFormat="false" ht="12.75" hidden="false" customHeight="false" outlineLevel="0" collapsed="false">
      <c r="A154" s="49" t="n">
        <v>41334</v>
      </c>
      <c r="B154" s="50" t="n">
        <f aca="false">+Listen!C150</f>
        <v>5.029</v>
      </c>
      <c r="C154" s="88"/>
      <c r="D154" s="56" t="n">
        <f aca="false">+D142+0</f>
        <v>0.265</v>
      </c>
      <c r="E154" s="56" t="n">
        <f aca="false">D154</f>
        <v>0.265</v>
      </c>
      <c r="F154" s="57" t="n">
        <f aca="false">D154</f>
        <v>0.265</v>
      </c>
      <c r="G154" s="58" t="n">
        <f aca="false">D154-0.035</f>
        <v>0.23</v>
      </c>
      <c r="H154" s="57" t="n">
        <f aca="false">F154</f>
        <v>0.265</v>
      </c>
      <c r="I154" s="92" t="n">
        <f aca="false">I142-0.005</f>
        <v>0.3825</v>
      </c>
      <c r="J154" s="58" t="n">
        <f aca="false">I154</f>
        <v>0.3825</v>
      </c>
      <c r="K154" s="61" t="n">
        <f aca="false">I154+0</f>
        <v>0.3825</v>
      </c>
      <c r="L154" s="62" t="n">
        <f aca="false">D154+0.12</f>
        <v>0.385</v>
      </c>
      <c r="M154" s="64" t="n">
        <f aca="false">L154-0</f>
        <v>0.385</v>
      </c>
      <c r="N154" s="58" t="n">
        <f aca="false">L154</f>
        <v>0.385</v>
      </c>
      <c r="O154" s="57" t="n">
        <f aca="false">+L154+0.03</f>
        <v>0.415</v>
      </c>
      <c r="P154" s="84" t="n">
        <f aca="false">L154+0.1</f>
        <v>0.485</v>
      </c>
      <c r="Q154" s="59" t="n">
        <f aca="false">P154</f>
        <v>0.485</v>
      </c>
      <c r="R154" s="58" t="n">
        <f aca="false">P154</f>
        <v>0.485</v>
      </c>
      <c r="S154" s="57" t="n">
        <f aca="false">+P154+0.02</f>
        <v>0.505</v>
      </c>
      <c r="T154" s="57"/>
      <c r="U154" s="65" t="n">
        <f aca="false">D154-0.16</f>
        <v>0.105</v>
      </c>
      <c r="V154" s="65" t="n">
        <f aca="false">U154+0.055</f>
        <v>0.16</v>
      </c>
      <c r="W154" s="65" t="n">
        <f aca="false">(U154+B154)*0.032+U154+0.01</f>
        <v>0.279288</v>
      </c>
      <c r="X154" s="68"/>
      <c r="Y154" s="68" t="n">
        <v>0.2525</v>
      </c>
      <c r="Z154" s="68" t="n">
        <v>0.1525</v>
      </c>
      <c r="AA154" s="68" t="n">
        <f aca="false">Y154</f>
        <v>0.2525</v>
      </c>
      <c r="AB154" s="68" t="n">
        <f aca="false">AC154</f>
        <v>0.3525</v>
      </c>
      <c r="AC154" s="68" t="n">
        <f aca="false">Y154+0.1</f>
        <v>0.3525</v>
      </c>
      <c r="AD154" s="68" t="n">
        <f aca="false">Listen!L150</f>
        <v>-0.5</v>
      </c>
      <c r="AE154" s="68"/>
      <c r="AF154" s="68"/>
      <c r="AG154" s="69" t="n">
        <v>0</v>
      </c>
      <c r="AH154" s="70" t="n">
        <v>0</v>
      </c>
      <c r="AI154" s="70" t="n">
        <f aca="false">+AI142</f>
        <v>0.02</v>
      </c>
      <c r="AJ154" s="70" t="n">
        <v>0</v>
      </c>
      <c r="AK154" s="70" t="n">
        <f aca="false">+AI154</f>
        <v>0.02</v>
      </c>
      <c r="AL154" s="70" t="n">
        <f aca="false">AL142</f>
        <v>0.05</v>
      </c>
      <c r="AM154" s="70" t="n">
        <v>0.035</v>
      </c>
      <c r="AN154" s="70" t="n">
        <v>0</v>
      </c>
      <c r="AO154" s="70" t="n">
        <v>0</v>
      </c>
      <c r="AP154" s="70" t="n">
        <v>0.155</v>
      </c>
      <c r="AQ154" s="70" t="n">
        <v>0.005</v>
      </c>
      <c r="AR154" s="70" t="n">
        <v>0.055</v>
      </c>
      <c r="AS154" s="70"/>
      <c r="AT154" s="68"/>
      <c r="AU154" s="68"/>
      <c r="AV154" s="68" t="n">
        <f aca="false">Listen!F150</f>
        <v>0.93</v>
      </c>
      <c r="AW154" s="68" t="n">
        <f aca="false">Listen!G150</f>
        <v>0.815</v>
      </c>
      <c r="AX154" s="68" t="n">
        <f aca="false">Listen!H150</f>
        <v>0.39</v>
      </c>
      <c r="AY154" s="68" t="n">
        <f aca="false">Listen!I150</f>
        <v>0.24</v>
      </c>
      <c r="AZ154" s="68" t="n">
        <f aca="false">Listen!J150</f>
        <v>0.04</v>
      </c>
      <c r="BA154" s="68" t="n">
        <f aca="false">Listen!K150</f>
        <v>0.075</v>
      </c>
      <c r="BB154" s="68" t="n">
        <f aca="false">Listen!L150</f>
        <v>-0.5</v>
      </c>
      <c r="BC154" s="91" t="n">
        <f aca="false">+BC142</f>
        <v>-0.1</v>
      </c>
      <c r="BD154" s="91" t="n">
        <f aca="false">+BC154</f>
        <v>-0.1</v>
      </c>
      <c r="BE154" s="80" t="n">
        <f aca="false">($B154+$BC154)/(1+0.0461)*0.0461+0.015+$BC154</f>
        <v>0.132213363923143</v>
      </c>
      <c r="BF154" s="80" t="n">
        <f aca="false">($B154+$BC154)/(1+0.052)*0.052+0.0225+$BC154</f>
        <v>0.166138783269962</v>
      </c>
      <c r="BG154" s="80" t="n">
        <f aca="false">($B154+$BC154)/(1+0.048)*0.048+0.055+$BD154</f>
        <v>0.18075572519084</v>
      </c>
    </row>
    <row r="155" customFormat="false" ht="12.75" hidden="false" customHeight="false" outlineLevel="0" collapsed="false">
      <c r="A155" s="49" t="n">
        <v>41365</v>
      </c>
      <c r="B155" s="50" t="n">
        <f aca="false">+Listen!C151</f>
        <v>4.9</v>
      </c>
      <c r="C155" s="88"/>
      <c r="D155" s="56" t="n">
        <f aca="false">+D143+0</f>
        <v>0.19</v>
      </c>
      <c r="E155" s="56" t="n">
        <f aca="false">D155</f>
        <v>0.19</v>
      </c>
      <c r="F155" s="57" t="n">
        <f aca="false">D155</f>
        <v>0.19</v>
      </c>
      <c r="G155" s="58" t="n">
        <f aca="false">D155-0.035</f>
        <v>0.155</v>
      </c>
      <c r="H155" s="57" t="n">
        <f aca="false">F155</f>
        <v>0.19</v>
      </c>
      <c r="I155" s="92" t="n">
        <f aca="false">D155</f>
        <v>0.19</v>
      </c>
      <c r="J155" s="58" t="n">
        <f aca="false">I155</f>
        <v>0.19</v>
      </c>
      <c r="K155" s="61" t="n">
        <f aca="false">I155+0</f>
        <v>0.19</v>
      </c>
      <c r="L155" s="84" t="n">
        <f aca="false">D155+0.025</f>
        <v>0.215</v>
      </c>
      <c r="M155" s="64" t="n">
        <f aca="false">L155-0</f>
        <v>0.215</v>
      </c>
      <c r="N155" s="58" t="n">
        <f aca="false">L155</f>
        <v>0.215</v>
      </c>
      <c r="O155" s="57" t="n">
        <f aca="false">+L155+0.02</f>
        <v>0.235</v>
      </c>
      <c r="P155" s="86" t="n">
        <f aca="false">D155-0.005</f>
        <v>0.185</v>
      </c>
      <c r="Q155" s="59" t="n">
        <f aca="false">P155</f>
        <v>0.185</v>
      </c>
      <c r="R155" s="58" t="n">
        <f aca="false">P155</f>
        <v>0.185</v>
      </c>
      <c r="S155" s="57" t="n">
        <f aca="false">+P155</f>
        <v>0.185</v>
      </c>
      <c r="T155" s="57"/>
      <c r="U155" s="65" t="n">
        <f aca="false">D155-0.2</f>
        <v>-0.01</v>
      </c>
      <c r="V155" s="65" t="n">
        <f aca="false">U155+0.055</f>
        <v>0.045</v>
      </c>
      <c r="W155" s="65" t="n">
        <f aca="false">D155</f>
        <v>0.19</v>
      </c>
      <c r="X155" s="68" t="n">
        <f aca="false">AVERAGE(Y155:Y161)</f>
        <v>0.178928571428571</v>
      </c>
      <c r="Y155" s="68" t="n">
        <v>0.1875</v>
      </c>
      <c r="Z155" s="68" t="n">
        <v>0.0975</v>
      </c>
      <c r="AA155" s="68" t="n">
        <f aca="false">Y155</f>
        <v>0.1875</v>
      </c>
      <c r="AB155" s="68" t="n">
        <f aca="false">AC155</f>
        <v>0.2375</v>
      </c>
      <c r="AC155" s="68" t="n">
        <f aca="false">Y155+0.05</f>
        <v>0.2375</v>
      </c>
      <c r="AD155" s="68" t="n">
        <f aca="false">Listen!L151</f>
        <v>-0.65</v>
      </c>
      <c r="AE155" s="68"/>
      <c r="AF155" s="68"/>
      <c r="AG155" s="69" t="n">
        <v>0</v>
      </c>
      <c r="AH155" s="70" t="n">
        <v>0</v>
      </c>
      <c r="AI155" s="70" t="n">
        <f aca="false">+AI143</f>
        <v>0.005</v>
      </c>
      <c r="AJ155" s="70" t="n">
        <v>0</v>
      </c>
      <c r="AK155" s="70" t="n">
        <f aca="false">+AI155</f>
        <v>0.005</v>
      </c>
      <c r="AL155" s="70" t="n">
        <f aca="false">AL143</f>
        <v>0.04</v>
      </c>
      <c r="AM155" s="70" t="n">
        <v>0.0075</v>
      </c>
      <c r="AN155" s="70" t="n">
        <v>0</v>
      </c>
      <c r="AO155" s="70" t="n">
        <v>0</v>
      </c>
      <c r="AP155" s="70" t="n">
        <v>0.155</v>
      </c>
      <c r="AQ155" s="70" t="n">
        <v>0</v>
      </c>
      <c r="AR155" s="70" t="n">
        <v>0.04</v>
      </c>
      <c r="AS155" s="70"/>
      <c r="AT155" s="68"/>
      <c r="AU155" s="68"/>
      <c r="AV155" s="68" t="n">
        <f aca="false">Listen!F151</f>
        <v>0.5</v>
      </c>
      <c r="AW155" s="68" t="n">
        <f aca="false">Listen!G151</f>
        <v>0.435</v>
      </c>
      <c r="AX155" s="68" t="n">
        <f aca="false">Listen!H151</f>
        <v>0.24</v>
      </c>
      <c r="AY155" s="68" t="n">
        <f aca="false">Listen!I151</f>
        <v>0.17</v>
      </c>
      <c r="AZ155" s="68" t="n">
        <f aca="false">Listen!J151</f>
        <v>-0.09</v>
      </c>
      <c r="BA155" s="68" t="n">
        <f aca="false">Listen!K151</f>
        <v>-0.07</v>
      </c>
      <c r="BB155" s="68" t="n">
        <f aca="false">Listen!L151</f>
        <v>-0.65</v>
      </c>
      <c r="BC155" s="91" t="n">
        <f aca="false">+BC143</f>
        <v>-0.085</v>
      </c>
      <c r="BD155" s="91" t="n">
        <f aca="false">+BC155</f>
        <v>-0.085</v>
      </c>
      <c r="BE155" s="80" t="n">
        <f aca="false">($B155+$BC155)/(1+0.0461)*0.0461+0.015+$BC155</f>
        <v>0.142189561227416</v>
      </c>
      <c r="BF155" s="80" t="n">
        <f aca="false">($B155+$BC155)/(1+0.052)*0.052+0.0225+$BC155</f>
        <v>0.175503802281369</v>
      </c>
      <c r="BG155" s="80" t="n">
        <f aca="false">($B155+$BC155)/(1+0.048)*0.048+0.055+$BD155</f>
        <v>0.190534351145038</v>
      </c>
    </row>
    <row r="156" customFormat="false" ht="12.75" hidden="false" customHeight="false" outlineLevel="0" collapsed="false">
      <c r="A156" s="49" t="n">
        <v>41395</v>
      </c>
      <c r="B156" s="50" t="n">
        <f aca="false">+Listen!C152</f>
        <v>4.944</v>
      </c>
      <c r="C156" s="88"/>
      <c r="D156" s="56" t="n">
        <f aca="false">+D144+0</f>
        <v>0.18</v>
      </c>
      <c r="E156" s="56" t="n">
        <f aca="false">D156</f>
        <v>0.18</v>
      </c>
      <c r="F156" s="57" t="n">
        <f aca="false">D156</f>
        <v>0.18</v>
      </c>
      <c r="G156" s="58" t="n">
        <f aca="false">D156-0.035</f>
        <v>0.145</v>
      </c>
      <c r="H156" s="57" t="n">
        <f aca="false">F156</f>
        <v>0.18</v>
      </c>
      <c r="I156" s="92" t="n">
        <f aca="false">D156</f>
        <v>0.18</v>
      </c>
      <c r="J156" s="58" t="n">
        <f aca="false">I156</f>
        <v>0.18</v>
      </c>
      <c r="K156" s="61" t="n">
        <f aca="false">I156+0</f>
        <v>0.18</v>
      </c>
      <c r="L156" s="84" t="n">
        <f aca="false">D156+0.025</f>
        <v>0.205</v>
      </c>
      <c r="M156" s="64" t="n">
        <f aca="false">L156-0</f>
        <v>0.205</v>
      </c>
      <c r="N156" s="58" t="n">
        <f aca="false">L156</f>
        <v>0.205</v>
      </c>
      <c r="O156" s="57" t="n">
        <f aca="false">+L156+0.02</f>
        <v>0.225</v>
      </c>
      <c r="P156" s="86" t="n">
        <f aca="false">D156-0.005</f>
        <v>0.175</v>
      </c>
      <c r="Q156" s="59" t="n">
        <f aca="false">P156</f>
        <v>0.175</v>
      </c>
      <c r="R156" s="58" t="n">
        <f aca="false">P156</f>
        <v>0.175</v>
      </c>
      <c r="S156" s="57" t="n">
        <f aca="false">+P156</f>
        <v>0.175</v>
      </c>
      <c r="T156" s="57"/>
      <c r="U156" s="65" t="n">
        <f aca="false">D156-0.2</f>
        <v>-0.02</v>
      </c>
      <c r="V156" s="65" t="n">
        <f aca="false">U156+0.055</f>
        <v>0.035</v>
      </c>
      <c r="W156" s="65" t="n">
        <f aca="false">D156</f>
        <v>0.18</v>
      </c>
      <c r="X156" s="68" t="n">
        <f aca="false">AVERAGE(Z155:Z161)</f>
        <v>0.0889285714285714</v>
      </c>
      <c r="Y156" s="68" t="n">
        <v>0.1775</v>
      </c>
      <c r="Z156" s="68" t="n">
        <v>0.0875</v>
      </c>
      <c r="AA156" s="68" t="n">
        <f aca="false">Y156</f>
        <v>0.1775</v>
      </c>
      <c r="AB156" s="68" t="n">
        <f aca="false">AC156</f>
        <v>0.2275</v>
      </c>
      <c r="AC156" s="68" t="n">
        <f aca="false">Y156+0.05</f>
        <v>0.2275</v>
      </c>
      <c r="AD156" s="68" t="n">
        <f aca="false">Listen!L152</f>
        <v>-0.65</v>
      </c>
      <c r="AE156" s="68"/>
      <c r="AF156" s="68"/>
      <c r="AG156" s="69" t="n">
        <v>0</v>
      </c>
      <c r="AH156" s="70" t="n">
        <v>0</v>
      </c>
      <c r="AI156" s="70" t="n">
        <f aca="false">+AI144</f>
        <v>0.005</v>
      </c>
      <c r="AJ156" s="70" t="n">
        <v>0</v>
      </c>
      <c r="AK156" s="70" t="n">
        <f aca="false">+AI156</f>
        <v>0.005</v>
      </c>
      <c r="AL156" s="70" t="n">
        <f aca="false">AL144</f>
        <v>0.04</v>
      </c>
      <c r="AM156" s="70" t="n">
        <v>0.0075</v>
      </c>
      <c r="AN156" s="70" t="n">
        <v>0</v>
      </c>
      <c r="AO156" s="70" t="n">
        <v>0</v>
      </c>
      <c r="AP156" s="70" t="n">
        <v>0.155</v>
      </c>
      <c r="AQ156" s="70" t="n">
        <v>0</v>
      </c>
      <c r="AR156" s="70" t="n">
        <v>0.04</v>
      </c>
      <c r="AS156" s="70"/>
      <c r="AT156" s="68"/>
      <c r="AU156" s="68"/>
      <c r="AV156" s="68" t="n">
        <f aca="false">Listen!F152</f>
        <v>0.44</v>
      </c>
      <c r="AW156" s="68" t="n">
        <f aca="false">Listen!G152</f>
        <v>0.385</v>
      </c>
      <c r="AX156" s="68" t="n">
        <f aca="false">Listen!H152</f>
        <v>0.195</v>
      </c>
      <c r="AY156" s="68" t="n">
        <f aca="false">Listen!I152</f>
        <v>0.165</v>
      </c>
      <c r="AZ156" s="68" t="n">
        <f aca="false">Listen!J152</f>
        <v>-0.09</v>
      </c>
      <c r="BA156" s="68" t="n">
        <f aca="false">Listen!K152</f>
        <v>-0.07</v>
      </c>
      <c r="BB156" s="68" t="n">
        <f aca="false">Listen!L152</f>
        <v>-0.65</v>
      </c>
      <c r="BC156" s="91" t="n">
        <f aca="false">+BC144</f>
        <v>-0.085</v>
      </c>
      <c r="BD156" s="91" t="n">
        <f aca="false">+BC156</f>
        <v>-0.085</v>
      </c>
      <c r="BE156" s="80" t="n">
        <f aca="false">($B156+$BC156)/(1+0.0461)*0.0461+0.015+$BC156</f>
        <v>0.144128572794188</v>
      </c>
      <c r="BF156" s="80" t="n">
        <f aca="false">($B156+$BC156)/(1+0.052)*0.052+0.0225+$BC156</f>
        <v>0.177678707224335</v>
      </c>
      <c r="BG156" s="80" t="n">
        <f aca="false">($B156+$BC156)/(1+0.048)*0.048+0.055+$BD156</f>
        <v>0.192549618320611</v>
      </c>
    </row>
    <row r="157" customFormat="false" ht="12.75" hidden="false" customHeight="false" outlineLevel="0" collapsed="false">
      <c r="A157" s="49" t="n">
        <v>41426</v>
      </c>
      <c r="B157" s="50" t="n">
        <f aca="false">+Listen!C153</f>
        <v>4.981</v>
      </c>
      <c r="C157" s="88"/>
      <c r="D157" s="56" t="n">
        <f aca="false">+D145+0</f>
        <v>0.17</v>
      </c>
      <c r="E157" s="56" t="n">
        <f aca="false">D157</f>
        <v>0.17</v>
      </c>
      <c r="F157" s="57" t="n">
        <f aca="false">D157</f>
        <v>0.17</v>
      </c>
      <c r="G157" s="58" t="n">
        <f aca="false">D157-0.035</f>
        <v>0.135</v>
      </c>
      <c r="H157" s="57" t="n">
        <f aca="false">F157</f>
        <v>0.17</v>
      </c>
      <c r="I157" s="92" t="n">
        <f aca="false">D157</f>
        <v>0.17</v>
      </c>
      <c r="J157" s="58" t="n">
        <f aca="false">I157</f>
        <v>0.17</v>
      </c>
      <c r="K157" s="61" t="n">
        <f aca="false">I157+0</f>
        <v>0.17</v>
      </c>
      <c r="L157" s="84" t="n">
        <f aca="false">D157+0.025</f>
        <v>0.195</v>
      </c>
      <c r="M157" s="64" t="n">
        <f aca="false">L157-0</f>
        <v>0.195</v>
      </c>
      <c r="N157" s="58" t="n">
        <f aca="false">L157</f>
        <v>0.195</v>
      </c>
      <c r="O157" s="57" t="n">
        <f aca="false">+L157+0.02</f>
        <v>0.215</v>
      </c>
      <c r="P157" s="86" t="n">
        <f aca="false">D157-0.005</f>
        <v>0.165</v>
      </c>
      <c r="Q157" s="59" t="n">
        <f aca="false">P157</f>
        <v>0.165</v>
      </c>
      <c r="R157" s="58" t="n">
        <f aca="false">P157</f>
        <v>0.165</v>
      </c>
      <c r="S157" s="57" t="n">
        <f aca="false">+P157</f>
        <v>0.165</v>
      </c>
      <c r="T157" s="57"/>
      <c r="U157" s="65" t="n">
        <f aca="false">D157-0.2</f>
        <v>-0.03</v>
      </c>
      <c r="V157" s="65" t="n">
        <f aca="false">U157+0.055</f>
        <v>0.025</v>
      </c>
      <c r="W157" s="65" t="n">
        <f aca="false">D157</f>
        <v>0.17</v>
      </c>
      <c r="X157" s="68"/>
      <c r="Y157" s="68" t="n">
        <v>0.1675</v>
      </c>
      <c r="Z157" s="68" t="n">
        <v>0.0775</v>
      </c>
      <c r="AA157" s="68" t="n">
        <f aca="false">Y157</f>
        <v>0.1675</v>
      </c>
      <c r="AB157" s="68" t="n">
        <f aca="false">AC157</f>
        <v>0.2175</v>
      </c>
      <c r="AC157" s="68" t="n">
        <f aca="false">Y157+0.05</f>
        <v>0.2175</v>
      </c>
      <c r="AD157" s="68" t="n">
        <f aca="false">Listen!L153</f>
        <v>-0.65</v>
      </c>
      <c r="AE157" s="68"/>
      <c r="AF157" s="68"/>
      <c r="AG157" s="69" t="n">
        <v>0</v>
      </c>
      <c r="AH157" s="70" t="n">
        <v>0</v>
      </c>
      <c r="AI157" s="70" t="n">
        <f aca="false">+AI145</f>
        <v>0.005</v>
      </c>
      <c r="AJ157" s="70" t="n">
        <v>0</v>
      </c>
      <c r="AK157" s="70" t="n">
        <f aca="false">+AI157</f>
        <v>0.005</v>
      </c>
      <c r="AL157" s="70" t="n">
        <f aca="false">AL145</f>
        <v>0.04</v>
      </c>
      <c r="AM157" s="70" t="n">
        <v>0.0075</v>
      </c>
      <c r="AN157" s="70" t="n">
        <v>0</v>
      </c>
      <c r="AO157" s="70" t="n">
        <v>0</v>
      </c>
      <c r="AP157" s="70" t="n">
        <v>0.155</v>
      </c>
      <c r="AQ157" s="70" t="n">
        <v>0</v>
      </c>
      <c r="AR157" s="70" t="n">
        <v>0.04</v>
      </c>
      <c r="AS157" s="70"/>
      <c r="AT157" s="68"/>
      <c r="AU157" s="68"/>
      <c r="AV157" s="68" t="n">
        <f aca="false">Listen!F153</f>
        <v>0.44</v>
      </c>
      <c r="AW157" s="68" t="n">
        <f aca="false">Listen!G153</f>
        <v>0.385</v>
      </c>
      <c r="AX157" s="68" t="n">
        <f aca="false">Listen!H153</f>
        <v>0.195</v>
      </c>
      <c r="AY157" s="68" t="n">
        <f aca="false">Listen!I153</f>
        <v>0.17</v>
      </c>
      <c r="AZ157" s="68" t="n">
        <f aca="false">Listen!J153</f>
        <v>-0.09</v>
      </c>
      <c r="BA157" s="68" t="n">
        <f aca="false">Listen!K153</f>
        <v>-0.07</v>
      </c>
      <c r="BB157" s="68" t="n">
        <f aca="false">Listen!L153</f>
        <v>-0.65</v>
      </c>
      <c r="BC157" s="91" t="n">
        <f aca="false">+BC145</f>
        <v>-0.085</v>
      </c>
      <c r="BD157" s="91" t="n">
        <f aca="false">+BC157</f>
        <v>-0.085</v>
      </c>
      <c r="BE157" s="80" t="n">
        <f aca="false">($B157+$BC157)/(1+0.0461)*0.0461+0.015+$BC157</f>
        <v>0.145759105248064</v>
      </c>
      <c r="BF157" s="80" t="n">
        <f aca="false">($B157+$BC157)/(1+0.052)*0.052+0.0225+$BC157</f>
        <v>0.179507604562738</v>
      </c>
      <c r="BG157" s="80" t="n">
        <f aca="false">($B157+$BC157)/(1+0.048)*0.048+0.055+$BD157</f>
        <v>0.19424427480916</v>
      </c>
    </row>
    <row r="158" customFormat="false" ht="12.75" hidden="false" customHeight="false" outlineLevel="0" collapsed="false">
      <c r="A158" s="49" t="n">
        <v>41456</v>
      </c>
      <c r="B158" s="50" t="n">
        <f aca="false">+Listen!C154</f>
        <v>5.021</v>
      </c>
      <c r="C158" s="88"/>
      <c r="D158" s="56" t="n">
        <f aca="false">+D146+0</f>
        <v>0.17</v>
      </c>
      <c r="E158" s="56" t="n">
        <f aca="false">D158</f>
        <v>0.17</v>
      </c>
      <c r="F158" s="57" t="n">
        <f aca="false">D158</f>
        <v>0.17</v>
      </c>
      <c r="G158" s="58" t="n">
        <f aca="false">D158-0.035</f>
        <v>0.135</v>
      </c>
      <c r="H158" s="57" t="n">
        <f aca="false">F158</f>
        <v>0.17</v>
      </c>
      <c r="I158" s="92" t="n">
        <f aca="false">D158</f>
        <v>0.17</v>
      </c>
      <c r="J158" s="58" t="n">
        <f aca="false">I158</f>
        <v>0.17</v>
      </c>
      <c r="K158" s="61" t="n">
        <f aca="false">I158+0</f>
        <v>0.17</v>
      </c>
      <c r="L158" s="84" t="n">
        <f aca="false">D158+0.025</f>
        <v>0.195</v>
      </c>
      <c r="M158" s="64" t="n">
        <f aca="false">L158-0</f>
        <v>0.195</v>
      </c>
      <c r="N158" s="58" t="n">
        <f aca="false">L158</f>
        <v>0.195</v>
      </c>
      <c r="O158" s="57" t="n">
        <f aca="false">+L158+0.02</f>
        <v>0.215</v>
      </c>
      <c r="P158" s="86" t="n">
        <f aca="false">D158-0.005</f>
        <v>0.165</v>
      </c>
      <c r="Q158" s="59" t="n">
        <f aca="false">P158</f>
        <v>0.165</v>
      </c>
      <c r="R158" s="58" t="n">
        <f aca="false">P158</f>
        <v>0.165</v>
      </c>
      <c r="S158" s="57" t="n">
        <f aca="false">+P158</f>
        <v>0.165</v>
      </c>
      <c r="T158" s="57"/>
      <c r="U158" s="65" t="n">
        <f aca="false">D158-0.2</f>
        <v>-0.03</v>
      </c>
      <c r="V158" s="65" t="n">
        <f aca="false">U158+0.055</f>
        <v>0.025</v>
      </c>
      <c r="W158" s="65" t="n">
        <f aca="false">D158</f>
        <v>0.17</v>
      </c>
      <c r="X158" s="68"/>
      <c r="Y158" s="68" t="n">
        <v>0.1675</v>
      </c>
      <c r="Z158" s="68" t="n">
        <v>0.0775</v>
      </c>
      <c r="AA158" s="68" t="n">
        <f aca="false">Y158</f>
        <v>0.1675</v>
      </c>
      <c r="AB158" s="68" t="n">
        <f aca="false">AC158</f>
        <v>0.2175</v>
      </c>
      <c r="AC158" s="68" t="n">
        <f aca="false">Y158+0.05</f>
        <v>0.2175</v>
      </c>
      <c r="AD158" s="68" t="n">
        <f aca="false">Listen!L154</f>
        <v>-0.65</v>
      </c>
      <c r="AE158" s="68"/>
      <c r="AF158" s="68"/>
      <c r="AG158" s="69" t="n">
        <v>0</v>
      </c>
      <c r="AH158" s="70" t="n">
        <v>0</v>
      </c>
      <c r="AI158" s="70" t="n">
        <f aca="false">+AI146</f>
        <v>0.005</v>
      </c>
      <c r="AJ158" s="70" t="n">
        <v>0</v>
      </c>
      <c r="AK158" s="70" t="n">
        <f aca="false">+AI158</f>
        <v>0.005</v>
      </c>
      <c r="AL158" s="70" t="n">
        <f aca="false">AL146</f>
        <v>0.04</v>
      </c>
      <c r="AM158" s="70" t="n">
        <v>0.01</v>
      </c>
      <c r="AN158" s="70" t="n">
        <v>0</v>
      </c>
      <c r="AO158" s="70" t="n">
        <v>0</v>
      </c>
      <c r="AP158" s="70" t="n">
        <v>0.155</v>
      </c>
      <c r="AQ158" s="70" t="n">
        <v>0</v>
      </c>
      <c r="AR158" s="70" t="n">
        <v>0.04</v>
      </c>
      <c r="AS158" s="70"/>
      <c r="AT158" s="68"/>
      <c r="AU158" s="68"/>
      <c r="AV158" s="68" t="n">
        <f aca="false">Listen!F154</f>
        <v>0.5</v>
      </c>
      <c r="AW158" s="68" t="n">
        <f aca="false">Listen!G154</f>
        <v>0.3975</v>
      </c>
      <c r="AX158" s="68" t="n">
        <f aca="false">Listen!H154</f>
        <v>0.265</v>
      </c>
      <c r="AY158" s="68" t="n">
        <f aca="false">Listen!I154</f>
        <v>0.175</v>
      </c>
      <c r="AZ158" s="68" t="n">
        <f aca="false">Listen!J154</f>
        <v>-0.09</v>
      </c>
      <c r="BA158" s="68" t="n">
        <f aca="false">Listen!K154</f>
        <v>-0.07</v>
      </c>
      <c r="BB158" s="68" t="n">
        <f aca="false">Listen!L154</f>
        <v>-0.65</v>
      </c>
      <c r="BC158" s="91" t="n">
        <f aca="false">+BC146</f>
        <v>-0.085</v>
      </c>
      <c r="BD158" s="91" t="n">
        <f aca="false">+BC158</f>
        <v>-0.085</v>
      </c>
      <c r="BE158" s="80" t="n">
        <f aca="false">($B158+$BC158)/(1+0.0461)*0.0461+0.015+$BC158</f>
        <v>0.147521843036039</v>
      </c>
      <c r="BF158" s="80" t="n">
        <f aca="false">($B158+$BC158)/(1+0.052)*0.052+0.0225+$BC158</f>
        <v>0.181484790874525</v>
      </c>
      <c r="BG158" s="80" t="n">
        <f aca="false">($B158+$BC158)/(1+0.048)*0.048+0.055+$BD158</f>
        <v>0.196076335877863</v>
      </c>
    </row>
    <row r="159" customFormat="false" ht="12.75" hidden="false" customHeight="false" outlineLevel="0" collapsed="false">
      <c r="A159" s="49" t="n">
        <v>41487</v>
      </c>
      <c r="B159" s="50" t="n">
        <f aca="false">+Listen!C155</f>
        <v>5.069</v>
      </c>
      <c r="C159" s="88"/>
      <c r="D159" s="56" t="n">
        <f aca="false">+D147+0</f>
        <v>0.17</v>
      </c>
      <c r="E159" s="56" t="n">
        <f aca="false">D159</f>
        <v>0.17</v>
      </c>
      <c r="F159" s="57" t="n">
        <f aca="false">D159</f>
        <v>0.17</v>
      </c>
      <c r="G159" s="58" t="n">
        <f aca="false">D159-0.035</f>
        <v>0.135</v>
      </c>
      <c r="H159" s="57" t="n">
        <f aca="false">F159</f>
        <v>0.17</v>
      </c>
      <c r="I159" s="92" t="n">
        <f aca="false">D159</f>
        <v>0.17</v>
      </c>
      <c r="J159" s="58" t="n">
        <f aca="false">I159</f>
        <v>0.17</v>
      </c>
      <c r="K159" s="61" t="n">
        <f aca="false">I159+0</f>
        <v>0.17</v>
      </c>
      <c r="L159" s="84" t="n">
        <f aca="false">D159+0.025</f>
        <v>0.195</v>
      </c>
      <c r="M159" s="64" t="n">
        <f aca="false">L159-0</f>
        <v>0.195</v>
      </c>
      <c r="N159" s="58" t="n">
        <f aca="false">L159</f>
        <v>0.195</v>
      </c>
      <c r="O159" s="57" t="n">
        <f aca="false">+L159+0.02</f>
        <v>0.215</v>
      </c>
      <c r="P159" s="86" t="n">
        <f aca="false">D159-0.005</f>
        <v>0.165</v>
      </c>
      <c r="Q159" s="59" t="n">
        <f aca="false">P159</f>
        <v>0.165</v>
      </c>
      <c r="R159" s="58" t="n">
        <f aca="false">P159</f>
        <v>0.165</v>
      </c>
      <c r="S159" s="57" t="n">
        <f aca="false">+P159</f>
        <v>0.165</v>
      </c>
      <c r="T159" s="57"/>
      <c r="U159" s="65" t="n">
        <f aca="false">D159-0.2</f>
        <v>-0.03</v>
      </c>
      <c r="V159" s="65" t="n">
        <f aca="false">U159+0.055</f>
        <v>0.025</v>
      </c>
      <c r="W159" s="65" t="n">
        <f aca="false">D159</f>
        <v>0.17</v>
      </c>
      <c r="X159" s="68"/>
      <c r="Y159" s="68" t="n">
        <v>0.1675</v>
      </c>
      <c r="Z159" s="68" t="n">
        <v>0.0775</v>
      </c>
      <c r="AA159" s="68" t="n">
        <f aca="false">Y159</f>
        <v>0.1675</v>
      </c>
      <c r="AB159" s="68" t="n">
        <f aca="false">AC159</f>
        <v>0.2175</v>
      </c>
      <c r="AC159" s="68" t="n">
        <f aca="false">Y159+0.05</f>
        <v>0.2175</v>
      </c>
      <c r="AD159" s="68" t="n">
        <f aca="false">Listen!L155</f>
        <v>-0.65</v>
      </c>
      <c r="AE159" s="68"/>
      <c r="AF159" s="68"/>
      <c r="AG159" s="69" t="n">
        <v>0</v>
      </c>
      <c r="AH159" s="70" t="n">
        <v>0</v>
      </c>
      <c r="AI159" s="70" t="n">
        <f aca="false">+AI147</f>
        <v>0.005</v>
      </c>
      <c r="AJ159" s="70" t="n">
        <v>0</v>
      </c>
      <c r="AK159" s="70" t="n">
        <f aca="false">+AI159</f>
        <v>0.005</v>
      </c>
      <c r="AL159" s="70" t="n">
        <f aca="false">AL147</f>
        <v>0.04</v>
      </c>
      <c r="AM159" s="70" t="n">
        <v>0.0125</v>
      </c>
      <c r="AN159" s="70" t="n">
        <v>0</v>
      </c>
      <c r="AO159" s="70" t="n">
        <v>0</v>
      </c>
      <c r="AP159" s="70" t="n">
        <v>0.155</v>
      </c>
      <c r="AQ159" s="70" t="n">
        <v>0</v>
      </c>
      <c r="AR159" s="70" t="n">
        <v>0.04</v>
      </c>
      <c r="AS159" s="70"/>
      <c r="AT159" s="68"/>
      <c r="AU159" s="68"/>
      <c r="AV159" s="68" t="n">
        <f aca="false">Listen!F155</f>
        <v>0.5</v>
      </c>
      <c r="AW159" s="68" t="n">
        <f aca="false">Listen!G155</f>
        <v>0.4</v>
      </c>
      <c r="AX159" s="68" t="n">
        <f aca="false">Listen!H155</f>
        <v>0.205</v>
      </c>
      <c r="AY159" s="68" t="n">
        <f aca="false">Listen!I155</f>
        <v>0.175</v>
      </c>
      <c r="AZ159" s="68" t="n">
        <f aca="false">Listen!J155</f>
        <v>-0.09</v>
      </c>
      <c r="BA159" s="68" t="n">
        <f aca="false">Listen!K155</f>
        <v>-0.07</v>
      </c>
      <c r="BB159" s="68" t="n">
        <f aca="false">Listen!L155</f>
        <v>-0.65</v>
      </c>
      <c r="BC159" s="91" t="n">
        <f aca="false">+BC147</f>
        <v>-0.085</v>
      </c>
      <c r="BD159" s="91" t="n">
        <f aca="false">+BC159</f>
        <v>-0.085</v>
      </c>
      <c r="BE159" s="80" t="n">
        <f aca="false">($B159+$BC159)/(1+0.0461)*0.0461+0.015+$BC159</f>
        <v>0.149637128381608</v>
      </c>
      <c r="BF159" s="80" t="n">
        <f aca="false">($B159+$BC159)/(1+0.052)*0.052+0.0225+$BC159</f>
        <v>0.183857414448669</v>
      </c>
      <c r="BG159" s="80" t="n">
        <f aca="false">($B159+$BC159)/(1+0.048)*0.048+0.055+$BD159</f>
        <v>0.198274809160305</v>
      </c>
    </row>
    <row r="160" customFormat="false" ht="12.75" hidden="false" customHeight="false" outlineLevel="0" collapsed="false">
      <c r="A160" s="49" t="n">
        <v>41518</v>
      </c>
      <c r="B160" s="50" t="n">
        <f aca="false">+Listen!C156</f>
        <v>5.082</v>
      </c>
      <c r="C160" s="88"/>
      <c r="D160" s="56" t="n">
        <f aca="false">+D148+0</f>
        <v>0.19</v>
      </c>
      <c r="E160" s="56" t="n">
        <f aca="false">D160</f>
        <v>0.19</v>
      </c>
      <c r="F160" s="57" t="n">
        <f aca="false">D160</f>
        <v>0.19</v>
      </c>
      <c r="G160" s="58" t="n">
        <f aca="false">D160-0.035</f>
        <v>0.155</v>
      </c>
      <c r="H160" s="57" t="n">
        <f aca="false">F160</f>
        <v>0.19</v>
      </c>
      <c r="I160" s="92" t="n">
        <f aca="false">D160</f>
        <v>0.19</v>
      </c>
      <c r="J160" s="58" t="n">
        <f aca="false">I160</f>
        <v>0.19</v>
      </c>
      <c r="K160" s="61" t="n">
        <f aca="false">I160+0</f>
        <v>0.19</v>
      </c>
      <c r="L160" s="84" t="n">
        <f aca="false">D160+0.025</f>
        <v>0.215</v>
      </c>
      <c r="M160" s="64" t="n">
        <f aca="false">L160-0</f>
        <v>0.215</v>
      </c>
      <c r="N160" s="58" t="n">
        <f aca="false">L160</f>
        <v>0.215</v>
      </c>
      <c r="O160" s="57" t="n">
        <f aca="false">+L160+0.02</f>
        <v>0.235</v>
      </c>
      <c r="P160" s="86" t="n">
        <f aca="false">D160-0.005</f>
        <v>0.185</v>
      </c>
      <c r="Q160" s="59" t="n">
        <f aca="false">P160</f>
        <v>0.185</v>
      </c>
      <c r="R160" s="58" t="n">
        <f aca="false">P160</f>
        <v>0.185</v>
      </c>
      <c r="S160" s="57" t="n">
        <f aca="false">+P160</f>
        <v>0.185</v>
      </c>
      <c r="T160" s="57"/>
      <c r="U160" s="65" t="n">
        <f aca="false">D160-0.2</f>
        <v>-0.01</v>
      </c>
      <c r="V160" s="65" t="n">
        <f aca="false">U160+0.055</f>
        <v>0.045</v>
      </c>
      <c r="W160" s="65" t="n">
        <f aca="false">D160</f>
        <v>0.19</v>
      </c>
      <c r="X160" s="68"/>
      <c r="Y160" s="68" t="n">
        <v>0.1875</v>
      </c>
      <c r="Z160" s="68" t="n">
        <v>0.0975</v>
      </c>
      <c r="AA160" s="68" t="n">
        <f aca="false">Y160</f>
        <v>0.1875</v>
      </c>
      <c r="AB160" s="68" t="n">
        <f aca="false">AC160</f>
        <v>0.2375</v>
      </c>
      <c r="AC160" s="68" t="n">
        <f aca="false">Y160+0.05</f>
        <v>0.2375</v>
      </c>
      <c r="AD160" s="68" t="n">
        <f aca="false">Listen!L156</f>
        <v>-0.65</v>
      </c>
      <c r="AE160" s="68"/>
      <c r="AF160" s="68"/>
      <c r="AG160" s="69" t="n">
        <v>0</v>
      </c>
      <c r="AH160" s="70" t="n">
        <v>0</v>
      </c>
      <c r="AI160" s="70" t="n">
        <f aca="false">+AI148</f>
        <v>0.005</v>
      </c>
      <c r="AJ160" s="70" t="n">
        <v>0</v>
      </c>
      <c r="AK160" s="70" t="n">
        <f aca="false">+AI160</f>
        <v>0.005</v>
      </c>
      <c r="AL160" s="70" t="n">
        <f aca="false">AL148</f>
        <v>0.04</v>
      </c>
      <c r="AM160" s="70" t="n">
        <v>0.0125</v>
      </c>
      <c r="AN160" s="70" t="n">
        <v>0</v>
      </c>
      <c r="AO160" s="70" t="n">
        <v>0</v>
      </c>
      <c r="AP160" s="70" t="n">
        <v>0.155</v>
      </c>
      <c r="AQ160" s="70" t="n">
        <v>0</v>
      </c>
      <c r="AR160" s="70" t="n">
        <v>0.04</v>
      </c>
      <c r="AS160" s="70"/>
      <c r="AT160" s="68"/>
      <c r="AU160" s="68"/>
      <c r="AV160" s="68" t="n">
        <f aca="false">Listen!F156</f>
        <v>0.46</v>
      </c>
      <c r="AW160" s="68" t="n">
        <f aca="false">Listen!G156</f>
        <v>0.3975</v>
      </c>
      <c r="AX160" s="68" t="n">
        <f aca="false">Listen!H156</f>
        <v>0.185</v>
      </c>
      <c r="AY160" s="68" t="n">
        <f aca="false">Listen!I156</f>
        <v>0.165</v>
      </c>
      <c r="AZ160" s="68" t="n">
        <f aca="false">Listen!J156</f>
        <v>-0.09</v>
      </c>
      <c r="BA160" s="68" t="n">
        <f aca="false">Listen!K156</f>
        <v>-0.07</v>
      </c>
      <c r="BB160" s="68" t="n">
        <f aca="false">Listen!L156</f>
        <v>-0.65</v>
      </c>
      <c r="BC160" s="91" t="n">
        <f aca="false">+BC148</f>
        <v>-0.085</v>
      </c>
      <c r="BD160" s="91" t="n">
        <f aca="false">+BC160</f>
        <v>-0.085</v>
      </c>
      <c r="BE160" s="80" t="n">
        <f aca="false">($B160+$BC160)/(1+0.0461)*0.0461+0.015+$BC160</f>
        <v>0.1502100181627</v>
      </c>
      <c r="BF160" s="80" t="n">
        <f aca="false">($B160+$BC160)/(1+0.052)*0.052+0.0225+$BC160</f>
        <v>0.1845</v>
      </c>
      <c r="BG160" s="80" t="n">
        <f aca="false">($B160+$BC160)/(1+0.048)*0.048+0.055+$BD160</f>
        <v>0.198870229007634</v>
      </c>
    </row>
    <row r="161" customFormat="false" ht="12.75" hidden="false" customHeight="false" outlineLevel="0" collapsed="false">
      <c r="A161" s="49" t="n">
        <v>41548</v>
      </c>
      <c r="B161" s="50" t="n">
        <f aca="false">+Listen!C157</f>
        <v>5.115</v>
      </c>
      <c r="C161" s="88"/>
      <c r="D161" s="56" t="n">
        <f aca="false">+D149+0</f>
        <v>0.2</v>
      </c>
      <c r="E161" s="56" t="n">
        <f aca="false">D161</f>
        <v>0.2</v>
      </c>
      <c r="F161" s="57" t="n">
        <f aca="false">D161</f>
        <v>0.2</v>
      </c>
      <c r="G161" s="58" t="n">
        <f aca="false">D161-0.035</f>
        <v>0.165</v>
      </c>
      <c r="H161" s="57" t="n">
        <f aca="false">F161</f>
        <v>0.2</v>
      </c>
      <c r="I161" s="92" t="n">
        <f aca="false">D161</f>
        <v>0.2</v>
      </c>
      <c r="J161" s="58" t="n">
        <f aca="false">I161</f>
        <v>0.2</v>
      </c>
      <c r="K161" s="61" t="n">
        <f aca="false">I161+0</f>
        <v>0.2</v>
      </c>
      <c r="L161" s="84" t="n">
        <f aca="false">D161+0.025</f>
        <v>0.225</v>
      </c>
      <c r="M161" s="64" t="n">
        <f aca="false">L161-0</f>
        <v>0.225</v>
      </c>
      <c r="N161" s="58" t="n">
        <f aca="false">L161</f>
        <v>0.225</v>
      </c>
      <c r="O161" s="57" t="n">
        <f aca="false">+L161+0.02</f>
        <v>0.245</v>
      </c>
      <c r="P161" s="86" t="n">
        <f aca="false">D161-0.005</f>
        <v>0.195</v>
      </c>
      <c r="Q161" s="59" t="n">
        <f aca="false">P161</f>
        <v>0.195</v>
      </c>
      <c r="R161" s="58" t="n">
        <f aca="false">P161</f>
        <v>0.195</v>
      </c>
      <c r="S161" s="57" t="n">
        <f aca="false">+P161</f>
        <v>0.195</v>
      </c>
      <c r="T161" s="57"/>
      <c r="U161" s="65" t="n">
        <f aca="false">D161-0.2</f>
        <v>0</v>
      </c>
      <c r="V161" s="65" t="n">
        <f aca="false">U161+0.055</f>
        <v>0.055</v>
      </c>
      <c r="W161" s="65" t="n">
        <f aca="false">D161</f>
        <v>0.2</v>
      </c>
      <c r="X161" s="68"/>
      <c r="Y161" s="68" t="n">
        <v>0.1975</v>
      </c>
      <c r="Z161" s="68" t="n">
        <v>0.1075</v>
      </c>
      <c r="AA161" s="68" t="n">
        <f aca="false">Y161</f>
        <v>0.1975</v>
      </c>
      <c r="AB161" s="68" t="n">
        <f aca="false">AC161</f>
        <v>0.2475</v>
      </c>
      <c r="AC161" s="68" t="n">
        <f aca="false">Y161+0.05</f>
        <v>0.2475</v>
      </c>
      <c r="AD161" s="68" t="n">
        <f aca="false">Listen!L157</f>
        <v>-0.65</v>
      </c>
      <c r="AE161" s="68"/>
      <c r="AF161" s="68"/>
      <c r="AG161" s="69" t="n">
        <v>0</v>
      </c>
      <c r="AH161" s="70" t="n">
        <v>0</v>
      </c>
      <c r="AI161" s="70" t="n">
        <f aca="false">+AI149</f>
        <v>0.005</v>
      </c>
      <c r="AJ161" s="70" t="n">
        <v>0</v>
      </c>
      <c r="AK161" s="70" t="n">
        <f aca="false">+AI161</f>
        <v>0.005</v>
      </c>
      <c r="AL161" s="70" t="n">
        <f aca="false">AL149</f>
        <v>0.04</v>
      </c>
      <c r="AM161" s="70" t="n">
        <v>0.0125</v>
      </c>
      <c r="AN161" s="70" t="n">
        <v>0</v>
      </c>
      <c r="AO161" s="70" t="n">
        <v>0</v>
      </c>
      <c r="AP161" s="70" t="n">
        <v>0.155</v>
      </c>
      <c r="AQ161" s="70" t="n">
        <v>0</v>
      </c>
      <c r="AR161" s="70" t="n">
        <v>0.04</v>
      </c>
      <c r="AS161" s="70"/>
      <c r="AT161" s="68"/>
      <c r="AU161" s="68"/>
      <c r="AV161" s="68" t="n">
        <f aca="false">Listen!F157</f>
        <v>0.47</v>
      </c>
      <c r="AW161" s="68" t="n">
        <f aca="false">Listen!G157</f>
        <v>0.4</v>
      </c>
      <c r="AX161" s="68" t="n">
        <f aca="false">Listen!H157</f>
        <v>0.205</v>
      </c>
      <c r="AY161" s="68" t="n">
        <f aca="false">Listen!I157</f>
        <v>0.1725</v>
      </c>
      <c r="AZ161" s="68" t="n">
        <f aca="false">Listen!J157</f>
        <v>-0.09</v>
      </c>
      <c r="BA161" s="68" t="n">
        <f aca="false">Listen!K157</f>
        <v>-0.07</v>
      </c>
      <c r="BB161" s="68" t="n">
        <f aca="false">Listen!L157</f>
        <v>-0.65</v>
      </c>
      <c r="BC161" s="91" t="n">
        <f aca="false">+BC149</f>
        <v>-0.085</v>
      </c>
      <c r="BD161" s="91" t="n">
        <f aca="false">+BC161</f>
        <v>-0.085</v>
      </c>
      <c r="BE161" s="80" t="n">
        <f aca="false">($B161+$BC161)/(1+0.0461)*0.0461+0.015+$BC161</f>
        <v>0.151664276837778</v>
      </c>
      <c r="BF161" s="80" t="n">
        <f aca="false">($B161+$BC161)/(1+0.052)*0.052+0.0225+$BC161</f>
        <v>0.186131178707224</v>
      </c>
      <c r="BG161" s="80" t="n">
        <f aca="false">($B161+$BC161)/(1+0.048)*0.048+0.055+$BD161</f>
        <v>0.200381679389313</v>
      </c>
    </row>
    <row r="162" customFormat="false" ht="12.75" hidden="false" customHeight="false" outlineLevel="0" collapsed="false">
      <c r="A162" s="49" t="n">
        <v>41579</v>
      </c>
      <c r="B162" s="50" t="n">
        <f aca="false">+Listen!C158</f>
        <v>5.231</v>
      </c>
      <c r="C162" s="88"/>
      <c r="D162" s="56" t="n">
        <f aca="false">+D150+0</f>
        <v>0.25</v>
      </c>
      <c r="E162" s="56" t="n">
        <f aca="false">D162</f>
        <v>0.25</v>
      </c>
      <c r="F162" s="57" t="n">
        <f aca="false">D162</f>
        <v>0.25</v>
      </c>
      <c r="G162" s="58" t="n">
        <f aca="false">D162-0.035</f>
        <v>0.215</v>
      </c>
      <c r="H162" s="57" t="n">
        <f aca="false">F162</f>
        <v>0.25</v>
      </c>
      <c r="I162" s="92" t="n">
        <f aca="false">I150-0.005</f>
        <v>0.3625</v>
      </c>
      <c r="J162" s="58" t="n">
        <f aca="false">I162</f>
        <v>0.3625</v>
      </c>
      <c r="K162" s="61" t="n">
        <f aca="false">I162+0</f>
        <v>0.3625</v>
      </c>
      <c r="L162" s="62" t="n">
        <f aca="false">D162+0.12</f>
        <v>0.37</v>
      </c>
      <c r="M162" s="64" t="n">
        <f aca="false">L162-0</f>
        <v>0.37</v>
      </c>
      <c r="N162" s="58" t="n">
        <f aca="false">L162</f>
        <v>0.37</v>
      </c>
      <c r="O162" s="57" t="n">
        <f aca="false">+L162+0.03</f>
        <v>0.4</v>
      </c>
      <c r="P162" s="84" t="n">
        <f aca="false">L162+0.1</f>
        <v>0.47</v>
      </c>
      <c r="Q162" s="59" t="n">
        <f aca="false">P162</f>
        <v>0.47</v>
      </c>
      <c r="R162" s="58" t="n">
        <f aca="false">P162</f>
        <v>0.47</v>
      </c>
      <c r="S162" s="57" t="n">
        <f aca="false">+P162+0.02</f>
        <v>0.49</v>
      </c>
      <c r="T162" s="57"/>
      <c r="U162" s="65" t="n">
        <f aca="false">D162-0.16</f>
        <v>0.09</v>
      </c>
      <c r="V162" s="65" t="n">
        <f aca="false">U162+0.055</f>
        <v>0.145</v>
      </c>
      <c r="W162" s="65" t="n">
        <f aca="false">(U162+B162)*0.032+U162+0.01</f>
        <v>0.270272</v>
      </c>
      <c r="X162" s="68" t="n">
        <f aca="false">AVERAGE(Y162:Y166)</f>
        <v>0.257</v>
      </c>
      <c r="Y162" s="68" t="n">
        <v>0.24</v>
      </c>
      <c r="Z162" s="68" t="n">
        <v>0.14</v>
      </c>
      <c r="AA162" s="68" t="n">
        <f aca="false">Y162</f>
        <v>0.24</v>
      </c>
      <c r="AB162" s="68" t="n">
        <f aca="false">AC162</f>
        <v>0.275</v>
      </c>
      <c r="AC162" s="68" t="n">
        <f aca="false">Y162+0.035</f>
        <v>0.275</v>
      </c>
      <c r="AD162" s="68" t="n">
        <f aca="false">Listen!L158</f>
        <v>-0.5</v>
      </c>
      <c r="AE162" s="68"/>
      <c r="AF162" s="68"/>
      <c r="AG162" s="69" t="n">
        <v>0</v>
      </c>
      <c r="AH162" s="70" t="n">
        <v>0</v>
      </c>
      <c r="AI162" s="70" t="n">
        <f aca="false">+AI150</f>
        <v>0.02</v>
      </c>
      <c r="AJ162" s="70" t="n">
        <v>0</v>
      </c>
      <c r="AK162" s="70" t="n">
        <f aca="false">+AI162</f>
        <v>0.02</v>
      </c>
      <c r="AL162" s="70" t="n">
        <f aca="false">AL150</f>
        <v>0.05</v>
      </c>
      <c r="AM162" s="70" t="n">
        <v>0.025</v>
      </c>
      <c r="AN162" s="70" t="n">
        <v>0</v>
      </c>
      <c r="AO162" s="70" t="n">
        <v>0</v>
      </c>
      <c r="AP162" s="70" t="n">
        <v>0.155</v>
      </c>
      <c r="AQ162" s="70" t="n">
        <v>0.005</v>
      </c>
      <c r="AR162" s="70" t="n">
        <v>0.055</v>
      </c>
      <c r="AS162" s="70"/>
      <c r="AT162" s="68"/>
      <c r="AU162" s="68"/>
      <c r="AV162" s="68" t="n">
        <f aca="false">Listen!F158</f>
        <v>0.86</v>
      </c>
      <c r="AW162" s="68" t="n">
        <f aca="false">Listen!G158</f>
        <v>0.645</v>
      </c>
      <c r="AX162" s="68" t="n">
        <f aca="false">Listen!H158</f>
        <v>0.3</v>
      </c>
      <c r="AY162" s="68" t="n">
        <f aca="false">Listen!I158</f>
        <v>0.24</v>
      </c>
      <c r="AZ162" s="68" t="n">
        <f aca="false">Listen!J158</f>
        <v>0.005</v>
      </c>
      <c r="BA162" s="68" t="n">
        <f aca="false">Listen!K158</f>
        <v>0.07</v>
      </c>
      <c r="BB162" s="68" t="n">
        <f aca="false">Listen!L158</f>
        <v>-0.5</v>
      </c>
      <c r="BC162" s="91" t="n">
        <f aca="false">+BC150</f>
        <v>-0.105</v>
      </c>
      <c r="BD162" s="91" t="n">
        <f aca="false">+BC162</f>
        <v>-0.105</v>
      </c>
      <c r="BE162" s="80" t="n">
        <f aca="false">($B162+$BC162)/(1+0.0461)*0.0461+0.015+$BC162</f>
        <v>0.135894847528917</v>
      </c>
      <c r="BF162" s="80" t="n">
        <f aca="false">($B162+$BC162)/(1+0.052)*0.052+0.0225+$BC162</f>
        <v>0.170876425855513</v>
      </c>
      <c r="BG162" s="80" t="n">
        <f aca="false">($B162+$BC162)/(1+0.048)*0.048+0.055+$BD162</f>
        <v>0.184778625954198</v>
      </c>
    </row>
    <row r="163" customFormat="false" ht="12.75" hidden="false" customHeight="false" outlineLevel="0" collapsed="false">
      <c r="A163" s="49" t="n">
        <v>41609</v>
      </c>
      <c r="B163" s="50" t="n">
        <f aca="false">+Listen!C159</f>
        <v>5.354</v>
      </c>
      <c r="C163" s="88"/>
      <c r="D163" s="56" t="n">
        <f aca="false">+D151+0</f>
        <v>0.27</v>
      </c>
      <c r="E163" s="56" t="n">
        <f aca="false">D163</f>
        <v>0.27</v>
      </c>
      <c r="F163" s="57" t="n">
        <f aca="false">D163</f>
        <v>0.27</v>
      </c>
      <c r="G163" s="58" t="n">
        <f aca="false">D163-0.035</f>
        <v>0.235</v>
      </c>
      <c r="H163" s="57" t="n">
        <f aca="false">F163</f>
        <v>0.27</v>
      </c>
      <c r="I163" s="92" t="n">
        <f aca="false">I151-0.005</f>
        <v>0.3825</v>
      </c>
      <c r="J163" s="58" t="n">
        <f aca="false">I163</f>
        <v>0.3825</v>
      </c>
      <c r="K163" s="61" t="n">
        <f aca="false">I163+0</f>
        <v>0.3825</v>
      </c>
      <c r="L163" s="62" t="n">
        <f aca="false">D163+0.12</f>
        <v>0.39</v>
      </c>
      <c r="M163" s="64" t="n">
        <f aca="false">L163-0</f>
        <v>0.39</v>
      </c>
      <c r="N163" s="58" t="n">
        <f aca="false">L163</f>
        <v>0.39</v>
      </c>
      <c r="O163" s="57" t="n">
        <f aca="false">+L163+0.03</f>
        <v>0.42</v>
      </c>
      <c r="P163" s="84" t="n">
        <f aca="false">L163+0.1</f>
        <v>0.49</v>
      </c>
      <c r="Q163" s="59" t="n">
        <f aca="false">P163</f>
        <v>0.49</v>
      </c>
      <c r="R163" s="58" t="n">
        <f aca="false">P163</f>
        <v>0.49</v>
      </c>
      <c r="S163" s="57" t="n">
        <f aca="false">+P163+0.02</f>
        <v>0.51</v>
      </c>
      <c r="T163" s="57"/>
      <c r="U163" s="65" t="n">
        <f aca="false">D163-0.16</f>
        <v>0.11</v>
      </c>
      <c r="V163" s="65" t="n">
        <f aca="false">U163+0.055</f>
        <v>0.165</v>
      </c>
      <c r="W163" s="65" t="n">
        <f aca="false">(U163+B163)*0.032+U163+0.01</f>
        <v>0.294848</v>
      </c>
      <c r="X163" s="68" t="n">
        <f aca="false">AVERAGE(Z162:Z166)</f>
        <v>0.157</v>
      </c>
      <c r="Y163" s="68" t="n">
        <v>0.26</v>
      </c>
      <c r="Z163" s="68" t="n">
        <v>0.16</v>
      </c>
      <c r="AA163" s="68" t="n">
        <f aca="false">Y163</f>
        <v>0.26</v>
      </c>
      <c r="AB163" s="68" t="n">
        <f aca="false">AC163</f>
        <v>0.295</v>
      </c>
      <c r="AC163" s="68" t="n">
        <f aca="false">Y163+0.035</f>
        <v>0.295</v>
      </c>
      <c r="AD163" s="68" t="n">
        <f aca="false">Listen!L159</f>
        <v>-0.5</v>
      </c>
      <c r="AE163" s="68"/>
      <c r="AF163" s="68"/>
      <c r="AG163" s="69" t="n">
        <v>0</v>
      </c>
      <c r="AH163" s="70" t="n">
        <v>0</v>
      </c>
      <c r="AI163" s="70" t="n">
        <f aca="false">+AI151</f>
        <v>0.02</v>
      </c>
      <c r="AJ163" s="70" t="n">
        <v>0</v>
      </c>
      <c r="AK163" s="70" t="n">
        <f aca="false">+AI163</f>
        <v>0.02</v>
      </c>
      <c r="AL163" s="70" t="n">
        <f aca="false">AL151</f>
        <v>0.05</v>
      </c>
      <c r="AM163" s="70" t="n">
        <v>0.0275</v>
      </c>
      <c r="AN163" s="70" t="n">
        <v>0</v>
      </c>
      <c r="AO163" s="70" t="n">
        <v>0</v>
      </c>
      <c r="AP163" s="70" t="n">
        <v>0.155</v>
      </c>
      <c r="AQ163" s="70" t="n">
        <v>0.005</v>
      </c>
      <c r="AR163" s="70" t="n">
        <v>0.055</v>
      </c>
      <c r="AS163" s="70"/>
      <c r="AT163" s="68"/>
      <c r="AU163" s="68"/>
      <c r="AV163" s="68" t="n">
        <f aca="false">Listen!F159</f>
        <v>1.28</v>
      </c>
      <c r="AW163" s="68" t="n">
        <f aca="false">Listen!G159</f>
        <v>0.98</v>
      </c>
      <c r="AX163" s="68" t="n">
        <f aca="false">Listen!H159</f>
        <v>0.37</v>
      </c>
      <c r="AY163" s="68" t="n">
        <f aca="false">Listen!I159</f>
        <v>0.26</v>
      </c>
      <c r="AZ163" s="68" t="n">
        <f aca="false">Listen!J159</f>
        <v>0.025</v>
      </c>
      <c r="BA163" s="68" t="n">
        <f aca="false">Listen!K159</f>
        <v>0.075</v>
      </c>
      <c r="BB163" s="68" t="n">
        <f aca="false">Listen!L159</f>
        <v>-0.5</v>
      </c>
      <c r="BC163" s="91" t="n">
        <f aca="false">+BC151</f>
        <v>-0.1075</v>
      </c>
      <c r="BD163" s="91" t="n">
        <f aca="false">+BC163</f>
        <v>-0.1075</v>
      </c>
      <c r="BE163" s="80" t="n">
        <f aca="false">($B163+$BC163)/(1+0.0461)*0.0461+0.015+$BC163</f>
        <v>0.13870509511519</v>
      </c>
      <c r="BF163" s="80" t="n">
        <f aca="false">($B163+$BC163)/(1+0.052)*0.052+0.0225+$BC163</f>
        <v>0.174332699619772</v>
      </c>
      <c r="BG163" s="80" t="n">
        <f aca="false">($B163+$BC163)/(1+0.048)*0.048+0.055+$BD163</f>
        <v>0.187797709923664</v>
      </c>
    </row>
    <row r="164" customFormat="false" ht="12.75" hidden="false" customHeight="false" outlineLevel="0" collapsed="false">
      <c r="A164" s="49" t="n">
        <v>41640</v>
      </c>
      <c r="B164" s="50" t="n">
        <f aca="false">+Listen!C160</f>
        <v>5.389</v>
      </c>
      <c r="C164" s="88"/>
      <c r="D164" s="56" t="n">
        <f aca="false">+D152+0</f>
        <v>0.28</v>
      </c>
      <c r="E164" s="56" t="n">
        <f aca="false">D164</f>
        <v>0.28</v>
      </c>
      <c r="F164" s="57" t="n">
        <f aca="false">D164</f>
        <v>0.28</v>
      </c>
      <c r="G164" s="58" t="n">
        <f aca="false">D164-0.035</f>
        <v>0.245</v>
      </c>
      <c r="H164" s="57" t="n">
        <f aca="false">F164</f>
        <v>0.28</v>
      </c>
      <c r="I164" s="92" t="n">
        <f aca="false">I152-0.005</f>
        <v>0.3925</v>
      </c>
      <c r="J164" s="58" t="n">
        <f aca="false">I164</f>
        <v>0.3925</v>
      </c>
      <c r="K164" s="61" t="n">
        <f aca="false">I164+0</f>
        <v>0.3925</v>
      </c>
      <c r="L164" s="62" t="n">
        <f aca="false">D164+0.12</f>
        <v>0.4</v>
      </c>
      <c r="M164" s="64" t="n">
        <f aca="false">L164-0</f>
        <v>0.4</v>
      </c>
      <c r="N164" s="58" t="n">
        <f aca="false">L164</f>
        <v>0.4</v>
      </c>
      <c r="O164" s="57" t="n">
        <f aca="false">+L164+0.03</f>
        <v>0.43</v>
      </c>
      <c r="P164" s="84" t="n">
        <f aca="false">L164+0.1</f>
        <v>0.5</v>
      </c>
      <c r="Q164" s="59" t="n">
        <f aca="false">P164</f>
        <v>0.5</v>
      </c>
      <c r="R164" s="58" t="n">
        <f aca="false">P164</f>
        <v>0.5</v>
      </c>
      <c r="S164" s="57" t="n">
        <f aca="false">+P164+0.02</f>
        <v>0.52</v>
      </c>
      <c r="T164" s="57"/>
      <c r="U164" s="65" t="n">
        <f aca="false">D164-0.16</f>
        <v>0.12</v>
      </c>
      <c r="V164" s="65" t="n">
        <f aca="false">U164+0.055</f>
        <v>0.175</v>
      </c>
      <c r="W164" s="65" t="n">
        <f aca="false">(U164+B164)*0.032+U164+0.01</f>
        <v>0.306288</v>
      </c>
      <c r="X164" s="68"/>
      <c r="Y164" s="68" t="n">
        <v>0.27</v>
      </c>
      <c r="Z164" s="68" t="n">
        <v>0.17</v>
      </c>
      <c r="AA164" s="68" t="n">
        <f aca="false">Y164</f>
        <v>0.27</v>
      </c>
      <c r="AB164" s="68" t="n">
        <f aca="false">AC164</f>
        <v>0.305</v>
      </c>
      <c r="AC164" s="68" t="n">
        <f aca="false">Y164+0.035</f>
        <v>0.305</v>
      </c>
      <c r="AD164" s="68" t="n">
        <f aca="false">Listen!L160</f>
        <v>-0.5</v>
      </c>
      <c r="AE164" s="68"/>
      <c r="AF164" s="68"/>
      <c r="AG164" s="69" t="n">
        <v>0</v>
      </c>
      <c r="AH164" s="70" t="n">
        <v>0</v>
      </c>
      <c r="AI164" s="70" t="n">
        <f aca="false">+AI152</f>
        <v>0.02</v>
      </c>
      <c r="AJ164" s="70" t="n">
        <v>0</v>
      </c>
      <c r="AK164" s="70" t="n">
        <f aca="false">+AI164</f>
        <v>0.02</v>
      </c>
      <c r="AL164" s="70" t="n">
        <f aca="false">AL152</f>
        <v>0.05</v>
      </c>
      <c r="AM164" s="70" t="n">
        <v>0.03</v>
      </c>
      <c r="AN164" s="70" t="n">
        <v>0</v>
      </c>
      <c r="AO164" s="70" t="n">
        <v>0</v>
      </c>
      <c r="AP164" s="70" t="n">
        <v>0.155</v>
      </c>
      <c r="AQ164" s="70" t="n">
        <v>0.005</v>
      </c>
      <c r="AR164" s="70" t="n">
        <v>0.055</v>
      </c>
      <c r="AS164" s="70"/>
      <c r="AT164" s="68"/>
      <c r="AU164" s="68"/>
      <c r="AV164" s="68" t="n">
        <f aca="false">Listen!F160</f>
        <v>1.61</v>
      </c>
      <c r="AW164" s="68" t="n">
        <f aca="false">Listen!G160</f>
        <v>1.205</v>
      </c>
      <c r="AX164" s="68" t="n">
        <f aca="false">Listen!H160</f>
        <v>0.4</v>
      </c>
      <c r="AY164" s="68" t="n">
        <f aca="false">Listen!I160</f>
        <v>0.27</v>
      </c>
      <c r="AZ164" s="68" t="n">
        <f aca="false">Listen!J160</f>
        <v>0.0375</v>
      </c>
      <c r="BA164" s="68" t="n">
        <f aca="false">Listen!K160</f>
        <v>0.09</v>
      </c>
      <c r="BB164" s="68" t="n">
        <f aca="false">Listen!L160</f>
        <v>-0.5</v>
      </c>
      <c r="BC164" s="91" t="n">
        <f aca="false">+BC152</f>
        <v>-0.11</v>
      </c>
      <c r="BD164" s="91" t="n">
        <f aca="false">+BC164</f>
        <v>-0.11</v>
      </c>
      <c r="BE164" s="80" t="n">
        <f aca="false">($B164+$BC164)/(1+0.0461)*0.0461+0.015+$BC164</f>
        <v>0.137637319567919</v>
      </c>
      <c r="BF164" s="80" t="n">
        <f aca="false">($B164+$BC164)/(1+0.052)*0.052+0.0225+$BC164</f>
        <v>0.173439163498099</v>
      </c>
      <c r="BG164" s="80" t="n">
        <f aca="false">($B164+$BC164)/(1+0.048)*0.048+0.055+$BD164</f>
        <v>0.186786259541985</v>
      </c>
    </row>
    <row r="165" customFormat="false" ht="12.75" hidden="false" customHeight="false" outlineLevel="0" collapsed="false">
      <c r="A165" s="49" t="n">
        <v>41671</v>
      </c>
      <c r="B165" s="50" t="n">
        <f aca="false">+Listen!C161</f>
        <v>5.269</v>
      </c>
      <c r="C165" s="88"/>
      <c r="D165" s="56" t="n">
        <f aca="false">+D153+0</f>
        <v>0.27</v>
      </c>
      <c r="E165" s="56" t="n">
        <f aca="false">D165</f>
        <v>0.27</v>
      </c>
      <c r="F165" s="57" t="n">
        <f aca="false">D165</f>
        <v>0.27</v>
      </c>
      <c r="G165" s="58" t="n">
        <f aca="false">D165-0.035</f>
        <v>0.235</v>
      </c>
      <c r="H165" s="57" t="n">
        <f aca="false">F165</f>
        <v>0.27</v>
      </c>
      <c r="I165" s="92" t="n">
        <f aca="false">I153-0.005</f>
        <v>0.3825</v>
      </c>
      <c r="J165" s="58" t="n">
        <f aca="false">I165</f>
        <v>0.3825</v>
      </c>
      <c r="K165" s="61" t="n">
        <f aca="false">I165+0</f>
        <v>0.3825</v>
      </c>
      <c r="L165" s="62" t="n">
        <f aca="false">D165+0.12</f>
        <v>0.39</v>
      </c>
      <c r="M165" s="64" t="n">
        <f aca="false">L165-0</f>
        <v>0.39</v>
      </c>
      <c r="N165" s="58" t="n">
        <f aca="false">L165</f>
        <v>0.39</v>
      </c>
      <c r="O165" s="57" t="n">
        <f aca="false">+L165+0.03</f>
        <v>0.42</v>
      </c>
      <c r="P165" s="84" t="n">
        <f aca="false">L165+0.1</f>
        <v>0.49</v>
      </c>
      <c r="Q165" s="59" t="n">
        <f aca="false">P165</f>
        <v>0.49</v>
      </c>
      <c r="R165" s="58" t="n">
        <f aca="false">P165</f>
        <v>0.49</v>
      </c>
      <c r="S165" s="57" t="n">
        <f aca="false">+P165+0.02</f>
        <v>0.51</v>
      </c>
      <c r="T165" s="57"/>
      <c r="U165" s="65" t="n">
        <f aca="false">D165-0.16</f>
        <v>0.11</v>
      </c>
      <c r="V165" s="65" t="n">
        <f aca="false">U165+0.055</f>
        <v>0.165</v>
      </c>
      <c r="W165" s="65" t="n">
        <f aca="false">(U165+B165)*0.032+U165+0.01</f>
        <v>0.292128</v>
      </c>
      <c r="X165" s="68"/>
      <c r="Y165" s="68" t="n">
        <v>0.26</v>
      </c>
      <c r="Z165" s="68" t="n">
        <v>0.16</v>
      </c>
      <c r="AA165" s="68" t="n">
        <f aca="false">Y165</f>
        <v>0.26</v>
      </c>
      <c r="AB165" s="68" t="n">
        <f aca="false">AC165</f>
        <v>0.295</v>
      </c>
      <c r="AC165" s="68" t="n">
        <f aca="false">Y165+0.035</f>
        <v>0.295</v>
      </c>
      <c r="AD165" s="68" t="n">
        <f aca="false">Listen!L161</f>
        <v>-0.5</v>
      </c>
      <c r="AE165" s="68"/>
      <c r="AF165" s="68"/>
      <c r="AG165" s="69" t="n">
        <v>0</v>
      </c>
      <c r="AH165" s="70" t="n">
        <v>0</v>
      </c>
      <c r="AI165" s="70" t="n">
        <f aca="false">+AI153</f>
        <v>0.02</v>
      </c>
      <c r="AJ165" s="70" t="n">
        <v>0</v>
      </c>
      <c r="AK165" s="70" t="n">
        <f aca="false">+AI165</f>
        <v>0.02</v>
      </c>
      <c r="AL165" s="70" t="n">
        <f aca="false">AL153</f>
        <v>0.05</v>
      </c>
      <c r="AM165" s="70" t="n">
        <v>0.0325</v>
      </c>
      <c r="AN165" s="70" t="n">
        <v>0</v>
      </c>
      <c r="AO165" s="70" t="n">
        <v>0</v>
      </c>
      <c r="AP165" s="70" t="n">
        <v>0.155</v>
      </c>
      <c r="AQ165" s="70" t="n">
        <v>0.005</v>
      </c>
      <c r="AR165" s="70" t="n">
        <v>0.055</v>
      </c>
      <c r="AS165" s="70"/>
      <c r="AT165" s="68"/>
      <c r="AU165" s="68"/>
      <c r="AV165" s="68" t="n">
        <f aca="false">Listen!F161</f>
        <v>1.57</v>
      </c>
      <c r="AW165" s="68" t="n">
        <f aca="false">Listen!G161</f>
        <v>1.205</v>
      </c>
      <c r="AX165" s="68" t="n">
        <f aca="false">Listen!H161</f>
        <v>0.39</v>
      </c>
      <c r="AY165" s="68" t="n">
        <f aca="false">Listen!I161</f>
        <v>0.27</v>
      </c>
      <c r="AZ165" s="68" t="n">
        <f aca="false">Listen!J161</f>
        <v>0.0425</v>
      </c>
      <c r="BA165" s="68" t="n">
        <f aca="false">Listen!K161</f>
        <v>0.09</v>
      </c>
      <c r="BB165" s="68" t="n">
        <f aca="false">Listen!L161</f>
        <v>-0.5</v>
      </c>
      <c r="BC165" s="91" t="n">
        <f aca="false">+BC153</f>
        <v>-0.1025</v>
      </c>
      <c r="BD165" s="91" t="n">
        <f aca="false">+BC165</f>
        <v>-0.1025</v>
      </c>
      <c r="BE165" s="80" t="n">
        <f aca="false">($B165+$BC165)/(1+0.0461)*0.0461+0.015+$BC165</f>
        <v>0.140179619539241</v>
      </c>
      <c r="BF165" s="80" t="n">
        <f aca="false">($B165+$BC165)/(1+0.052)*0.052+0.0225+$BC165</f>
        <v>0.175378326996198</v>
      </c>
      <c r="BG165" s="80" t="n">
        <f aca="false">($B165+$BC165)/(1+0.048)*0.048+0.055+$BD165</f>
        <v>0.18913358778626</v>
      </c>
    </row>
    <row r="166" customFormat="false" ht="12.75" hidden="false" customHeight="false" outlineLevel="0" collapsed="false">
      <c r="A166" s="49" t="n">
        <v>41699</v>
      </c>
      <c r="B166" s="50" t="n">
        <f aca="false">+Listen!C162</f>
        <v>5.129</v>
      </c>
      <c r="C166" s="88"/>
      <c r="D166" s="56" t="n">
        <f aca="false">+D154+0</f>
        <v>0.265</v>
      </c>
      <c r="E166" s="56" t="n">
        <f aca="false">D166</f>
        <v>0.265</v>
      </c>
      <c r="F166" s="57" t="n">
        <f aca="false">D166</f>
        <v>0.265</v>
      </c>
      <c r="G166" s="58" t="n">
        <f aca="false">D166-0.035</f>
        <v>0.23</v>
      </c>
      <c r="H166" s="57" t="n">
        <f aca="false">F166</f>
        <v>0.265</v>
      </c>
      <c r="I166" s="92" t="n">
        <f aca="false">I154-0.005</f>
        <v>0.3775</v>
      </c>
      <c r="J166" s="58" t="n">
        <f aca="false">I166</f>
        <v>0.3775</v>
      </c>
      <c r="K166" s="61" t="n">
        <f aca="false">I166+0</f>
        <v>0.3775</v>
      </c>
      <c r="L166" s="62" t="n">
        <f aca="false">D166+0.12</f>
        <v>0.385</v>
      </c>
      <c r="M166" s="64" t="n">
        <f aca="false">L166-0</f>
        <v>0.385</v>
      </c>
      <c r="N166" s="58" t="n">
        <f aca="false">L166</f>
        <v>0.385</v>
      </c>
      <c r="O166" s="57" t="n">
        <f aca="false">+L166+0.03</f>
        <v>0.415</v>
      </c>
      <c r="P166" s="84" t="n">
        <f aca="false">L166+0.1</f>
        <v>0.485</v>
      </c>
      <c r="Q166" s="59" t="n">
        <f aca="false">P166</f>
        <v>0.485</v>
      </c>
      <c r="R166" s="58" t="n">
        <f aca="false">P166</f>
        <v>0.485</v>
      </c>
      <c r="S166" s="57" t="n">
        <f aca="false">+P166+0.02</f>
        <v>0.505</v>
      </c>
      <c r="T166" s="57"/>
      <c r="U166" s="65" t="n">
        <f aca="false">D166-0.16</f>
        <v>0.105</v>
      </c>
      <c r="V166" s="65" t="n">
        <f aca="false">U166+0.055</f>
        <v>0.16</v>
      </c>
      <c r="W166" s="65" t="n">
        <f aca="false">(U166+B166)*0.032+U166+0.01</f>
        <v>0.282488</v>
      </c>
      <c r="X166" s="68"/>
      <c r="Y166" s="68" t="n">
        <v>0.255</v>
      </c>
      <c r="Z166" s="68" t="n">
        <v>0.155</v>
      </c>
      <c r="AA166" s="68" t="n">
        <f aca="false">Y166</f>
        <v>0.255</v>
      </c>
      <c r="AB166" s="68" t="n">
        <f aca="false">AC166</f>
        <v>0.29</v>
      </c>
      <c r="AC166" s="68" t="n">
        <f aca="false">Y166+0.035</f>
        <v>0.29</v>
      </c>
      <c r="AD166" s="68" t="n">
        <f aca="false">Listen!L162</f>
        <v>-0.5</v>
      </c>
      <c r="AE166" s="68"/>
      <c r="AF166" s="68"/>
      <c r="AG166" s="69" t="n">
        <v>0</v>
      </c>
      <c r="AH166" s="70" t="n">
        <v>0</v>
      </c>
      <c r="AI166" s="70" t="n">
        <f aca="false">+AI154</f>
        <v>0.02</v>
      </c>
      <c r="AJ166" s="70" t="n">
        <v>0</v>
      </c>
      <c r="AK166" s="70" t="n">
        <f aca="false">+AI166</f>
        <v>0.02</v>
      </c>
      <c r="AL166" s="70" t="n">
        <f aca="false">AL154</f>
        <v>0.05</v>
      </c>
      <c r="AM166" s="70" t="n">
        <v>0.035</v>
      </c>
      <c r="AN166" s="70" t="n">
        <v>0</v>
      </c>
      <c r="AO166" s="70" t="n">
        <v>0</v>
      </c>
      <c r="AP166" s="70" t="n">
        <v>0.155</v>
      </c>
      <c r="AQ166" s="70" t="n">
        <v>0.005</v>
      </c>
      <c r="AR166" s="70" t="n">
        <v>0.055</v>
      </c>
      <c r="AS166" s="70"/>
      <c r="AT166" s="68"/>
      <c r="AU166" s="68"/>
      <c r="AV166" s="68" t="n">
        <f aca="false">Listen!F162</f>
        <v>0.93</v>
      </c>
      <c r="AW166" s="68" t="n">
        <f aca="false">Listen!G162</f>
        <v>0.815</v>
      </c>
      <c r="AX166" s="68" t="n">
        <f aca="false">Listen!H162</f>
        <v>0.39</v>
      </c>
      <c r="AY166" s="68" t="n">
        <f aca="false">Listen!I162</f>
        <v>0.24</v>
      </c>
      <c r="AZ166" s="68" t="n">
        <f aca="false">Listen!J162</f>
        <v>0.04</v>
      </c>
      <c r="BA166" s="68" t="n">
        <f aca="false">Listen!K162</f>
        <v>0.075</v>
      </c>
      <c r="BB166" s="68" t="n">
        <f aca="false">Listen!L162</f>
        <v>-0.5</v>
      </c>
      <c r="BC166" s="91" t="n">
        <f aca="false">+BC154</f>
        <v>-0.1</v>
      </c>
      <c r="BD166" s="91" t="n">
        <f aca="false">+BC166</f>
        <v>-0.1</v>
      </c>
      <c r="BE166" s="80" t="n">
        <f aca="false">($B166+$BC166)/(1+0.0461)*0.0461+0.015+$BC166</f>
        <v>0.136620208393079</v>
      </c>
      <c r="BF166" s="80" t="n">
        <f aca="false">($B166+$BC166)/(1+0.052)*0.052+0.0225+$BC166</f>
        <v>0.17108174904943</v>
      </c>
      <c r="BG166" s="80" t="n">
        <f aca="false">($B166+$BC166)/(1+0.048)*0.048+0.055+$BD166</f>
        <v>0.185335877862595</v>
      </c>
    </row>
    <row r="167" customFormat="false" ht="12.75" hidden="false" customHeight="false" outlineLevel="0" collapsed="false">
      <c r="A167" s="49" t="n">
        <v>41730</v>
      </c>
      <c r="B167" s="50" t="n">
        <f aca="false">+Listen!C163</f>
        <v>5</v>
      </c>
      <c r="C167" s="88"/>
      <c r="D167" s="56" t="n">
        <f aca="false">+D155+0</f>
        <v>0.19</v>
      </c>
      <c r="E167" s="56" t="n">
        <f aca="false">D167</f>
        <v>0.19</v>
      </c>
      <c r="F167" s="57" t="n">
        <f aca="false">D167</f>
        <v>0.19</v>
      </c>
      <c r="G167" s="58" t="n">
        <f aca="false">D167-0.035</f>
        <v>0.155</v>
      </c>
      <c r="H167" s="57" t="n">
        <f aca="false">F167</f>
        <v>0.19</v>
      </c>
      <c r="I167" s="92" t="n">
        <f aca="false">D167</f>
        <v>0.19</v>
      </c>
      <c r="J167" s="58" t="n">
        <f aca="false">I167</f>
        <v>0.19</v>
      </c>
      <c r="K167" s="61" t="n">
        <f aca="false">I167+0</f>
        <v>0.19</v>
      </c>
      <c r="L167" s="84" t="n">
        <f aca="false">D167+0.025</f>
        <v>0.215</v>
      </c>
      <c r="M167" s="64" t="n">
        <f aca="false">L167-0</f>
        <v>0.215</v>
      </c>
      <c r="N167" s="58" t="n">
        <f aca="false">L167</f>
        <v>0.215</v>
      </c>
      <c r="O167" s="57" t="n">
        <f aca="false">+L167+0.02</f>
        <v>0.235</v>
      </c>
      <c r="P167" s="86" t="n">
        <f aca="false">D167-0.005</f>
        <v>0.185</v>
      </c>
      <c r="Q167" s="59" t="n">
        <f aca="false">P167</f>
        <v>0.185</v>
      </c>
      <c r="R167" s="58" t="n">
        <f aca="false">P167</f>
        <v>0.185</v>
      </c>
      <c r="S167" s="57" t="n">
        <f aca="false">+P167</f>
        <v>0.185</v>
      </c>
      <c r="T167" s="57"/>
      <c r="U167" s="65" t="n">
        <f aca="false">D167-0.2</f>
        <v>-0.01</v>
      </c>
      <c r="V167" s="65" t="n">
        <f aca="false">U167+0.055</f>
        <v>0.045</v>
      </c>
      <c r="W167" s="65" t="n">
        <f aca="false">D167</f>
        <v>0.19</v>
      </c>
      <c r="X167" s="68" t="n">
        <f aca="false">AVERAGE(Y167:Y173)</f>
        <v>0.181428571428571</v>
      </c>
      <c r="Y167" s="68" t="n">
        <v>0.19</v>
      </c>
      <c r="Z167" s="68" t="n">
        <v>0.1</v>
      </c>
      <c r="AA167" s="68" t="n">
        <f aca="false">Y167</f>
        <v>0.19</v>
      </c>
      <c r="AB167" s="68" t="n">
        <f aca="false">AC167</f>
        <v>0.225</v>
      </c>
      <c r="AC167" s="68" t="n">
        <f aca="false">Y167+0.035</f>
        <v>0.225</v>
      </c>
      <c r="AD167" s="68" t="n">
        <f aca="false">Listen!L163</f>
        <v>-0.65</v>
      </c>
      <c r="AE167" s="68"/>
      <c r="AF167" s="68"/>
      <c r="AG167" s="69" t="n">
        <v>0</v>
      </c>
      <c r="AH167" s="70" t="n">
        <v>0</v>
      </c>
      <c r="AI167" s="70" t="n">
        <f aca="false">+AI155</f>
        <v>0.005</v>
      </c>
      <c r="AJ167" s="70" t="n">
        <v>0</v>
      </c>
      <c r="AK167" s="70" t="n">
        <f aca="false">+AI167</f>
        <v>0.005</v>
      </c>
      <c r="AL167" s="70" t="n">
        <f aca="false">AL155</f>
        <v>0.04</v>
      </c>
      <c r="AM167" s="70" t="n">
        <v>0.0075</v>
      </c>
      <c r="AN167" s="70" t="n">
        <v>0</v>
      </c>
      <c r="AO167" s="70" t="n">
        <v>0</v>
      </c>
      <c r="AP167" s="70" t="n">
        <v>0.155</v>
      </c>
      <c r="AQ167" s="70" t="n">
        <v>-0.0025</v>
      </c>
      <c r="AR167" s="70" t="n">
        <v>0.04</v>
      </c>
      <c r="AS167" s="70"/>
      <c r="AT167" s="68"/>
      <c r="AU167" s="68"/>
      <c r="AV167" s="68" t="n">
        <f aca="false">Listen!F163</f>
        <v>0.5</v>
      </c>
      <c r="AW167" s="68" t="n">
        <f aca="false">Listen!G163</f>
        <v>0.435</v>
      </c>
      <c r="AX167" s="68" t="n">
        <f aca="false">Listen!H163</f>
        <v>0.24</v>
      </c>
      <c r="AY167" s="68" t="n">
        <f aca="false">Listen!I163</f>
        <v>0.17</v>
      </c>
      <c r="AZ167" s="68" t="n">
        <f aca="false">Listen!J163</f>
        <v>-0.09</v>
      </c>
      <c r="BA167" s="68" t="n">
        <f aca="false">Listen!K163</f>
        <v>-0.07</v>
      </c>
      <c r="BB167" s="68" t="n">
        <f aca="false">Listen!L163</f>
        <v>-0.65</v>
      </c>
      <c r="BC167" s="91" t="n">
        <f aca="false">+BC155</f>
        <v>-0.085</v>
      </c>
      <c r="BD167" s="91" t="n">
        <f aca="false">+BC167</f>
        <v>-0.085</v>
      </c>
      <c r="BE167" s="80" t="n">
        <f aca="false">($B167+$BC167)/(1+0.0461)*0.0461+0.015+$BC167</f>
        <v>0.146596405697352</v>
      </c>
      <c r="BF167" s="80" t="n">
        <f aca="false">($B167+$BC167)/(1+0.052)*0.052+0.0225+$BC167</f>
        <v>0.180446768060836</v>
      </c>
      <c r="BG167" s="80" t="n">
        <f aca="false">($B167+$BC167)/(1+0.048)*0.048+0.055+$BD167</f>
        <v>0.195114503816794</v>
      </c>
    </row>
    <row r="168" customFormat="false" ht="12.75" hidden="false" customHeight="false" outlineLevel="0" collapsed="false">
      <c r="A168" s="49" t="n">
        <v>41760</v>
      </c>
      <c r="B168" s="50" t="n">
        <f aca="false">+Listen!C164</f>
        <v>5.044</v>
      </c>
      <c r="C168" s="88"/>
      <c r="D168" s="56" t="n">
        <f aca="false">+D156+0</f>
        <v>0.18</v>
      </c>
      <c r="E168" s="56" t="n">
        <f aca="false">D168</f>
        <v>0.18</v>
      </c>
      <c r="F168" s="57" t="n">
        <f aca="false">D168</f>
        <v>0.18</v>
      </c>
      <c r="G168" s="58" t="n">
        <f aca="false">D168-0.035</f>
        <v>0.145</v>
      </c>
      <c r="H168" s="57" t="n">
        <f aca="false">F168</f>
        <v>0.18</v>
      </c>
      <c r="I168" s="92" t="n">
        <f aca="false">D168</f>
        <v>0.18</v>
      </c>
      <c r="J168" s="58" t="n">
        <f aca="false">I168</f>
        <v>0.18</v>
      </c>
      <c r="K168" s="61" t="n">
        <f aca="false">I168+0</f>
        <v>0.18</v>
      </c>
      <c r="L168" s="84" t="n">
        <f aca="false">D168+0.025</f>
        <v>0.205</v>
      </c>
      <c r="M168" s="64" t="n">
        <f aca="false">L168-0</f>
        <v>0.205</v>
      </c>
      <c r="N168" s="58" t="n">
        <f aca="false">L168</f>
        <v>0.205</v>
      </c>
      <c r="O168" s="57" t="n">
        <f aca="false">+L168+0.02</f>
        <v>0.225</v>
      </c>
      <c r="P168" s="86" t="n">
        <f aca="false">D168-0.005</f>
        <v>0.175</v>
      </c>
      <c r="Q168" s="59" t="n">
        <f aca="false">P168</f>
        <v>0.175</v>
      </c>
      <c r="R168" s="58" t="n">
        <f aca="false">P168</f>
        <v>0.175</v>
      </c>
      <c r="S168" s="57" t="n">
        <f aca="false">+P168</f>
        <v>0.175</v>
      </c>
      <c r="T168" s="57"/>
      <c r="U168" s="65" t="n">
        <f aca="false">D168-0.2</f>
        <v>-0.02</v>
      </c>
      <c r="V168" s="65" t="n">
        <f aca="false">U168+0.055</f>
        <v>0.035</v>
      </c>
      <c r="W168" s="65" t="n">
        <f aca="false">D168</f>
        <v>0.18</v>
      </c>
      <c r="X168" s="68" t="n">
        <f aca="false">AVERAGE(Z167:Z173)</f>
        <v>0.0914285714285714</v>
      </c>
      <c r="Y168" s="68" t="n">
        <v>0.18</v>
      </c>
      <c r="Z168" s="68" t="n">
        <v>0.09</v>
      </c>
      <c r="AA168" s="68" t="n">
        <f aca="false">Y168</f>
        <v>0.18</v>
      </c>
      <c r="AB168" s="68" t="n">
        <f aca="false">AC168</f>
        <v>0.215</v>
      </c>
      <c r="AC168" s="68" t="n">
        <f aca="false">Y168+0.035</f>
        <v>0.215</v>
      </c>
      <c r="AD168" s="68" t="n">
        <f aca="false">Listen!L164</f>
        <v>-0.65</v>
      </c>
      <c r="AE168" s="68"/>
      <c r="AF168" s="68"/>
      <c r="AG168" s="69" t="n">
        <v>0</v>
      </c>
      <c r="AH168" s="70" t="n">
        <v>0</v>
      </c>
      <c r="AI168" s="70" t="n">
        <f aca="false">+AI156</f>
        <v>0.005</v>
      </c>
      <c r="AJ168" s="70" t="n">
        <v>0</v>
      </c>
      <c r="AK168" s="70" t="n">
        <f aca="false">+AI168</f>
        <v>0.005</v>
      </c>
      <c r="AL168" s="70" t="n">
        <f aca="false">AL156</f>
        <v>0.04</v>
      </c>
      <c r="AM168" s="70" t="n">
        <v>0.0075</v>
      </c>
      <c r="AN168" s="70" t="n">
        <v>0</v>
      </c>
      <c r="AO168" s="70" t="n">
        <v>0</v>
      </c>
      <c r="AP168" s="70" t="n">
        <v>0.155</v>
      </c>
      <c r="AQ168" s="70" t="n">
        <v>-0.0025</v>
      </c>
      <c r="AR168" s="70" t="n">
        <v>0.04</v>
      </c>
      <c r="AS168" s="70"/>
      <c r="AT168" s="68"/>
      <c r="AU168" s="68"/>
      <c r="AV168" s="68" t="n">
        <f aca="false">Listen!F164</f>
        <v>0.44</v>
      </c>
      <c r="AW168" s="68" t="n">
        <f aca="false">Listen!G164</f>
        <v>0.385</v>
      </c>
      <c r="AX168" s="68" t="n">
        <f aca="false">Listen!H164</f>
        <v>0.195</v>
      </c>
      <c r="AY168" s="68" t="n">
        <f aca="false">Listen!I164</f>
        <v>0.165</v>
      </c>
      <c r="AZ168" s="68" t="n">
        <f aca="false">Listen!J164</f>
        <v>-0.09</v>
      </c>
      <c r="BA168" s="68" t="n">
        <f aca="false">Listen!K164</f>
        <v>-0.07</v>
      </c>
      <c r="BB168" s="68" t="n">
        <f aca="false">Listen!L164</f>
        <v>-0.65</v>
      </c>
      <c r="BC168" s="91" t="n">
        <f aca="false">+BC156</f>
        <v>-0.085</v>
      </c>
      <c r="BD168" s="91" t="n">
        <f aca="false">+BC168</f>
        <v>-0.085</v>
      </c>
      <c r="BE168" s="80" t="n">
        <f aca="false">($B168+$BC168)/(1+0.0461)*0.0461+0.015+$BC168</f>
        <v>0.148535417264124</v>
      </c>
      <c r="BF168" s="80" t="n">
        <f aca="false">($B168+$BC168)/(1+0.052)*0.052+0.0225+$BC168</f>
        <v>0.182621673003802</v>
      </c>
      <c r="BG168" s="80" t="n">
        <f aca="false">($B168+$BC168)/(1+0.048)*0.048+0.055+$BD168</f>
        <v>0.197129770992366</v>
      </c>
    </row>
    <row r="169" customFormat="false" ht="12.75" hidden="false" customHeight="false" outlineLevel="0" collapsed="false">
      <c r="A169" s="49" t="n">
        <v>41791</v>
      </c>
      <c r="B169" s="50" t="n">
        <f aca="false">+Listen!C165</f>
        <v>5.081</v>
      </c>
      <c r="C169" s="88"/>
      <c r="D169" s="56" t="n">
        <f aca="false">+D157+0</f>
        <v>0.17</v>
      </c>
      <c r="E169" s="56" t="n">
        <f aca="false">D169</f>
        <v>0.17</v>
      </c>
      <c r="F169" s="57" t="n">
        <f aca="false">D169</f>
        <v>0.17</v>
      </c>
      <c r="G169" s="58" t="n">
        <f aca="false">D169-0.035</f>
        <v>0.135</v>
      </c>
      <c r="H169" s="57" t="n">
        <f aca="false">F169</f>
        <v>0.17</v>
      </c>
      <c r="I169" s="92" t="n">
        <f aca="false">D169</f>
        <v>0.17</v>
      </c>
      <c r="J169" s="58" t="n">
        <f aca="false">I169</f>
        <v>0.17</v>
      </c>
      <c r="K169" s="61" t="n">
        <f aca="false">I169+0</f>
        <v>0.17</v>
      </c>
      <c r="L169" s="84" t="n">
        <f aca="false">D169+0.025</f>
        <v>0.195</v>
      </c>
      <c r="M169" s="64" t="n">
        <f aca="false">L169-0</f>
        <v>0.195</v>
      </c>
      <c r="N169" s="58" t="n">
        <f aca="false">L169</f>
        <v>0.195</v>
      </c>
      <c r="O169" s="57" t="n">
        <f aca="false">+L169+0.02</f>
        <v>0.215</v>
      </c>
      <c r="P169" s="86" t="n">
        <f aca="false">D169-0.005</f>
        <v>0.165</v>
      </c>
      <c r="Q169" s="59" t="n">
        <f aca="false">P169</f>
        <v>0.165</v>
      </c>
      <c r="R169" s="58" t="n">
        <f aca="false">P169</f>
        <v>0.165</v>
      </c>
      <c r="S169" s="57" t="n">
        <f aca="false">+P169</f>
        <v>0.165</v>
      </c>
      <c r="T169" s="57"/>
      <c r="U169" s="65" t="n">
        <f aca="false">D169-0.2</f>
        <v>-0.03</v>
      </c>
      <c r="V169" s="65" t="n">
        <f aca="false">U169+0.055</f>
        <v>0.025</v>
      </c>
      <c r="W169" s="65" t="n">
        <f aca="false">D169</f>
        <v>0.17</v>
      </c>
      <c r="X169" s="68"/>
      <c r="Y169" s="68" t="n">
        <v>0.17</v>
      </c>
      <c r="Z169" s="68" t="n">
        <v>0.08</v>
      </c>
      <c r="AA169" s="68" t="n">
        <f aca="false">Y169</f>
        <v>0.17</v>
      </c>
      <c r="AB169" s="68" t="n">
        <f aca="false">AC169</f>
        <v>0.205</v>
      </c>
      <c r="AC169" s="68" t="n">
        <f aca="false">Y169+0.035</f>
        <v>0.205</v>
      </c>
      <c r="AD169" s="68" t="n">
        <f aca="false">Listen!L165</f>
        <v>-0.65</v>
      </c>
      <c r="AE169" s="68"/>
      <c r="AF169" s="68"/>
      <c r="AG169" s="69" t="n">
        <v>0</v>
      </c>
      <c r="AH169" s="70" t="n">
        <v>0</v>
      </c>
      <c r="AI169" s="70" t="n">
        <f aca="false">+AI157</f>
        <v>0.005</v>
      </c>
      <c r="AJ169" s="70" t="n">
        <v>0</v>
      </c>
      <c r="AK169" s="70" t="n">
        <f aca="false">+AI169</f>
        <v>0.005</v>
      </c>
      <c r="AL169" s="70" t="n">
        <f aca="false">AL157</f>
        <v>0.04</v>
      </c>
      <c r="AM169" s="70" t="n">
        <v>0.0075</v>
      </c>
      <c r="AN169" s="70" t="n">
        <v>0</v>
      </c>
      <c r="AO169" s="70" t="n">
        <v>0</v>
      </c>
      <c r="AP169" s="70" t="n">
        <v>0.155</v>
      </c>
      <c r="AQ169" s="70" t="n">
        <v>-0.0025</v>
      </c>
      <c r="AR169" s="70" t="n">
        <v>0.04</v>
      </c>
      <c r="AS169" s="70"/>
      <c r="AT169" s="68"/>
      <c r="AU169" s="68"/>
      <c r="AV169" s="68" t="n">
        <f aca="false">Listen!F165</f>
        <v>0.44</v>
      </c>
      <c r="AW169" s="68" t="n">
        <f aca="false">Listen!G165</f>
        <v>0.385</v>
      </c>
      <c r="AX169" s="68" t="n">
        <f aca="false">Listen!H165</f>
        <v>0.195</v>
      </c>
      <c r="AY169" s="68" t="n">
        <f aca="false">Listen!I165</f>
        <v>0.17</v>
      </c>
      <c r="AZ169" s="68" t="n">
        <f aca="false">Listen!J165</f>
        <v>-0.09</v>
      </c>
      <c r="BA169" s="68" t="n">
        <f aca="false">Listen!K165</f>
        <v>-0.07</v>
      </c>
      <c r="BB169" s="68" t="n">
        <f aca="false">Listen!L165</f>
        <v>-0.65</v>
      </c>
      <c r="BC169" s="91" t="n">
        <f aca="false">+BC157</f>
        <v>-0.085</v>
      </c>
      <c r="BD169" s="91" t="n">
        <f aca="false">+BC169</f>
        <v>-0.085</v>
      </c>
      <c r="BE169" s="80" t="n">
        <f aca="false">($B169+$BC169)/(1+0.0461)*0.0461+0.015+$BC169</f>
        <v>0.150165949718</v>
      </c>
      <c r="BF169" s="80" t="n">
        <f aca="false">($B169+$BC169)/(1+0.052)*0.052+0.0225+$BC169</f>
        <v>0.184450570342205</v>
      </c>
      <c r="BG169" s="80" t="n">
        <f aca="false">($B169+$BC169)/(1+0.048)*0.048+0.055+$BD169</f>
        <v>0.198824427480916</v>
      </c>
    </row>
    <row r="170" customFormat="false" ht="12.75" hidden="false" customHeight="false" outlineLevel="0" collapsed="false">
      <c r="A170" s="49" t="n">
        <v>41821</v>
      </c>
      <c r="B170" s="50" t="n">
        <f aca="false">+Listen!C166</f>
        <v>5.121</v>
      </c>
      <c r="C170" s="88"/>
      <c r="D170" s="56" t="n">
        <f aca="false">+D158+0</f>
        <v>0.17</v>
      </c>
      <c r="E170" s="56" t="n">
        <f aca="false">D170</f>
        <v>0.17</v>
      </c>
      <c r="F170" s="57" t="n">
        <f aca="false">D170</f>
        <v>0.17</v>
      </c>
      <c r="G170" s="58" t="n">
        <f aca="false">D170-0.035</f>
        <v>0.135</v>
      </c>
      <c r="H170" s="57" t="n">
        <f aca="false">F170</f>
        <v>0.17</v>
      </c>
      <c r="I170" s="92" t="n">
        <f aca="false">D170</f>
        <v>0.17</v>
      </c>
      <c r="J170" s="58" t="n">
        <f aca="false">I170</f>
        <v>0.17</v>
      </c>
      <c r="K170" s="61" t="n">
        <f aca="false">I170+0</f>
        <v>0.17</v>
      </c>
      <c r="L170" s="84" t="n">
        <f aca="false">D170+0.025</f>
        <v>0.195</v>
      </c>
      <c r="M170" s="64" t="n">
        <f aca="false">L170-0</f>
        <v>0.195</v>
      </c>
      <c r="N170" s="58" t="n">
        <f aca="false">L170</f>
        <v>0.195</v>
      </c>
      <c r="O170" s="57" t="n">
        <f aca="false">+L170+0.02</f>
        <v>0.215</v>
      </c>
      <c r="P170" s="86" t="n">
        <f aca="false">D170-0.005</f>
        <v>0.165</v>
      </c>
      <c r="Q170" s="59" t="n">
        <f aca="false">P170</f>
        <v>0.165</v>
      </c>
      <c r="R170" s="58" t="n">
        <f aca="false">P170</f>
        <v>0.165</v>
      </c>
      <c r="S170" s="57" t="n">
        <f aca="false">+P170</f>
        <v>0.165</v>
      </c>
      <c r="T170" s="57"/>
      <c r="U170" s="65" t="n">
        <f aca="false">D170-0.2</f>
        <v>-0.03</v>
      </c>
      <c r="V170" s="65" t="n">
        <f aca="false">U170+0.055</f>
        <v>0.025</v>
      </c>
      <c r="W170" s="65" t="n">
        <f aca="false">D170</f>
        <v>0.17</v>
      </c>
      <c r="X170" s="68"/>
      <c r="Y170" s="68" t="n">
        <v>0.17</v>
      </c>
      <c r="Z170" s="68" t="n">
        <v>0.08</v>
      </c>
      <c r="AA170" s="68" t="n">
        <f aca="false">Y170</f>
        <v>0.17</v>
      </c>
      <c r="AB170" s="68" t="n">
        <f aca="false">AC170</f>
        <v>0.205</v>
      </c>
      <c r="AC170" s="68" t="n">
        <f aca="false">Y170+0.035</f>
        <v>0.205</v>
      </c>
      <c r="AD170" s="68" t="n">
        <f aca="false">Listen!L166</f>
        <v>-0.65</v>
      </c>
      <c r="AE170" s="68"/>
      <c r="AF170" s="68"/>
      <c r="AG170" s="69" t="n">
        <v>0</v>
      </c>
      <c r="AH170" s="70" t="n">
        <v>0</v>
      </c>
      <c r="AI170" s="70" t="n">
        <f aca="false">+AI158</f>
        <v>0.005</v>
      </c>
      <c r="AJ170" s="70" t="n">
        <v>0</v>
      </c>
      <c r="AK170" s="70" t="n">
        <f aca="false">+AI170</f>
        <v>0.005</v>
      </c>
      <c r="AL170" s="70" t="n">
        <f aca="false">AL158</f>
        <v>0.04</v>
      </c>
      <c r="AM170" s="70" t="n">
        <v>0.01</v>
      </c>
      <c r="AN170" s="70" t="n">
        <v>0</v>
      </c>
      <c r="AO170" s="70" t="n">
        <v>0</v>
      </c>
      <c r="AP170" s="70" t="n">
        <v>0.155</v>
      </c>
      <c r="AQ170" s="70" t="n">
        <v>-0.005</v>
      </c>
      <c r="AR170" s="70" t="n">
        <v>0.04</v>
      </c>
      <c r="AS170" s="70"/>
      <c r="AT170" s="68"/>
      <c r="AU170" s="68"/>
      <c r="AV170" s="68" t="n">
        <f aca="false">Listen!F166</f>
        <v>0.5</v>
      </c>
      <c r="AW170" s="68" t="n">
        <f aca="false">Listen!G166</f>
        <v>0.3975</v>
      </c>
      <c r="AX170" s="68" t="n">
        <f aca="false">Listen!H166</f>
        <v>0.265</v>
      </c>
      <c r="AY170" s="68" t="n">
        <f aca="false">Listen!I166</f>
        <v>0.175</v>
      </c>
      <c r="AZ170" s="68" t="n">
        <f aca="false">Listen!J166</f>
        <v>-0.09</v>
      </c>
      <c r="BA170" s="68" t="n">
        <f aca="false">Listen!K166</f>
        <v>-0.07</v>
      </c>
      <c r="BB170" s="68" t="n">
        <f aca="false">Listen!L166</f>
        <v>-0.65</v>
      </c>
      <c r="BC170" s="91" t="n">
        <f aca="false">+BC158</f>
        <v>-0.085</v>
      </c>
      <c r="BD170" s="91" t="n">
        <f aca="false">+BC170</f>
        <v>-0.085</v>
      </c>
      <c r="BE170" s="80" t="n">
        <f aca="false">($B170+$BC170)/(1+0.0461)*0.0461+0.015+$BC170</f>
        <v>0.151928687505975</v>
      </c>
      <c r="BF170" s="80" t="n">
        <f aca="false">($B170+$BC170)/(1+0.052)*0.052+0.0225+$BC170</f>
        <v>0.186427756653992</v>
      </c>
      <c r="BG170" s="80" t="n">
        <f aca="false">($B170+$BC170)/(1+0.048)*0.048+0.055+$BD170</f>
        <v>0.200656488549618</v>
      </c>
    </row>
    <row r="171" customFormat="false" ht="12.75" hidden="false" customHeight="false" outlineLevel="0" collapsed="false">
      <c r="A171" s="49" t="n">
        <v>41852</v>
      </c>
      <c r="B171" s="50" t="n">
        <f aca="false">+Listen!C167</f>
        <v>5.169</v>
      </c>
      <c r="C171" s="88"/>
      <c r="D171" s="56" t="n">
        <f aca="false">+D159+0</f>
        <v>0.17</v>
      </c>
      <c r="E171" s="56" t="n">
        <f aca="false">D171</f>
        <v>0.17</v>
      </c>
      <c r="F171" s="57" t="n">
        <f aca="false">D171</f>
        <v>0.17</v>
      </c>
      <c r="G171" s="58" t="n">
        <f aca="false">D171-0.035</f>
        <v>0.135</v>
      </c>
      <c r="H171" s="57" t="n">
        <f aca="false">F171</f>
        <v>0.17</v>
      </c>
      <c r="I171" s="92" t="n">
        <f aca="false">D171</f>
        <v>0.17</v>
      </c>
      <c r="J171" s="58" t="n">
        <f aca="false">I171</f>
        <v>0.17</v>
      </c>
      <c r="K171" s="61" t="n">
        <f aca="false">I171+0</f>
        <v>0.17</v>
      </c>
      <c r="L171" s="84" t="n">
        <f aca="false">D171+0.025</f>
        <v>0.195</v>
      </c>
      <c r="M171" s="64" t="n">
        <f aca="false">L171-0</f>
        <v>0.195</v>
      </c>
      <c r="N171" s="58" t="n">
        <f aca="false">L171</f>
        <v>0.195</v>
      </c>
      <c r="O171" s="57" t="n">
        <f aca="false">+L171+0.02</f>
        <v>0.215</v>
      </c>
      <c r="P171" s="86" t="n">
        <f aca="false">D171-0.005</f>
        <v>0.165</v>
      </c>
      <c r="Q171" s="59" t="n">
        <f aca="false">P171</f>
        <v>0.165</v>
      </c>
      <c r="R171" s="58" t="n">
        <f aca="false">P171</f>
        <v>0.165</v>
      </c>
      <c r="S171" s="57" t="n">
        <f aca="false">+P171</f>
        <v>0.165</v>
      </c>
      <c r="T171" s="57"/>
      <c r="U171" s="65" t="n">
        <f aca="false">D171-0.2</f>
        <v>-0.03</v>
      </c>
      <c r="V171" s="65" t="n">
        <f aca="false">U171+0.055</f>
        <v>0.025</v>
      </c>
      <c r="W171" s="65" t="n">
        <f aca="false">D171</f>
        <v>0.17</v>
      </c>
      <c r="X171" s="68"/>
      <c r="Y171" s="68" t="n">
        <v>0.17</v>
      </c>
      <c r="Z171" s="68" t="n">
        <v>0.08</v>
      </c>
      <c r="AA171" s="68" t="n">
        <f aca="false">Y171</f>
        <v>0.17</v>
      </c>
      <c r="AB171" s="68" t="n">
        <f aca="false">AC171</f>
        <v>0.205</v>
      </c>
      <c r="AC171" s="68" t="n">
        <f aca="false">Y171+0.035</f>
        <v>0.205</v>
      </c>
      <c r="AD171" s="68" t="n">
        <f aca="false">Listen!L167</f>
        <v>-0.65</v>
      </c>
      <c r="AE171" s="68"/>
      <c r="AF171" s="68"/>
      <c r="AG171" s="69" t="n">
        <v>0</v>
      </c>
      <c r="AH171" s="70" t="n">
        <v>0</v>
      </c>
      <c r="AI171" s="70" t="n">
        <f aca="false">+AI159</f>
        <v>0.005</v>
      </c>
      <c r="AJ171" s="70" t="n">
        <v>0</v>
      </c>
      <c r="AK171" s="70" t="n">
        <f aca="false">+AI171</f>
        <v>0.005</v>
      </c>
      <c r="AL171" s="70" t="n">
        <f aca="false">AL159</f>
        <v>0.04</v>
      </c>
      <c r="AM171" s="70" t="n">
        <v>0.0125</v>
      </c>
      <c r="AN171" s="70" t="n">
        <v>0</v>
      </c>
      <c r="AO171" s="70" t="n">
        <v>0</v>
      </c>
      <c r="AP171" s="70" t="n">
        <v>0.155</v>
      </c>
      <c r="AQ171" s="70" t="n">
        <v>-0.005</v>
      </c>
      <c r="AR171" s="70" t="n">
        <v>0.04</v>
      </c>
      <c r="AS171" s="70"/>
      <c r="AT171" s="68"/>
      <c r="AU171" s="68"/>
      <c r="AV171" s="68" t="n">
        <f aca="false">Listen!F167</f>
        <v>0.5</v>
      </c>
      <c r="AW171" s="68" t="n">
        <f aca="false">Listen!G167</f>
        <v>0.4</v>
      </c>
      <c r="AX171" s="68" t="n">
        <f aca="false">Listen!H167</f>
        <v>0.205</v>
      </c>
      <c r="AY171" s="68" t="n">
        <f aca="false">Listen!I167</f>
        <v>0.175</v>
      </c>
      <c r="AZ171" s="68" t="n">
        <f aca="false">Listen!J167</f>
        <v>-0.09</v>
      </c>
      <c r="BA171" s="68" t="n">
        <f aca="false">Listen!K167</f>
        <v>-0.07</v>
      </c>
      <c r="BB171" s="68" t="n">
        <f aca="false">Listen!L167</f>
        <v>-0.65</v>
      </c>
      <c r="BC171" s="91" t="n">
        <f aca="false">+BC159</f>
        <v>-0.085</v>
      </c>
      <c r="BD171" s="91" t="n">
        <f aca="false">+BC171</f>
        <v>-0.085</v>
      </c>
      <c r="BE171" s="80" t="n">
        <f aca="false">($B171+$BC171)/(1+0.0461)*0.0461+0.015+$BC171</f>
        <v>0.154043972851544</v>
      </c>
      <c r="BF171" s="80" t="n">
        <f aca="false">($B171+$BC171)/(1+0.052)*0.052+0.0225+$BC171</f>
        <v>0.188800380228137</v>
      </c>
      <c r="BG171" s="80" t="n">
        <f aca="false">($B171+$BC171)/(1+0.048)*0.048+0.055+$BD171</f>
        <v>0.202854961832061</v>
      </c>
    </row>
    <row r="172" customFormat="false" ht="12.75" hidden="false" customHeight="false" outlineLevel="0" collapsed="false">
      <c r="A172" s="49" t="n">
        <v>41883</v>
      </c>
      <c r="B172" s="50" t="n">
        <f aca="false">+Listen!C168</f>
        <v>5.182</v>
      </c>
      <c r="C172" s="88"/>
      <c r="D172" s="56" t="n">
        <f aca="false">+D160+0</f>
        <v>0.19</v>
      </c>
      <c r="E172" s="56" t="n">
        <f aca="false">D172</f>
        <v>0.19</v>
      </c>
      <c r="F172" s="57" t="n">
        <f aca="false">D172</f>
        <v>0.19</v>
      </c>
      <c r="G172" s="58" t="n">
        <f aca="false">D172-0.035</f>
        <v>0.155</v>
      </c>
      <c r="H172" s="57" t="n">
        <f aca="false">F172</f>
        <v>0.19</v>
      </c>
      <c r="I172" s="92" t="n">
        <f aca="false">D172</f>
        <v>0.19</v>
      </c>
      <c r="J172" s="58" t="n">
        <f aca="false">I172</f>
        <v>0.19</v>
      </c>
      <c r="K172" s="61" t="n">
        <f aca="false">I172+0</f>
        <v>0.19</v>
      </c>
      <c r="L172" s="84" t="n">
        <f aca="false">D172+0.025</f>
        <v>0.215</v>
      </c>
      <c r="M172" s="64" t="n">
        <f aca="false">L172-0</f>
        <v>0.215</v>
      </c>
      <c r="N172" s="58" t="n">
        <f aca="false">L172</f>
        <v>0.215</v>
      </c>
      <c r="O172" s="57" t="n">
        <f aca="false">+L172+0.02</f>
        <v>0.235</v>
      </c>
      <c r="P172" s="86" t="n">
        <f aca="false">D172-0.005</f>
        <v>0.185</v>
      </c>
      <c r="Q172" s="59" t="n">
        <f aca="false">P172</f>
        <v>0.185</v>
      </c>
      <c r="R172" s="58" t="n">
        <f aca="false">P172</f>
        <v>0.185</v>
      </c>
      <c r="S172" s="57" t="n">
        <f aca="false">+P172</f>
        <v>0.185</v>
      </c>
      <c r="T172" s="57"/>
      <c r="U172" s="65" t="n">
        <f aca="false">D172-0.2</f>
        <v>-0.01</v>
      </c>
      <c r="V172" s="65" t="n">
        <f aca="false">U172+0.055</f>
        <v>0.045</v>
      </c>
      <c r="W172" s="65" t="n">
        <f aca="false">D172</f>
        <v>0.19</v>
      </c>
      <c r="X172" s="68"/>
      <c r="Y172" s="68" t="n">
        <v>0.19</v>
      </c>
      <c r="Z172" s="68" t="n">
        <v>0.1</v>
      </c>
      <c r="AA172" s="68" t="n">
        <f aca="false">Y172</f>
        <v>0.19</v>
      </c>
      <c r="AB172" s="68" t="n">
        <f aca="false">AC172</f>
        <v>0.225</v>
      </c>
      <c r="AC172" s="68" t="n">
        <f aca="false">Y172+0.035</f>
        <v>0.225</v>
      </c>
      <c r="AD172" s="68" t="n">
        <f aca="false">Listen!L168</f>
        <v>-0.65</v>
      </c>
      <c r="AE172" s="68"/>
      <c r="AF172" s="68"/>
      <c r="AG172" s="69" t="n">
        <v>0</v>
      </c>
      <c r="AH172" s="70" t="n">
        <v>0</v>
      </c>
      <c r="AI172" s="70" t="n">
        <f aca="false">+AI160</f>
        <v>0.005</v>
      </c>
      <c r="AJ172" s="70" t="n">
        <v>0</v>
      </c>
      <c r="AK172" s="70" t="n">
        <f aca="false">+AI172</f>
        <v>0.005</v>
      </c>
      <c r="AL172" s="70" t="n">
        <f aca="false">AL160</f>
        <v>0.04</v>
      </c>
      <c r="AM172" s="70" t="n">
        <v>0.0125</v>
      </c>
      <c r="AN172" s="70" t="n">
        <v>0</v>
      </c>
      <c r="AO172" s="70" t="n">
        <v>0</v>
      </c>
      <c r="AP172" s="70" t="n">
        <v>0.155</v>
      </c>
      <c r="AQ172" s="70" t="n">
        <v>-0.005</v>
      </c>
      <c r="AR172" s="70" t="n">
        <v>0.04</v>
      </c>
      <c r="AS172" s="70"/>
      <c r="AT172" s="68"/>
      <c r="AU172" s="68"/>
      <c r="AV172" s="68" t="n">
        <f aca="false">Listen!F168</f>
        <v>0.46</v>
      </c>
      <c r="AW172" s="68" t="n">
        <f aca="false">Listen!G168</f>
        <v>0.3975</v>
      </c>
      <c r="AX172" s="68" t="n">
        <f aca="false">Listen!H168</f>
        <v>0.185</v>
      </c>
      <c r="AY172" s="68" t="n">
        <f aca="false">Listen!I168</f>
        <v>0.165</v>
      </c>
      <c r="AZ172" s="68" t="n">
        <f aca="false">Listen!J168</f>
        <v>-0.09</v>
      </c>
      <c r="BA172" s="68" t="n">
        <f aca="false">Listen!K168</f>
        <v>-0.07</v>
      </c>
      <c r="BB172" s="68" t="n">
        <f aca="false">Listen!L168</f>
        <v>-0.65</v>
      </c>
      <c r="BC172" s="91" t="n">
        <f aca="false">+BC160</f>
        <v>-0.085</v>
      </c>
      <c r="BD172" s="91" t="n">
        <f aca="false">+BC172</f>
        <v>-0.085</v>
      </c>
      <c r="BE172" s="80" t="n">
        <f aca="false">($B172+$BC172)/(1+0.0461)*0.0461+0.015+$BC172</f>
        <v>0.154616862632636</v>
      </c>
      <c r="BF172" s="80" t="n">
        <f aca="false">($B172+$BC172)/(1+0.052)*0.052+0.0225+$BC172</f>
        <v>0.189442965779468</v>
      </c>
      <c r="BG172" s="80" t="n">
        <f aca="false">($B172+$BC172)/(1+0.048)*0.048+0.055+$BD172</f>
        <v>0.203450381679389</v>
      </c>
    </row>
    <row r="173" customFormat="false" ht="12.75" hidden="false" customHeight="false" outlineLevel="0" collapsed="false">
      <c r="A173" s="49" t="n">
        <v>41913</v>
      </c>
      <c r="B173" s="50" t="n">
        <f aca="false">+Listen!C169</f>
        <v>5.215</v>
      </c>
      <c r="C173" s="88"/>
      <c r="D173" s="56" t="n">
        <f aca="false">+D161+0</f>
        <v>0.2</v>
      </c>
      <c r="E173" s="56" t="n">
        <f aca="false">D173</f>
        <v>0.2</v>
      </c>
      <c r="F173" s="57" t="n">
        <f aca="false">D173</f>
        <v>0.2</v>
      </c>
      <c r="G173" s="58" t="n">
        <f aca="false">D173-0.035</f>
        <v>0.165</v>
      </c>
      <c r="H173" s="57" t="n">
        <f aca="false">F173</f>
        <v>0.2</v>
      </c>
      <c r="I173" s="92" t="n">
        <f aca="false">D173</f>
        <v>0.2</v>
      </c>
      <c r="J173" s="58" t="n">
        <f aca="false">I173</f>
        <v>0.2</v>
      </c>
      <c r="K173" s="61" t="n">
        <f aca="false">I173+0</f>
        <v>0.2</v>
      </c>
      <c r="L173" s="84" t="n">
        <f aca="false">D173+0.025</f>
        <v>0.225</v>
      </c>
      <c r="M173" s="64" t="n">
        <f aca="false">L173-0</f>
        <v>0.225</v>
      </c>
      <c r="N173" s="58" t="n">
        <f aca="false">L173</f>
        <v>0.225</v>
      </c>
      <c r="O173" s="57" t="n">
        <f aca="false">+L173+0.02</f>
        <v>0.245</v>
      </c>
      <c r="P173" s="86" t="n">
        <f aca="false">D173-0.005</f>
        <v>0.195</v>
      </c>
      <c r="Q173" s="59" t="n">
        <f aca="false">P173</f>
        <v>0.195</v>
      </c>
      <c r="R173" s="58" t="n">
        <f aca="false">P173</f>
        <v>0.195</v>
      </c>
      <c r="S173" s="57" t="n">
        <f aca="false">+P173</f>
        <v>0.195</v>
      </c>
      <c r="T173" s="57"/>
      <c r="U173" s="65" t="n">
        <f aca="false">D173-0.2</f>
        <v>0</v>
      </c>
      <c r="V173" s="65" t="n">
        <f aca="false">U173+0.055</f>
        <v>0.055</v>
      </c>
      <c r="W173" s="65" t="n">
        <f aca="false">D173</f>
        <v>0.2</v>
      </c>
      <c r="X173" s="68"/>
      <c r="Y173" s="68" t="n">
        <v>0.2</v>
      </c>
      <c r="Z173" s="68" t="n">
        <v>0.11</v>
      </c>
      <c r="AA173" s="68" t="n">
        <f aca="false">Y173</f>
        <v>0.2</v>
      </c>
      <c r="AB173" s="68" t="n">
        <f aca="false">AC173</f>
        <v>0.235</v>
      </c>
      <c r="AC173" s="68" t="n">
        <f aca="false">Y173+0.035</f>
        <v>0.235</v>
      </c>
      <c r="AD173" s="68" t="n">
        <f aca="false">Listen!L169</f>
        <v>-0.65</v>
      </c>
      <c r="AE173" s="68"/>
      <c r="AF173" s="68"/>
      <c r="AG173" s="69" t="n">
        <v>0</v>
      </c>
      <c r="AH173" s="70" t="n">
        <v>0</v>
      </c>
      <c r="AI173" s="70" t="n">
        <f aca="false">+AI161</f>
        <v>0.005</v>
      </c>
      <c r="AJ173" s="70" t="n">
        <v>0</v>
      </c>
      <c r="AK173" s="70" t="n">
        <f aca="false">+AI173</f>
        <v>0.005</v>
      </c>
      <c r="AL173" s="70" t="n">
        <f aca="false">AL161</f>
        <v>0.04</v>
      </c>
      <c r="AM173" s="70" t="n">
        <v>0.0125</v>
      </c>
      <c r="AN173" s="70" t="n">
        <v>0</v>
      </c>
      <c r="AO173" s="70" t="n">
        <v>0</v>
      </c>
      <c r="AP173" s="70" t="n">
        <v>0.155</v>
      </c>
      <c r="AQ173" s="70" t="n">
        <v>-0.005</v>
      </c>
      <c r="AR173" s="70" t="n">
        <v>0.04</v>
      </c>
      <c r="AS173" s="70"/>
      <c r="AT173" s="68"/>
      <c r="AU173" s="68"/>
      <c r="AV173" s="68" t="n">
        <f aca="false">Listen!F169</f>
        <v>0.47</v>
      </c>
      <c r="AW173" s="68" t="n">
        <f aca="false">Listen!G169</f>
        <v>0.4</v>
      </c>
      <c r="AX173" s="68" t="n">
        <f aca="false">Listen!H169</f>
        <v>0.205</v>
      </c>
      <c r="AY173" s="68" t="n">
        <f aca="false">Listen!I169</f>
        <v>0.1725</v>
      </c>
      <c r="AZ173" s="68" t="n">
        <f aca="false">Listen!J169</f>
        <v>-0.09</v>
      </c>
      <c r="BA173" s="68" t="n">
        <f aca="false">Listen!K169</f>
        <v>-0.07</v>
      </c>
      <c r="BB173" s="68" t="n">
        <f aca="false">Listen!L169</f>
        <v>-0.65</v>
      </c>
      <c r="BC173" s="91" t="n">
        <f aca="false">+BC161</f>
        <v>-0.085</v>
      </c>
      <c r="BD173" s="91" t="n">
        <f aca="false">+BC173</f>
        <v>-0.085</v>
      </c>
      <c r="BE173" s="80" t="n">
        <f aca="false">($B173+$BC173)/(1+0.0461)*0.0461+0.015+$BC173</f>
        <v>0.156071121307714</v>
      </c>
      <c r="BF173" s="80" t="n">
        <f aca="false">($B173+$BC173)/(1+0.052)*0.052+0.0225+$BC173</f>
        <v>0.191074144486692</v>
      </c>
      <c r="BG173" s="80" t="n">
        <f aca="false">($B173+$BC173)/(1+0.048)*0.048+0.055+$BD173</f>
        <v>0.204961832061069</v>
      </c>
    </row>
    <row r="174" customFormat="false" ht="12.75" hidden="false" customHeight="false" outlineLevel="0" collapsed="false">
      <c r="A174" s="49" t="n">
        <v>41944</v>
      </c>
      <c r="B174" s="50" t="n">
        <f aca="false">+Listen!C170</f>
        <v>5.331</v>
      </c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68"/>
      <c r="Y174" s="68"/>
      <c r="Z174" s="88"/>
      <c r="AA174" s="88"/>
      <c r="AB174" s="68" t="n">
        <f aca="false">AC174</f>
        <v>0.035</v>
      </c>
      <c r="AC174" s="68" t="n">
        <f aca="false">Y174+0.035</f>
        <v>0.035</v>
      </c>
      <c r="AD174" s="68" t="n">
        <f aca="false">Listen!L170</f>
        <v>-0.5</v>
      </c>
      <c r="AE174" s="68"/>
      <c r="AF174" s="68"/>
      <c r="AG174" s="69" t="n">
        <v>0</v>
      </c>
      <c r="AH174" s="70" t="n">
        <v>0</v>
      </c>
      <c r="AI174" s="70" t="n">
        <f aca="false">+AI162</f>
        <v>0.02</v>
      </c>
      <c r="AJ174" s="70" t="n">
        <v>0</v>
      </c>
      <c r="AK174" s="70" t="n">
        <f aca="false">+AI174</f>
        <v>0.02</v>
      </c>
      <c r="AL174" s="70" t="n">
        <f aca="false">AL162</f>
        <v>0.05</v>
      </c>
      <c r="AM174" s="70" t="n">
        <v>0.025</v>
      </c>
      <c r="AN174" s="70" t="n">
        <v>0</v>
      </c>
      <c r="AO174" s="70" t="n">
        <v>0</v>
      </c>
      <c r="AP174" s="70" t="n">
        <v>0.155</v>
      </c>
      <c r="AQ174" s="70" t="n">
        <v>0.015</v>
      </c>
      <c r="AR174" s="70" t="n">
        <v>0.055</v>
      </c>
      <c r="AS174" s="70"/>
      <c r="AT174" s="68"/>
      <c r="AU174" s="68"/>
      <c r="AV174" s="88"/>
      <c r="AW174" s="88"/>
      <c r="AX174" s="88"/>
      <c r="AY174" s="88"/>
      <c r="AZ174" s="88"/>
      <c r="BA174" s="88"/>
      <c r="BB174" s="88"/>
    </row>
    <row r="175" customFormat="false" ht="12.75" hidden="false" customHeight="false" outlineLevel="0" collapsed="false">
      <c r="A175" s="49" t="n">
        <v>41974</v>
      </c>
      <c r="B175" s="50" t="n">
        <f aca="false">+Listen!C171</f>
        <v>5.454</v>
      </c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68"/>
      <c r="Y175" s="68"/>
      <c r="Z175" s="88"/>
      <c r="AA175" s="88"/>
      <c r="AB175" s="68" t="n">
        <f aca="false">AC175</f>
        <v>0.035</v>
      </c>
      <c r="AC175" s="68" t="n">
        <f aca="false">Y175+0.035</f>
        <v>0.035</v>
      </c>
      <c r="AD175" s="68" t="n">
        <f aca="false">Listen!L171</f>
        <v>-0.5</v>
      </c>
      <c r="AE175" s="68"/>
      <c r="AF175" s="68"/>
      <c r="AG175" s="69" t="n">
        <v>0</v>
      </c>
      <c r="AH175" s="70" t="n">
        <v>0</v>
      </c>
      <c r="AI175" s="70" t="n">
        <f aca="false">+AI163</f>
        <v>0.02</v>
      </c>
      <c r="AJ175" s="70" t="n">
        <v>0</v>
      </c>
      <c r="AK175" s="70" t="n">
        <f aca="false">+AI175</f>
        <v>0.02</v>
      </c>
      <c r="AL175" s="70" t="n">
        <f aca="false">AL163</f>
        <v>0.05</v>
      </c>
      <c r="AM175" s="70" t="n">
        <v>0.0275</v>
      </c>
      <c r="AN175" s="70" t="n">
        <v>0</v>
      </c>
      <c r="AO175" s="70" t="n">
        <v>0</v>
      </c>
      <c r="AP175" s="70" t="n">
        <v>0.155</v>
      </c>
      <c r="AQ175" s="70" t="n">
        <v>0.015</v>
      </c>
      <c r="AR175" s="70" t="n">
        <v>0.055</v>
      </c>
      <c r="AS175" s="70"/>
      <c r="AT175" s="68"/>
      <c r="AU175" s="68"/>
      <c r="AV175" s="88"/>
      <c r="AW175" s="88"/>
      <c r="AX175" s="88"/>
      <c r="AY175" s="88"/>
      <c r="AZ175" s="88"/>
      <c r="BA175" s="88"/>
      <c r="BB175" s="88"/>
    </row>
    <row r="176" customFormat="false" ht="12.75" hidden="false" customHeight="false" outlineLevel="0" collapsed="false">
      <c r="A176" s="49" t="n">
        <v>42005</v>
      </c>
      <c r="B176" s="50" t="n">
        <f aca="false">+Listen!C172</f>
        <v>5.489</v>
      </c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68"/>
      <c r="Z176" s="88"/>
      <c r="AA176" s="88"/>
      <c r="AB176" s="68" t="n">
        <f aca="false">AC176</f>
        <v>0.035</v>
      </c>
      <c r="AC176" s="68" t="n">
        <f aca="false">Y176+0.035</f>
        <v>0.035</v>
      </c>
      <c r="AD176" s="68" t="n">
        <f aca="false">Listen!L172</f>
        <v>-0.473</v>
      </c>
      <c r="AE176" s="68"/>
      <c r="AF176" s="68"/>
      <c r="AG176" s="69" t="n">
        <v>0</v>
      </c>
      <c r="AH176" s="70" t="n">
        <v>0</v>
      </c>
      <c r="AI176" s="70" t="n">
        <f aca="false">+AI164</f>
        <v>0.02</v>
      </c>
      <c r="AJ176" s="70" t="n">
        <v>0</v>
      </c>
      <c r="AK176" s="70" t="n">
        <f aca="false">+AI176</f>
        <v>0.02</v>
      </c>
      <c r="AL176" s="70" t="n">
        <f aca="false">AL164</f>
        <v>0.05</v>
      </c>
      <c r="AM176" s="70" t="n">
        <v>0.03</v>
      </c>
      <c r="AN176" s="70" t="n">
        <v>0</v>
      </c>
      <c r="AO176" s="70" t="n">
        <v>0</v>
      </c>
      <c r="AP176" s="70" t="n">
        <v>0.155</v>
      </c>
      <c r="AQ176" s="70" t="n">
        <v>0.015</v>
      </c>
      <c r="AR176" s="70" t="n">
        <v>0.055</v>
      </c>
      <c r="AS176" s="70"/>
      <c r="AT176" s="68"/>
      <c r="AU176" s="68"/>
      <c r="AV176" s="88"/>
      <c r="AW176" s="88"/>
      <c r="AX176" s="88"/>
      <c r="AY176" s="88"/>
      <c r="AZ176" s="88"/>
      <c r="BA176" s="88"/>
      <c r="BB176" s="88"/>
    </row>
    <row r="177" customFormat="false" ht="12.75" hidden="false" customHeight="false" outlineLevel="0" collapsed="false">
      <c r="A177" s="49" t="n">
        <v>42036</v>
      </c>
      <c r="B177" s="50" t="n">
        <f aca="false">+Listen!C173</f>
        <v>5.369</v>
      </c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68"/>
      <c r="Z177" s="88"/>
      <c r="AA177" s="88"/>
      <c r="AB177" s="68" t="n">
        <f aca="false">AC177</f>
        <v>0.035</v>
      </c>
      <c r="AC177" s="68" t="n">
        <f aca="false">Y177+0.035</f>
        <v>0.035</v>
      </c>
      <c r="AD177" s="68" t="n">
        <f aca="false">Listen!L173</f>
        <v>-0.473</v>
      </c>
      <c r="AE177" s="68"/>
      <c r="AF177" s="68"/>
      <c r="AG177" s="69" t="n">
        <v>0</v>
      </c>
      <c r="AH177" s="70" t="n">
        <v>0</v>
      </c>
      <c r="AI177" s="70" t="n">
        <f aca="false">+AI165</f>
        <v>0.02</v>
      </c>
      <c r="AJ177" s="70" t="n">
        <v>0</v>
      </c>
      <c r="AK177" s="70" t="n">
        <f aca="false">+AI177</f>
        <v>0.02</v>
      </c>
      <c r="AL177" s="70" t="n">
        <f aca="false">AL165</f>
        <v>0.05</v>
      </c>
      <c r="AM177" s="70" t="n">
        <v>0.0325</v>
      </c>
      <c r="AN177" s="70" t="n">
        <v>0</v>
      </c>
      <c r="AO177" s="70" t="n">
        <v>0</v>
      </c>
      <c r="AP177" s="70" t="n">
        <v>0.155</v>
      </c>
      <c r="AQ177" s="70" t="n">
        <v>0.015</v>
      </c>
      <c r="AR177" s="70" t="n">
        <v>0.055</v>
      </c>
      <c r="AS177" s="70"/>
      <c r="AT177" s="68"/>
      <c r="AU177" s="68"/>
      <c r="AV177" s="88"/>
      <c r="AW177" s="88"/>
      <c r="AX177" s="88"/>
      <c r="AY177" s="88"/>
      <c r="AZ177" s="88"/>
      <c r="BA177" s="88"/>
      <c r="BB177" s="88"/>
    </row>
    <row r="178" customFormat="false" ht="12.75" hidden="false" customHeight="false" outlineLevel="0" collapsed="false">
      <c r="A178" s="49" t="n">
        <v>42064</v>
      </c>
      <c r="B178" s="50" t="n">
        <f aca="false">+Listen!C174</f>
        <v>5.229</v>
      </c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68"/>
      <c r="Z178" s="88"/>
      <c r="AA178" s="88"/>
      <c r="AB178" s="68" t="n">
        <f aca="false">AC178</f>
        <v>0.035</v>
      </c>
      <c r="AC178" s="68" t="n">
        <f aca="false">Y178+0.035</f>
        <v>0.035</v>
      </c>
      <c r="AD178" s="68" t="n">
        <f aca="false">Listen!L174</f>
        <v>-0.473</v>
      </c>
      <c r="AE178" s="68"/>
      <c r="AF178" s="68"/>
      <c r="AG178" s="69" t="n">
        <v>0</v>
      </c>
      <c r="AH178" s="70" t="n">
        <v>0</v>
      </c>
      <c r="AI178" s="70" t="n">
        <f aca="false">+AI166</f>
        <v>0.02</v>
      </c>
      <c r="AJ178" s="70" t="n">
        <v>0</v>
      </c>
      <c r="AK178" s="70" t="n">
        <f aca="false">+AI178</f>
        <v>0.02</v>
      </c>
      <c r="AL178" s="70" t="n">
        <f aca="false">AL166</f>
        <v>0.05</v>
      </c>
      <c r="AM178" s="70" t="n">
        <v>0.035</v>
      </c>
      <c r="AN178" s="70" t="n">
        <v>0</v>
      </c>
      <c r="AO178" s="70" t="n">
        <v>0</v>
      </c>
      <c r="AP178" s="70" t="n">
        <v>0.155</v>
      </c>
      <c r="AQ178" s="70" t="n">
        <v>0.015</v>
      </c>
      <c r="AR178" s="70" t="n">
        <v>0.055</v>
      </c>
      <c r="AS178" s="70"/>
      <c r="AT178" s="68"/>
      <c r="AU178" s="68"/>
      <c r="AV178" s="88"/>
      <c r="AW178" s="88"/>
      <c r="AX178" s="88"/>
      <c r="AY178" s="88"/>
      <c r="AZ178" s="88"/>
      <c r="BA178" s="88"/>
      <c r="BB178" s="88"/>
    </row>
    <row r="179" customFormat="false" ht="12.75" hidden="false" customHeight="false" outlineLevel="0" collapsed="false">
      <c r="A179" s="49" t="n">
        <v>42095</v>
      </c>
      <c r="B179" s="50" t="n">
        <f aca="false">+Listen!C175</f>
        <v>5.1</v>
      </c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  <c r="AA179" s="88"/>
      <c r="AB179" s="68" t="n">
        <f aca="false">AC179</f>
        <v>0.035</v>
      </c>
      <c r="AC179" s="68" t="n">
        <f aca="false">Y179+0.035</f>
        <v>0.035</v>
      </c>
      <c r="AD179" s="68" t="n">
        <f aca="false">Listen!L175</f>
        <v>-0.44</v>
      </c>
      <c r="AE179" s="68"/>
      <c r="AF179" s="68"/>
      <c r="AG179" s="69" t="n">
        <v>0</v>
      </c>
      <c r="AH179" s="70" t="n">
        <v>0</v>
      </c>
      <c r="AI179" s="70" t="n">
        <f aca="false">+AI167</f>
        <v>0.005</v>
      </c>
      <c r="AJ179" s="70" t="n">
        <v>0</v>
      </c>
      <c r="AK179" s="70" t="n">
        <f aca="false">+AI179</f>
        <v>0.005</v>
      </c>
      <c r="AL179" s="70" t="n">
        <f aca="false">AL167</f>
        <v>0.04</v>
      </c>
      <c r="AM179" s="70" t="n">
        <v>0.0075</v>
      </c>
      <c r="AN179" s="70" t="n">
        <v>0</v>
      </c>
      <c r="AO179" s="70" t="n">
        <v>0</v>
      </c>
      <c r="AP179" s="70" t="n">
        <v>0.155</v>
      </c>
      <c r="AQ179" s="70" t="n">
        <v>-0.0025</v>
      </c>
      <c r="AR179" s="70" t="n">
        <v>0.04</v>
      </c>
      <c r="AS179" s="70"/>
      <c r="AT179" s="68"/>
      <c r="AU179" s="68"/>
      <c r="AV179" s="88"/>
      <c r="AW179" s="88"/>
      <c r="AX179" s="88"/>
      <c r="AY179" s="88"/>
      <c r="AZ179" s="88"/>
      <c r="BA179" s="88"/>
      <c r="BB179" s="88"/>
    </row>
    <row r="180" customFormat="false" ht="12.75" hidden="false" customHeight="false" outlineLevel="0" collapsed="false">
      <c r="A180" s="49" t="n">
        <v>42125</v>
      </c>
      <c r="B180" s="50" t="n">
        <f aca="false">+Listen!C176</f>
        <v>5.144</v>
      </c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  <c r="AA180" s="88"/>
      <c r="AB180" s="68" t="n">
        <f aca="false">AC180</f>
        <v>0.035</v>
      </c>
      <c r="AC180" s="68" t="n">
        <f aca="false">Y180+0.035</f>
        <v>0.035</v>
      </c>
      <c r="AD180" s="68" t="n">
        <f aca="false">Listen!L176</f>
        <v>-0.44</v>
      </c>
      <c r="AE180" s="68"/>
      <c r="AF180" s="68"/>
      <c r="AG180" s="69" t="n">
        <v>0</v>
      </c>
      <c r="AH180" s="70" t="n">
        <v>0</v>
      </c>
      <c r="AI180" s="70" t="n">
        <f aca="false">+AI168</f>
        <v>0.005</v>
      </c>
      <c r="AJ180" s="70" t="n">
        <v>0</v>
      </c>
      <c r="AK180" s="70" t="n">
        <f aca="false">+AI180</f>
        <v>0.005</v>
      </c>
      <c r="AL180" s="70" t="n">
        <f aca="false">AL168</f>
        <v>0.04</v>
      </c>
      <c r="AM180" s="70" t="n">
        <v>0.0075</v>
      </c>
      <c r="AN180" s="70" t="n">
        <v>0</v>
      </c>
      <c r="AO180" s="70" t="n">
        <v>0</v>
      </c>
      <c r="AP180" s="70" t="n">
        <v>0.155</v>
      </c>
      <c r="AQ180" s="70" t="n">
        <v>-0.0025</v>
      </c>
      <c r="AR180" s="70" t="n">
        <v>0.04</v>
      </c>
      <c r="AS180" s="70"/>
      <c r="AT180" s="68"/>
      <c r="AU180" s="68"/>
      <c r="AV180" s="88"/>
      <c r="AW180" s="88"/>
      <c r="AX180" s="88"/>
      <c r="AY180" s="88"/>
      <c r="AZ180" s="88"/>
      <c r="BA180" s="88"/>
      <c r="BB180" s="88"/>
    </row>
    <row r="181" customFormat="false" ht="12.75" hidden="false" customHeight="false" outlineLevel="0" collapsed="false">
      <c r="A181" s="49" t="n">
        <v>42156</v>
      </c>
      <c r="B181" s="50" t="n">
        <f aca="false">+Listen!C177</f>
        <v>5.181</v>
      </c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  <c r="AA181" s="88"/>
      <c r="AB181" s="68" t="n">
        <f aca="false">AC181</f>
        <v>0.035</v>
      </c>
      <c r="AC181" s="68" t="n">
        <f aca="false">Y181+0.035</f>
        <v>0.035</v>
      </c>
      <c r="AD181" s="68" t="n">
        <f aca="false">Listen!L177</f>
        <v>-0.44</v>
      </c>
      <c r="AE181" s="68"/>
      <c r="AF181" s="68"/>
      <c r="AG181" s="69" t="n">
        <v>0</v>
      </c>
      <c r="AH181" s="70" t="n">
        <v>0</v>
      </c>
      <c r="AI181" s="70" t="n">
        <f aca="false">+AI169</f>
        <v>0.005</v>
      </c>
      <c r="AJ181" s="70" t="n">
        <v>0</v>
      </c>
      <c r="AK181" s="70" t="n">
        <f aca="false">+AI181</f>
        <v>0.005</v>
      </c>
      <c r="AL181" s="70" t="n">
        <f aca="false">AL169</f>
        <v>0.04</v>
      </c>
      <c r="AM181" s="70" t="n">
        <v>0.0075</v>
      </c>
      <c r="AN181" s="70" t="n">
        <v>0</v>
      </c>
      <c r="AO181" s="70" t="n">
        <v>0</v>
      </c>
      <c r="AP181" s="70" t="n">
        <v>0.155</v>
      </c>
      <c r="AQ181" s="70" t="n">
        <v>-0.0025</v>
      </c>
      <c r="AR181" s="70" t="n">
        <v>0.04</v>
      </c>
      <c r="AS181" s="70"/>
      <c r="AT181" s="68"/>
      <c r="AU181" s="68"/>
      <c r="AV181" s="88"/>
      <c r="AW181" s="88"/>
      <c r="AX181" s="88"/>
      <c r="AY181" s="88"/>
      <c r="AZ181" s="88"/>
      <c r="BA181" s="88"/>
      <c r="BB181" s="88"/>
    </row>
    <row r="182" customFormat="false" ht="12.75" hidden="false" customHeight="false" outlineLevel="0" collapsed="false">
      <c r="A182" s="49" t="n">
        <v>42186</v>
      </c>
      <c r="B182" s="50" t="n">
        <f aca="false">+Listen!C178</f>
        <v>5.221</v>
      </c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  <c r="AA182" s="88"/>
      <c r="AB182" s="68" t="n">
        <f aca="false">AC182</f>
        <v>0.035</v>
      </c>
      <c r="AC182" s="68" t="n">
        <f aca="false">Y182+0.035</f>
        <v>0.035</v>
      </c>
      <c r="AD182" s="68" t="n">
        <f aca="false">Listen!L178</f>
        <v>-0.44</v>
      </c>
      <c r="AE182" s="68"/>
      <c r="AF182" s="68"/>
      <c r="AG182" s="69" t="n">
        <v>0</v>
      </c>
      <c r="AH182" s="70" t="n">
        <v>0</v>
      </c>
      <c r="AI182" s="70" t="n">
        <f aca="false">+AI170</f>
        <v>0.005</v>
      </c>
      <c r="AJ182" s="70" t="n">
        <v>0</v>
      </c>
      <c r="AK182" s="70" t="n">
        <f aca="false">+AI182</f>
        <v>0.005</v>
      </c>
      <c r="AL182" s="70" t="n">
        <f aca="false">AL170</f>
        <v>0.04</v>
      </c>
      <c r="AM182" s="70" t="n">
        <v>0.01</v>
      </c>
      <c r="AN182" s="70" t="n">
        <v>0</v>
      </c>
      <c r="AO182" s="70" t="n">
        <v>0</v>
      </c>
      <c r="AP182" s="70" t="n">
        <v>0.155</v>
      </c>
      <c r="AQ182" s="70" t="n">
        <v>-0.005</v>
      </c>
      <c r="AR182" s="70" t="n">
        <v>0.04</v>
      </c>
      <c r="AS182" s="70"/>
      <c r="AT182" s="68"/>
      <c r="AU182" s="68"/>
      <c r="AV182" s="88"/>
      <c r="AW182" s="88"/>
      <c r="AX182" s="88"/>
      <c r="AY182" s="88"/>
      <c r="AZ182" s="88"/>
      <c r="BA182" s="88"/>
      <c r="BB182" s="88"/>
    </row>
    <row r="183" customFormat="false" ht="12.75" hidden="false" customHeight="false" outlineLevel="0" collapsed="false">
      <c r="A183" s="49" t="n">
        <v>42217</v>
      </c>
      <c r="B183" s="50" t="n">
        <f aca="false">+Listen!C179</f>
        <v>5.269</v>
      </c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68" t="n">
        <f aca="false">AC183</f>
        <v>0.035</v>
      </c>
      <c r="AC183" s="68" t="n">
        <f aca="false">Y183+0.035</f>
        <v>0.035</v>
      </c>
      <c r="AD183" s="68" t="n">
        <f aca="false">Listen!L179</f>
        <v>-0.44</v>
      </c>
      <c r="AE183" s="68"/>
      <c r="AF183" s="68"/>
      <c r="AG183" s="69" t="n">
        <v>0</v>
      </c>
      <c r="AH183" s="70" t="n">
        <v>0</v>
      </c>
      <c r="AI183" s="70" t="n">
        <f aca="false">+AI171</f>
        <v>0.005</v>
      </c>
      <c r="AJ183" s="70" t="n">
        <v>0</v>
      </c>
      <c r="AK183" s="70" t="n">
        <f aca="false">+AI183</f>
        <v>0.005</v>
      </c>
      <c r="AL183" s="70" t="n">
        <f aca="false">AL171</f>
        <v>0.04</v>
      </c>
      <c r="AM183" s="70" t="n">
        <v>0.0125</v>
      </c>
      <c r="AN183" s="70" t="n">
        <v>0</v>
      </c>
      <c r="AO183" s="70" t="n">
        <v>0</v>
      </c>
      <c r="AP183" s="70" t="n">
        <v>0.155</v>
      </c>
      <c r="AQ183" s="70" t="n">
        <v>-0.005</v>
      </c>
      <c r="AR183" s="70" t="n">
        <v>0.04</v>
      </c>
      <c r="AS183" s="70"/>
      <c r="AT183" s="68"/>
      <c r="AU183" s="68"/>
      <c r="AV183" s="88"/>
      <c r="AW183" s="88"/>
      <c r="AX183" s="88"/>
      <c r="AY183" s="88"/>
      <c r="AZ183" s="88"/>
      <c r="BA183" s="88"/>
      <c r="BB183" s="88"/>
    </row>
    <row r="184" customFormat="false" ht="12.75" hidden="false" customHeight="false" outlineLevel="0" collapsed="false">
      <c r="A184" s="49" t="n">
        <v>42248</v>
      </c>
      <c r="B184" s="50" t="n">
        <f aca="false">+Listen!C180</f>
        <v>5.282</v>
      </c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  <c r="AA184" s="88"/>
      <c r="AB184" s="68" t="n">
        <f aca="false">AC184</f>
        <v>0.035</v>
      </c>
      <c r="AC184" s="68" t="n">
        <f aca="false">Y184+0.035</f>
        <v>0.035</v>
      </c>
      <c r="AD184" s="68" t="n">
        <f aca="false">Listen!L180</f>
        <v>-0.44</v>
      </c>
      <c r="AE184" s="68"/>
      <c r="AF184" s="68"/>
      <c r="AG184" s="69" t="n">
        <v>0</v>
      </c>
      <c r="AH184" s="70" t="n">
        <v>0</v>
      </c>
      <c r="AI184" s="70" t="n">
        <f aca="false">+AI172</f>
        <v>0.005</v>
      </c>
      <c r="AJ184" s="70" t="n">
        <v>0</v>
      </c>
      <c r="AK184" s="70" t="n">
        <f aca="false">+AI184</f>
        <v>0.005</v>
      </c>
      <c r="AL184" s="70" t="n">
        <f aca="false">AL172</f>
        <v>0.04</v>
      </c>
      <c r="AM184" s="70" t="n">
        <v>0.0125</v>
      </c>
      <c r="AN184" s="70" t="n">
        <v>0</v>
      </c>
      <c r="AO184" s="70" t="n">
        <v>0</v>
      </c>
      <c r="AP184" s="70" t="n">
        <v>0.155</v>
      </c>
      <c r="AQ184" s="70" t="n">
        <v>-0.005</v>
      </c>
      <c r="AR184" s="70" t="n">
        <v>0.04</v>
      </c>
      <c r="AS184" s="70"/>
      <c r="AT184" s="68"/>
      <c r="AU184" s="68"/>
      <c r="AV184" s="88"/>
      <c r="AW184" s="88"/>
      <c r="AX184" s="88"/>
      <c r="AY184" s="88"/>
      <c r="AZ184" s="88"/>
      <c r="BA184" s="88"/>
      <c r="BB184" s="88"/>
    </row>
    <row r="185" customFormat="false" ht="12.75" hidden="false" customHeight="false" outlineLevel="0" collapsed="false">
      <c r="A185" s="49" t="n">
        <v>42278</v>
      </c>
      <c r="B185" s="50" t="n">
        <f aca="false">+Listen!C181</f>
        <v>5.315</v>
      </c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  <c r="AA185" s="88"/>
      <c r="AB185" s="68" t="n">
        <f aca="false">AC185</f>
        <v>0.035</v>
      </c>
      <c r="AC185" s="68" t="n">
        <f aca="false">Y185+0.035</f>
        <v>0.035</v>
      </c>
      <c r="AD185" s="68" t="n">
        <f aca="false">Listen!L181</f>
        <v>-0.44</v>
      </c>
      <c r="AE185" s="68"/>
      <c r="AF185" s="68"/>
      <c r="AG185" s="69" t="n">
        <v>0</v>
      </c>
      <c r="AH185" s="70" t="n">
        <v>0</v>
      </c>
      <c r="AI185" s="70" t="n">
        <f aca="false">+AI173</f>
        <v>0.005</v>
      </c>
      <c r="AJ185" s="70" t="n">
        <v>0</v>
      </c>
      <c r="AK185" s="70" t="n">
        <f aca="false">+AI185</f>
        <v>0.005</v>
      </c>
      <c r="AL185" s="70" t="n">
        <f aca="false">AL173</f>
        <v>0.04</v>
      </c>
      <c r="AM185" s="70" t="n">
        <v>0.0125</v>
      </c>
      <c r="AN185" s="70" t="n">
        <v>0</v>
      </c>
      <c r="AO185" s="70" t="n">
        <v>0</v>
      </c>
      <c r="AP185" s="70" t="n">
        <v>0.155</v>
      </c>
      <c r="AQ185" s="70" t="n">
        <v>-0.005</v>
      </c>
      <c r="AR185" s="70" t="n">
        <v>0.04</v>
      </c>
      <c r="AS185" s="70"/>
      <c r="AT185" s="68"/>
      <c r="AU185" s="68"/>
      <c r="AV185" s="88"/>
      <c r="AW185" s="88"/>
      <c r="AX185" s="88"/>
      <c r="AY185" s="88"/>
      <c r="AZ185" s="88"/>
      <c r="BA185" s="88"/>
      <c r="BB185" s="88"/>
    </row>
    <row r="186" customFormat="false" ht="12.75" hidden="false" customHeight="false" outlineLevel="0" collapsed="false">
      <c r="A186" s="49" t="n">
        <v>42309</v>
      </c>
      <c r="B186" s="50" t="n">
        <f aca="false">+Listen!C182</f>
        <v>5.431</v>
      </c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  <c r="AA186" s="88"/>
      <c r="AB186" s="68" t="n">
        <f aca="false">AC186</f>
        <v>0.035</v>
      </c>
      <c r="AC186" s="68" t="n">
        <f aca="false">Y186+0.035</f>
        <v>0.035</v>
      </c>
      <c r="AD186" s="68" t="n">
        <f aca="false">Listen!L182</f>
        <v>-0.44</v>
      </c>
      <c r="AE186" s="68"/>
      <c r="AF186" s="68"/>
      <c r="AG186" s="69" t="n">
        <v>0</v>
      </c>
      <c r="AH186" s="70" t="n">
        <v>0</v>
      </c>
      <c r="AI186" s="70" t="n">
        <f aca="false">+AI174</f>
        <v>0.02</v>
      </c>
      <c r="AJ186" s="70" t="n">
        <v>0</v>
      </c>
      <c r="AK186" s="70" t="n">
        <f aca="false">+AI186</f>
        <v>0.02</v>
      </c>
      <c r="AL186" s="70" t="n">
        <f aca="false">AL174</f>
        <v>0.05</v>
      </c>
      <c r="AM186" s="70" t="n">
        <v>0.025</v>
      </c>
      <c r="AN186" s="70" t="n">
        <v>0</v>
      </c>
      <c r="AO186" s="70" t="n">
        <v>0</v>
      </c>
      <c r="AP186" s="70" t="n">
        <v>0.155</v>
      </c>
      <c r="AQ186" s="70" t="n">
        <v>0.045</v>
      </c>
      <c r="AR186" s="70" t="n">
        <v>0.055</v>
      </c>
      <c r="AS186" s="70"/>
      <c r="AT186" s="68"/>
      <c r="AU186" s="68"/>
      <c r="AV186" s="88"/>
      <c r="AW186" s="88"/>
      <c r="AX186" s="88"/>
      <c r="AY186" s="88"/>
      <c r="AZ186" s="88"/>
      <c r="BA186" s="88"/>
      <c r="BB186" s="88"/>
    </row>
    <row r="187" customFormat="false" ht="12.75" hidden="false" customHeight="false" outlineLevel="0" collapsed="false">
      <c r="A187" s="49" t="n">
        <v>42339</v>
      </c>
      <c r="B187" s="50" t="n">
        <f aca="false">+Listen!C183</f>
        <v>5.554</v>
      </c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  <c r="AA187" s="88"/>
      <c r="AB187" s="68" t="n">
        <f aca="false">AC187</f>
        <v>0.035</v>
      </c>
      <c r="AC187" s="68" t="n">
        <f aca="false">Y187+0.035</f>
        <v>0.035</v>
      </c>
      <c r="AD187" s="68" t="n">
        <f aca="false">Listen!L183</f>
        <v>-0.44</v>
      </c>
      <c r="AE187" s="68"/>
      <c r="AF187" s="68"/>
      <c r="AG187" s="69" t="n">
        <v>0</v>
      </c>
      <c r="AH187" s="70" t="n">
        <v>0</v>
      </c>
      <c r="AI187" s="70" t="n">
        <f aca="false">+AI175</f>
        <v>0.02</v>
      </c>
      <c r="AJ187" s="70" t="n">
        <v>0</v>
      </c>
      <c r="AK187" s="70" t="n">
        <f aca="false">+AI187</f>
        <v>0.02</v>
      </c>
      <c r="AL187" s="70" t="n">
        <f aca="false">AL175</f>
        <v>0.05</v>
      </c>
      <c r="AM187" s="70" t="n">
        <v>0.0275</v>
      </c>
      <c r="AN187" s="70" t="n">
        <v>0</v>
      </c>
      <c r="AO187" s="70" t="n">
        <v>0</v>
      </c>
      <c r="AP187" s="70" t="n">
        <v>0.155</v>
      </c>
      <c r="AQ187" s="70" t="n">
        <v>0.045</v>
      </c>
      <c r="AR187" s="70" t="n">
        <v>0.055</v>
      </c>
      <c r="AS187" s="70"/>
      <c r="AT187" s="68"/>
      <c r="AU187" s="68"/>
      <c r="AV187" s="88"/>
      <c r="AW187" s="88"/>
      <c r="AX187" s="88"/>
      <c r="AY187" s="88"/>
      <c r="AZ187" s="88"/>
      <c r="BA187" s="88"/>
      <c r="BB187" s="88"/>
    </row>
    <row r="188" customFormat="false" ht="12.75" hidden="false" customHeight="false" outlineLevel="0" collapsed="false">
      <c r="A188" s="49" t="n">
        <v>42370</v>
      </c>
      <c r="B188" s="50" t="n">
        <f aca="false">+Listen!C184</f>
        <v>5.589</v>
      </c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  <c r="AA188" s="88"/>
      <c r="AB188" s="68" t="n">
        <f aca="false">AC188</f>
        <v>0.035</v>
      </c>
      <c r="AC188" s="68" t="n">
        <f aca="false">Y188+0.035</f>
        <v>0.035</v>
      </c>
      <c r="AD188" s="68" t="n">
        <f aca="false">Listen!L184</f>
        <v>-0.44</v>
      </c>
      <c r="AE188" s="68"/>
      <c r="AF188" s="68"/>
      <c r="AG188" s="69" t="n">
        <v>0</v>
      </c>
      <c r="AH188" s="70" t="n">
        <v>0</v>
      </c>
      <c r="AI188" s="70" t="n">
        <f aca="false">+AI176</f>
        <v>0.02</v>
      </c>
      <c r="AJ188" s="70" t="n">
        <v>0</v>
      </c>
      <c r="AK188" s="70" t="n">
        <f aca="false">+AI188</f>
        <v>0.02</v>
      </c>
      <c r="AL188" s="70" t="n">
        <f aca="false">AL176</f>
        <v>0.05</v>
      </c>
      <c r="AM188" s="70" t="n">
        <v>0.03</v>
      </c>
      <c r="AN188" s="70" t="n">
        <v>0</v>
      </c>
      <c r="AO188" s="70" t="n">
        <v>0</v>
      </c>
      <c r="AP188" s="70" t="n">
        <v>0.155</v>
      </c>
      <c r="AQ188" s="70" t="n">
        <v>0.045</v>
      </c>
      <c r="AR188" s="70" t="n">
        <v>0.055</v>
      </c>
      <c r="AS188" s="70"/>
      <c r="AT188" s="68"/>
      <c r="AU188" s="68"/>
      <c r="AV188" s="88"/>
      <c r="AW188" s="88"/>
      <c r="AX188" s="88"/>
      <c r="AY188" s="88"/>
      <c r="AZ188" s="88"/>
      <c r="BA188" s="88"/>
      <c r="BB188" s="88"/>
    </row>
    <row r="189" customFormat="false" ht="12.75" hidden="false" customHeight="false" outlineLevel="0" collapsed="false">
      <c r="A189" s="49" t="n">
        <v>42401</v>
      </c>
      <c r="B189" s="50" t="n">
        <f aca="false">+Listen!C185</f>
        <v>5.469</v>
      </c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  <c r="AA189" s="88"/>
      <c r="AB189" s="68" t="n">
        <f aca="false">AC189</f>
        <v>0.035</v>
      </c>
      <c r="AC189" s="68" t="n">
        <f aca="false">Y189+0.035</f>
        <v>0.035</v>
      </c>
      <c r="AD189" s="68" t="n">
        <f aca="false">Listen!L185</f>
        <v>-0.48</v>
      </c>
      <c r="AE189" s="68"/>
      <c r="AF189" s="68"/>
      <c r="AG189" s="69" t="n">
        <v>0</v>
      </c>
      <c r="AH189" s="70" t="n">
        <v>0</v>
      </c>
      <c r="AI189" s="70" t="n">
        <f aca="false">+AI177</f>
        <v>0.02</v>
      </c>
      <c r="AJ189" s="70" t="n">
        <v>0</v>
      </c>
      <c r="AK189" s="70" t="n">
        <f aca="false">+AI189</f>
        <v>0.02</v>
      </c>
      <c r="AL189" s="70" t="n">
        <f aca="false">AL177</f>
        <v>0.05</v>
      </c>
      <c r="AM189" s="70" t="n">
        <v>0.0325</v>
      </c>
      <c r="AN189" s="70" t="n">
        <v>0</v>
      </c>
      <c r="AO189" s="70" t="n">
        <v>0</v>
      </c>
      <c r="AP189" s="70" t="n">
        <v>0.155</v>
      </c>
      <c r="AQ189" s="70" t="n">
        <v>0.045</v>
      </c>
      <c r="AR189" s="70" t="n">
        <v>0.055</v>
      </c>
      <c r="AS189" s="70"/>
      <c r="AT189" s="68"/>
      <c r="AU189" s="68"/>
      <c r="AV189" s="88"/>
      <c r="AW189" s="88"/>
      <c r="AX189" s="88"/>
      <c r="AY189" s="88"/>
      <c r="AZ189" s="88"/>
      <c r="BA189" s="88"/>
      <c r="BB189" s="88"/>
    </row>
    <row r="190" customFormat="false" ht="12.75" hidden="false" customHeight="false" outlineLevel="0" collapsed="false">
      <c r="A190" s="49" t="n">
        <v>42430</v>
      </c>
      <c r="B190" s="50" t="n">
        <f aca="false">+Listen!C186</f>
        <v>5.329</v>
      </c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  <c r="AA190" s="88"/>
      <c r="AB190" s="68" t="n">
        <f aca="false">AC190</f>
        <v>0.035</v>
      </c>
      <c r="AC190" s="68" t="n">
        <f aca="false">Y190+0.035</f>
        <v>0.035</v>
      </c>
      <c r="AD190" s="68" t="n">
        <f aca="false">Listen!L186</f>
        <v>-0.48</v>
      </c>
      <c r="AE190" s="68"/>
      <c r="AF190" s="68"/>
      <c r="AG190" s="69" t="n">
        <v>0</v>
      </c>
      <c r="AH190" s="70" t="n">
        <v>0</v>
      </c>
      <c r="AI190" s="70" t="n">
        <f aca="false">+AI178</f>
        <v>0.02</v>
      </c>
      <c r="AJ190" s="70" t="n">
        <v>0</v>
      </c>
      <c r="AK190" s="70" t="n">
        <f aca="false">+AI190</f>
        <v>0.02</v>
      </c>
      <c r="AL190" s="70" t="n">
        <f aca="false">AL178</f>
        <v>0.05</v>
      </c>
      <c r="AM190" s="70" t="n">
        <v>0.035</v>
      </c>
      <c r="AN190" s="70" t="n">
        <v>0</v>
      </c>
      <c r="AO190" s="70" t="n">
        <v>0</v>
      </c>
      <c r="AP190" s="70" t="n">
        <v>0.155</v>
      </c>
      <c r="AQ190" s="70" t="n">
        <v>0.045</v>
      </c>
      <c r="AR190" s="70" t="n">
        <v>0.055</v>
      </c>
      <c r="AS190" s="70"/>
      <c r="AT190" s="68"/>
      <c r="AU190" s="68"/>
      <c r="AV190" s="88"/>
      <c r="AW190" s="88"/>
      <c r="AX190" s="88"/>
      <c r="AY190" s="88"/>
      <c r="AZ190" s="88"/>
      <c r="BA190" s="88"/>
      <c r="BB190" s="88"/>
    </row>
    <row r="191" customFormat="false" ht="12.75" hidden="false" customHeight="false" outlineLevel="0" collapsed="false">
      <c r="A191" s="49" t="n">
        <v>42461</v>
      </c>
      <c r="B191" s="50" t="n">
        <f aca="false">+Listen!C187</f>
        <v>5.2</v>
      </c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  <c r="AA191" s="88"/>
      <c r="AB191" s="68" t="n">
        <f aca="false">AC191</f>
        <v>0.035</v>
      </c>
      <c r="AC191" s="68" t="n">
        <f aca="false">Y191+0.035</f>
        <v>0.035</v>
      </c>
      <c r="AD191" s="68" t="n">
        <f aca="false">Listen!L187</f>
        <v>-0.48</v>
      </c>
      <c r="AE191" s="68"/>
      <c r="AF191" s="68"/>
      <c r="AG191" s="69" t="n">
        <v>0</v>
      </c>
      <c r="AH191" s="70" t="n">
        <v>0</v>
      </c>
      <c r="AI191" s="70" t="n">
        <f aca="false">+AI179</f>
        <v>0.005</v>
      </c>
      <c r="AJ191" s="70" t="n">
        <v>0</v>
      </c>
      <c r="AK191" s="70" t="n">
        <f aca="false">+AI191</f>
        <v>0.005</v>
      </c>
      <c r="AL191" s="70" t="n">
        <f aca="false">AL179</f>
        <v>0.04</v>
      </c>
      <c r="AM191" s="70" t="n">
        <v>0.0075</v>
      </c>
      <c r="AN191" s="70" t="n">
        <v>0</v>
      </c>
      <c r="AO191" s="70" t="n">
        <v>0</v>
      </c>
      <c r="AP191" s="70" t="n">
        <v>0.155</v>
      </c>
      <c r="AQ191" s="70" t="n">
        <v>0.03</v>
      </c>
      <c r="AR191" s="70" t="n">
        <v>0.04</v>
      </c>
      <c r="AS191" s="70"/>
      <c r="AT191" s="68"/>
      <c r="AU191" s="68"/>
      <c r="AV191" s="88"/>
      <c r="AW191" s="88"/>
      <c r="AX191" s="88"/>
      <c r="AY191" s="88"/>
      <c r="AZ191" s="88"/>
      <c r="BA191" s="88"/>
      <c r="BB191" s="88"/>
    </row>
    <row r="192" customFormat="false" ht="12.75" hidden="false" customHeight="false" outlineLevel="0" collapsed="false">
      <c r="A192" s="49" t="n">
        <v>42491</v>
      </c>
      <c r="B192" s="50" t="n">
        <f aca="false">+Listen!C188</f>
        <v>5.244</v>
      </c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  <c r="AA192" s="88"/>
      <c r="AB192" s="68" t="n">
        <f aca="false">AC192</f>
        <v>0.035</v>
      </c>
      <c r="AC192" s="68" t="n">
        <f aca="false">Y192+0.035</f>
        <v>0.035</v>
      </c>
      <c r="AD192" s="68" t="n">
        <f aca="false">Listen!L188</f>
        <v>-0.48</v>
      </c>
      <c r="AE192" s="68"/>
      <c r="AF192" s="68"/>
      <c r="AG192" s="69" t="n">
        <v>0</v>
      </c>
      <c r="AH192" s="70" t="n">
        <v>0</v>
      </c>
      <c r="AI192" s="70" t="n">
        <f aca="false">+AI180</f>
        <v>0.005</v>
      </c>
      <c r="AJ192" s="70" t="n">
        <v>0</v>
      </c>
      <c r="AK192" s="70" t="n">
        <f aca="false">+AI192</f>
        <v>0.005</v>
      </c>
      <c r="AL192" s="70" t="n">
        <f aca="false">AL180</f>
        <v>0.04</v>
      </c>
      <c r="AM192" s="70" t="n">
        <v>0.01</v>
      </c>
      <c r="AN192" s="70" t="n">
        <v>0</v>
      </c>
      <c r="AO192" s="70" t="n">
        <v>0</v>
      </c>
      <c r="AP192" s="70" t="n">
        <v>0.155</v>
      </c>
      <c r="AQ192" s="70" t="n">
        <v>0.03</v>
      </c>
      <c r="AR192" s="70" t="n">
        <f aca="false">AH192+0.01</f>
        <v>0.01</v>
      </c>
      <c r="AS192" s="70"/>
      <c r="AT192" s="68"/>
      <c r="AU192" s="68"/>
      <c r="AV192" s="88"/>
      <c r="AW192" s="88"/>
      <c r="AX192" s="88"/>
      <c r="AY192" s="88"/>
      <c r="AZ192" s="88"/>
      <c r="BA192" s="88"/>
      <c r="BB192" s="88"/>
    </row>
    <row r="193" customFormat="false" ht="12.75" hidden="false" customHeight="false" outlineLevel="0" collapsed="false">
      <c r="A193" s="49" t="n">
        <v>42522</v>
      </c>
      <c r="B193" s="50" t="n">
        <f aca="false">+Listen!C189</f>
        <v>5.281</v>
      </c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  <c r="AA193" s="88"/>
      <c r="AB193" s="88"/>
      <c r="AC193" s="68"/>
      <c r="AD193" s="68"/>
      <c r="AE193" s="68"/>
      <c r="AF193" s="68"/>
      <c r="AG193" s="68"/>
      <c r="AH193" s="70" t="n">
        <v>0</v>
      </c>
      <c r="AI193" s="70" t="n">
        <f aca="false">+AI181</f>
        <v>0.005</v>
      </c>
      <c r="AJ193" s="70" t="n">
        <v>0</v>
      </c>
      <c r="AK193" s="68"/>
      <c r="AL193" s="68"/>
      <c r="AM193" s="68"/>
      <c r="AN193" s="68"/>
      <c r="AO193" s="70" t="n">
        <v>0</v>
      </c>
      <c r="AP193" s="70" t="n">
        <v>0.155</v>
      </c>
      <c r="AQ193" s="70" t="n">
        <f aca="false">AJ193</f>
        <v>0</v>
      </c>
      <c r="AR193" s="70" t="n">
        <f aca="false">AH193+0.01</f>
        <v>0.01</v>
      </c>
      <c r="AS193" s="70"/>
      <c r="AT193" s="68"/>
      <c r="AU193" s="68"/>
      <c r="AV193" s="88"/>
      <c r="AW193" s="88"/>
      <c r="AX193" s="88"/>
      <c r="AY193" s="88"/>
      <c r="AZ193" s="88"/>
      <c r="BA193" s="88"/>
      <c r="BB193" s="88"/>
    </row>
    <row r="194" customFormat="false" ht="12.75" hidden="false" customHeight="false" outlineLevel="0" collapsed="false">
      <c r="A194" s="49" t="n">
        <v>42552</v>
      </c>
      <c r="B194" s="50" t="n">
        <f aca="false">+Listen!C190</f>
        <v>5.321</v>
      </c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  <c r="AA194" s="88"/>
      <c r="AB194" s="88"/>
      <c r="AC194" s="68"/>
      <c r="AD194" s="68"/>
      <c r="AE194" s="68"/>
      <c r="AF194" s="68"/>
      <c r="AG194" s="68"/>
      <c r="AH194" s="68"/>
      <c r="AI194" s="68"/>
      <c r="AJ194" s="68"/>
      <c r="AK194" s="68"/>
      <c r="AL194" s="68"/>
      <c r="AM194" s="68"/>
      <c r="AN194" s="68"/>
      <c r="AO194" s="70" t="n">
        <v>0</v>
      </c>
      <c r="AP194" s="70" t="n">
        <v>0.155</v>
      </c>
      <c r="AQ194" s="70" t="n">
        <f aca="false">AJ194</f>
        <v>0</v>
      </c>
      <c r="AR194" s="70" t="n">
        <f aca="false">AH194+0.01</f>
        <v>0.01</v>
      </c>
      <c r="AS194" s="70"/>
      <c r="AT194" s="68"/>
      <c r="AU194" s="68"/>
      <c r="AV194" s="88"/>
      <c r="AW194" s="88"/>
      <c r="AX194" s="88"/>
      <c r="AY194" s="88"/>
      <c r="AZ194" s="88"/>
      <c r="BA194" s="88"/>
      <c r="BB194" s="88"/>
    </row>
    <row r="195" customFormat="false" ht="12.75" hidden="false" customHeight="false" outlineLevel="0" collapsed="false">
      <c r="A195" s="49" t="n">
        <v>42583</v>
      </c>
      <c r="B195" s="50" t="n">
        <f aca="false">+Listen!C191</f>
        <v>5.369</v>
      </c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  <c r="AA195" s="88"/>
      <c r="AB195" s="88"/>
      <c r="AC195" s="68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  <c r="AQ195" s="68"/>
      <c r="AR195" s="68"/>
      <c r="AS195" s="68"/>
      <c r="AT195" s="88"/>
      <c r="AU195" s="88"/>
      <c r="AV195" s="88"/>
      <c r="AW195" s="88"/>
      <c r="AX195" s="88"/>
      <c r="AY195" s="88"/>
      <c r="AZ195" s="88"/>
      <c r="BA195" s="88"/>
      <c r="BB195" s="88"/>
    </row>
    <row r="196" customFormat="false" ht="12.75" hidden="false" customHeight="false" outlineLevel="0" collapsed="false">
      <c r="A196" s="49" t="n">
        <v>42614</v>
      </c>
      <c r="B196" s="50" t="n">
        <f aca="false">+Listen!C192</f>
        <v>5.382</v>
      </c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  <c r="AA196" s="88"/>
      <c r="AB196" s="88"/>
      <c r="AC196" s="68"/>
      <c r="AD196" s="68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  <c r="AQ196" s="68"/>
      <c r="AR196" s="68"/>
      <c r="AS196" s="68"/>
      <c r="AT196" s="88"/>
      <c r="AU196" s="88"/>
      <c r="AV196" s="88"/>
      <c r="AW196" s="88"/>
      <c r="AX196" s="88"/>
      <c r="AY196" s="88"/>
      <c r="AZ196" s="88"/>
      <c r="BA196" s="88"/>
      <c r="BB196" s="88"/>
    </row>
    <row r="197" customFormat="false" ht="12.75" hidden="false" customHeight="false" outlineLevel="0" collapsed="false">
      <c r="A197" s="49" t="n">
        <v>42644</v>
      </c>
      <c r="B197" s="50" t="n">
        <f aca="false">+Listen!C193</f>
        <v>5.415</v>
      </c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8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  <c r="AQ197" s="68"/>
      <c r="AR197" s="68"/>
      <c r="AS197" s="68"/>
      <c r="AT197" s="88"/>
      <c r="AU197" s="88"/>
      <c r="AV197" s="88"/>
      <c r="AW197" s="88"/>
      <c r="AX197" s="88"/>
      <c r="AY197" s="88"/>
      <c r="AZ197" s="88"/>
      <c r="BA197" s="88"/>
      <c r="BB197" s="88"/>
    </row>
    <row r="198" customFormat="false" ht="12.75" hidden="false" customHeight="false" outlineLevel="0" collapsed="false">
      <c r="A198" s="49" t="n">
        <v>42675</v>
      </c>
      <c r="B198" s="50" t="n">
        <f aca="false">+Listen!C194</f>
        <v>5.531</v>
      </c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  <c r="AA198" s="88"/>
      <c r="AB198" s="88"/>
      <c r="AC198" s="68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  <c r="AQ198" s="68"/>
      <c r="AR198" s="68"/>
      <c r="AS198" s="68"/>
      <c r="AT198" s="88"/>
      <c r="AU198" s="88"/>
      <c r="AV198" s="88"/>
      <c r="AW198" s="88"/>
      <c r="AX198" s="88"/>
      <c r="AY198" s="88"/>
      <c r="AZ198" s="88"/>
      <c r="BA198" s="88"/>
      <c r="BB198" s="88"/>
    </row>
    <row r="199" customFormat="false" ht="12.75" hidden="false" customHeight="false" outlineLevel="0" collapsed="false">
      <c r="A199" s="49" t="n">
        <v>42705</v>
      </c>
      <c r="B199" s="50" t="n">
        <f aca="false">+Listen!C195</f>
        <v>5.654</v>
      </c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8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  <c r="AQ199" s="68"/>
      <c r="AR199" s="68"/>
      <c r="AS199" s="68"/>
      <c r="AT199" s="88"/>
      <c r="AU199" s="88"/>
      <c r="AV199" s="88"/>
      <c r="AW199" s="88"/>
      <c r="AX199" s="88"/>
      <c r="AY199" s="88"/>
      <c r="AZ199" s="88"/>
      <c r="BA199" s="88"/>
      <c r="BB199" s="88"/>
    </row>
    <row r="200" customFormat="false" ht="12.75" hidden="false" customHeight="false" outlineLevel="0" collapsed="false">
      <c r="A200" s="49" t="n">
        <v>42736</v>
      </c>
      <c r="B200" s="50" t="n">
        <f aca="false">+Listen!C196</f>
        <v>5.689</v>
      </c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  <c r="AA200" s="88"/>
      <c r="AB200" s="8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  <c r="AR200" s="68"/>
      <c r="AS200" s="68"/>
      <c r="AT200" s="88"/>
      <c r="AU200" s="88"/>
      <c r="AV200" s="88"/>
      <c r="AW200" s="88"/>
      <c r="AX200" s="88"/>
      <c r="AY200" s="88"/>
      <c r="AZ200" s="88"/>
      <c r="BA200" s="88"/>
      <c r="BB200" s="88"/>
    </row>
    <row r="201" customFormat="false" ht="12.75" hidden="false" customHeight="false" outlineLevel="0" collapsed="false">
      <c r="A201" s="49" t="n">
        <v>42767</v>
      </c>
      <c r="B201" s="50" t="n">
        <f aca="false">+Listen!C197</f>
        <v>5.569</v>
      </c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  <c r="AA201" s="88"/>
      <c r="AB201" s="88"/>
      <c r="AC201" s="68"/>
      <c r="AD201" s="68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  <c r="AQ201" s="68"/>
      <c r="AR201" s="68"/>
      <c r="AS201" s="68"/>
      <c r="AT201" s="88"/>
      <c r="AU201" s="88"/>
      <c r="AV201" s="88"/>
      <c r="AW201" s="88"/>
      <c r="AX201" s="88"/>
      <c r="AY201" s="88"/>
      <c r="AZ201" s="88"/>
      <c r="BA201" s="88"/>
      <c r="BB201" s="88"/>
    </row>
    <row r="202" customFormat="false" ht="12.75" hidden="false" customHeight="false" outlineLevel="0" collapsed="false">
      <c r="A202" s="49" t="n">
        <v>42795</v>
      </c>
      <c r="B202" s="50" t="n">
        <f aca="false">+Listen!C198</f>
        <v>5.429</v>
      </c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  <c r="AA202" s="88"/>
      <c r="AB202" s="88"/>
      <c r="AC202" s="68"/>
      <c r="AD202" s="68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  <c r="AQ202" s="68"/>
      <c r="AR202" s="68"/>
      <c r="AS202" s="68"/>
      <c r="AT202" s="88"/>
      <c r="AU202" s="88"/>
      <c r="AV202" s="88"/>
      <c r="AW202" s="88"/>
      <c r="AX202" s="88"/>
      <c r="AY202" s="88"/>
      <c r="AZ202" s="88"/>
      <c r="BA202" s="88"/>
      <c r="BB202" s="88"/>
    </row>
    <row r="203" customFormat="false" ht="12.75" hidden="false" customHeight="false" outlineLevel="0" collapsed="false">
      <c r="A203" s="49" t="n">
        <v>42826</v>
      </c>
      <c r="B203" s="50" t="n">
        <f aca="false">+Listen!C199</f>
        <v>5.3</v>
      </c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  <c r="AA203" s="88"/>
      <c r="AB203" s="88"/>
      <c r="AC203" s="68"/>
      <c r="AD203" s="68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  <c r="AQ203" s="68"/>
      <c r="AR203" s="68"/>
      <c r="AS203" s="68"/>
      <c r="AT203" s="88"/>
      <c r="AU203" s="88"/>
      <c r="AV203" s="88"/>
      <c r="AW203" s="88"/>
      <c r="AX203" s="88"/>
      <c r="AY203" s="88"/>
      <c r="AZ203" s="88"/>
      <c r="BA203" s="88"/>
      <c r="BB203" s="88"/>
    </row>
    <row r="204" customFormat="false" ht="12.75" hidden="false" customHeight="false" outlineLevel="0" collapsed="false">
      <c r="A204" s="49" t="n">
        <v>42856</v>
      </c>
      <c r="B204" s="50" t="n">
        <f aca="false">+Listen!C200</f>
        <v>5.344</v>
      </c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  <c r="AA204" s="88"/>
      <c r="AB204" s="88"/>
      <c r="AC204" s="68"/>
      <c r="AD204" s="68"/>
      <c r="AE204" s="68"/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  <c r="AP204" s="68"/>
      <c r="AQ204" s="68"/>
      <c r="AR204" s="68"/>
      <c r="AS204" s="68"/>
      <c r="AT204" s="88"/>
      <c r="AU204" s="88"/>
      <c r="AV204" s="88"/>
      <c r="AW204" s="88"/>
      <c r="AX204" s="88"/>
      <c r="AY204" s="88"/>
      <c r="AZ204" s="88"/>
      <c r="BA204" s="88"/>
      <c r="BB204" s="88"/>
    </row>
    <row r="205" customFormat="false" ht="12.75" hidden="false" customHeight="false" outlineLevel="0" collapsed="false">
      <c r="A205" s="49" t="n">
        <v>42887</v>
      </c>
      <c r="B205" s="50" t="n">
        <f aca="false">+Listen!C201</f>
        <v>5.381</v>
      </c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  <c r="AA205" s="88"/>
      <c r="AB205" s="88"/>
      <c r="AC205" s="68"/>
      <c r="AD205" s="68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  <c r="AQ205" s="68"/>
      <c r="AR205" s="68"/>
      <c r="AS205" s="68"/>
      <c r="AT205" s="88"/>
      <c r="AU205" s="88"/>
      <c r="AV205" s="88"/>
      <c r="AW205" s="88"/>
      <c r="AX205" s="88"/>
      <c r="AY205" s="88"/>
      <c r="AZ205" s="88"/>
      <c r="BA205" s="88"/>
      <c r="BB205" s="88"/>
    </row>
    <row r="206" customFormat="false" ht="12.75" hidden="false" customHeight="false" outlineLevel="0" collapsed="false">
      <c r="A206" s="49" t="n">
        <v>42917</v>
      </c>
      <c r="B206" s="50" t="n">
        <f aca="false">+Listen!C202</f>
        <v>5.421</v>
      </c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  <c r="AA206" s="88"/>
      <c r="AB206" s="8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  <c r="AQ206" s="68"/>
      <c r="AR206" s="68"/>
      <c r="AS206" s="68"/>
      <c r="AT206" s="88"/>
      <c r="AU206" s="88"/>
      <c r="AV206" s="88"/>
      <c r="AW206" s="88"/>
      <c r="AX206" s="88"/>
      <c r="AY206" s="88"/>
      <c r="AZ206" s="88"/>
      <c r="BA206" s="88"/>
      <c r="BB206" s="88"/>
    </row>
    <row r="207" customFormat="false" ht="12.75" hidden="false" customHeight="false" outlineLevel="0" collapsed="false">
      <c r="A207" s="49" t="n">
        <v>42948</v>
      </c>
      <c r="B207" s="50" t="n">
        <f aca="false">+Listen!C203</f>
        <v>5.469</v>
      </c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  <c r="AA207" s="88"/>
      <c r="AB207" s="88"/>
      <c r="AC207" s="68"/>
      <c r="AD207" s="68"/>
      <c r="AE207" s="68"/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  <c r="AP207" s="68"/>
      <c r="AQ207" s="68"/>
      <c r="AR207" s="68"/>
      <c r="AS207" s="68"/>
      <c r="AT207" s="88"/>
      <c r="AU207" s="88"/>
      <c r="AV207" s="88"/>
      <c r="AW207" s="88"/>
      <c r="AX207" s="88"/>
      <c r="AY207" s="88"/>
      <c r="AZ207" s="88"/>
      <c r="BA207" s="88"/>
      <c r="BB207" s="88"/>
    </row>
    <row r="208" customFormat="false" ht="12.75" hidden="false" customHeight="false" outlineLevel="0" collapsed="false">
      <c r="A208" s="49" t="n">
        <v>42979</v>
      </c>
      <c r="B208" s="50" t="n">
        <f aca="false">+Listen!C204</f>
        <v>5.482</v>
      </c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  <c r="AA208" s="88"/>
      <c r="AB208" s="8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  <c r="AR208" s="68"/>
      <c r="AS208" s="68"/>
      <c r="AT208" s="88"/>
      <c r="AU208" s="88"/>
      <c r="AV208" s="88"/>
      <c r="AW208" s="88"/>
      <c r="AX208" s="88"/>
      <c r="AY208" s="88"/>
      <c r="AZ208" s="88"/>
      <c r="BA208" s="88"/>
      <c r="BB208" s="88"/>
    </row>
    <row r="209" customFormat="false" ht="12.75" hidden="false" customHeight="false" outlineLevel="0" collapsed="false">
      <c r="A209" s="49" t="n">
        <v>43009</v>
      </c>
      <c r="B209" s="50" t="n">
        <f aca="false">+Listen!C205</f>
        <v>5.515</v>
      </c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  <c r="AA209" s="88"/>
      <c r="AB209" s="88"/>
      <c r="AC209" s="68"/>
      <c r="AD209" s="68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  <c r="AQ209" s="68"/>
      <c r="AR209" s="68"/>
      <c r="AS209" s="68"/>
      <c r="AT209" s="88"/>
      <c r="AU209" s="88"/>
      <c r="AV209" s="88"/>
      <c r="AW209" s="88"/>
      <c r="AX209" s="88"/>
      <c r="AY209" s="88"/>
      <c r="AZ209" s="88"/>
      <c r="BA209" s="88"/>
      <c r="BB209" s="88"/>
    </row>
    <row r="210" customFormat="false" ht="12.75" hidden="false" customHeight="false" outlineLevel="0" collapsed="false">
      <c r="A210" s="49" t="n">
        <v>43040</v>
      </c>
      <c r="B210" s="50" t="n">
        <f aca="false">+Listen!C206</f>
        <v>5.631</v>
      </c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  <c r="AA210" s="88"/>
      <c r="AB210" s="88"/>
      <c r="AC210" s="68"/>
      <c r="AD210" s="68"/>
      <c r="AE210" s="68"/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  <c r="AP210" s="68"/>
      <c r="AQ210" s="68"/>
      <c r="AR210" s="68"/>
      <c r="AS210" s="68"/>
      <c r="AT210" s="88"/>
      <c r="AU210" s="88"/>
      <c r="AV210" s="88"/>
      <c r="AW210" s="88"/>
      <c r="AX210" s="88"/>
      <c r="AY210" s="88"/>
      <c r="AZ210" s="88"/>
      <c r="BA210" s="88"/>
      <c r="BB210" s="88"/>
    </row>
    <row r="211" customFormat="false" ht="12.75" hidden="false" customHeight="false" outlineLevel="0" collapsed="false">
      <c r="A211" s="49" t="n">
        <v>43070</v>
      </c>
      <c r="B211" s="50" t="n">
        <f aca="false">+Listen!C207</f>
        <v>5.754</v>
      </c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  <c r="AA211" s="88"/>
      <c r="AB211" s="8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  <c r="AR211" s="68"/>
      <c r="AS211" s="68"/>
      <c r="AT211" s="88"/>
      <c r="AU211" s="88"/>
      <c r="AV211" s="88"/>
      <c r="AW211" s="88"/>
      <c r="AX211" s="88"/>
      <c r="AY211" s="88"/>
      <c r="AZ211" s="88"/>
      <c r="BA211" s="88"/>
      <c r="BB211" s="88"/>
    </row>
    <row r="212" customFormat="false" ht="12.75" hidden="false" customHeight="false" outlineLevel="0" collapsed="false">
      <c r="A212" s="49" t="n">
        <v>43101</v>
      </c>
      <c r="B212" s="50" t="n">
        <f aca="false">+Listen!C208</f>
        <v>5.789</v>
      </c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  <c r="AA212" s="88"/>
      <c r="AB212" s="8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  <c r="AR212" s="68"/>
      <c r="AS212" s="68"/>
      <c r="AT212" s="88"/>
      <c r="AU212" s="88"/>
      <c r="AV212" s="88"/>
      <c r="AW212" s="88"/>
      <c r="AX212" s="88"/>
      <c r="AY212" s="88"/>
      <c r="AZ212" s="88"/>
      <c r="BA212" s="88"/>
      <c r="BB212" s="88"/>
    </row>
    <row r="213" customFormat="false" ht="12.75" hidden="false" customHeight="false" outlineLevel="0" collapsed="false">
      <c r="A213" s="49" t="n">
        <v>43132</v>
      </c>
      <c r="B213" s="50" t="n">
        <f aca="false">+Listen!C209</f>
        <v>5.669</v>
      </c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  <c r="AA213" s="88"/>
      <c r="AB213" s="88"/>
      <c r="AC213" s="68"/>
      <c r="AD213" s="68"/>
      <c r="AE213" s="68"/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  <c r="AP213" s="68"/>
      <c r="AQ213" s="68"/>
      <c r="AR213" s="68"/>
      <c r="AS213" s="68"/>
      <c r="AT213" s="88"/>
      <c r="AU213" s="88"/>
      <c r="AV213" s="88"/>
      <c r="AW213" s="88"/>
      <c r="AX213" s="88"/>
      <c r="AY213" s="88"/>
      <c r="AZ213" s="88"/>
      <c r="BA213" s="88"/>
      <c r="BB213" s="88"/>
    </row>
    <row r="214" customFormat="false" ht="12.75" hidden="false" customHeight="false" outlineLevel="0" collapsed="false">
      <c r="A214" s="49" t="n">
        <v>43160</v>
      </c>
      <c r="B214" s="50" t="n">
        <f aca="false">+Listen!C210</f>
        <v>5.529</v>
      </c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  <c r="AA214" s="88"/>
      <c r="AB214" s="88"/>
      <c r="AC214" s="68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8"/>
      <c r="AR214" s="68"/>
      <c r="AS214" s="68"/>
      <c r="AT214" s="88"/>
      <c r="AU214" s="88"/>
      <c r="AV214" s="88"/>
      <c r="AW214" s="88"/>
      <c r="AX214" s="88"/>
      <c r="AY214" s="88"/>
      <c r="AZ214" s="88"/>
      <c r="BA214" s="88"/>
      <c r="BB214" s="88"/>
    </row>
    <row r="215" customFormat="false" ht="12.75" hidden="false" customHeight="false" outlineLevel="0" collapsed="false">
      <c r="A215" s="49" t="n">
        <v>43191</v>
      </c>
      <c r="B215" s="50" t="n">
        <f aca="false">+Listen!C211</f>
        <v>5.4</v>
      </c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  <c r="AA215" s="88"/>
      <c r="AB215" s="88"/>
      <c r="AC215" s="68"/>
      <c r="AD215" s="68"/>
      <c r="AE215" s="68"/>
      <c r="AF215" s="68"/>
      <c r="AG215" s="68"/>
      <c r="AH215" s="68"/>
      <c r="AI215" s="68"/>
      <c r="AJ215" s="68"/>
      <c r="AK215" s="68"/>
      <c r="AL215" s="68"/>
      <c r="AM215" s="68"/>
      <c r="AN215" s="68"/>
      <c r="AO215" s="68"/>
      <c r="AP215" s="68"/>
      <c r="AQ215" s="68"/>
      <c r="AR215" s="68"/>
      <c r="AS215" s="68"/>
      <c r="AT215" s="88"/>
      <c r="AU215" s="88"/>
      <c r="AV215" s="88"/>
      <c r="AW215" s="88"/>
      <c r="AX215" s="88"/>
      <c r="AY215" s="88"/>
      <c r="AZ215" s="88"/>
      <c r="BA215" s="88"/>
      <c r="BB215" s="88"/>
    </row>
    <row r="216" customFormat="false" ht="12.75" hidden="false" customHeight="false" outlineLevel="0" collapsed="false">
      <c r="A216" s="49" t="n">
        <v>43221</v>
      </c>
      <c r="B216" s="50" t="n">
        <f aca="false">+Listen!C212</f>
        <v>5.444</v>
      </c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  <c r="AA216" s="88"/>
      <c r="AB216" s="88"/>
      <c r="AC216" s="68"/>
      <c r="AD216" s="68"/>
      <c r="AE216" s="68"/>
      <c r="AF216" s="68"/>
      <c r="AG216" s="68"/>
      <c r="AH216" s="68"/>
      <c r="AI216" s="68"/>
      <c r="AJ216" s="68"/>
      <c r="AK216" s="68"/>
      <c r="AL216" s="68"/>
      <c r="AM216" s="68"/>
      <c r="AN216" s="68"/>
      <c r="AO216" s="68"/>
      <c r="AP216" s="68"/>
      <c r="AQ216" s="68"/>
      <c r="AR216" s="68"/>
      <c r="AS216" s="68"/>
      <c r="AT216" s="88"/>
      <c r="AU216" s="88"/>
      <c r="AV216" s="88"/>
      <c r="AW216" s="88"/>
      <c r="AX216" s="88"/>
      <c r="AY216" s="88"/>
      <c r="AZ216" s="88"/>
      <c r="BA216" s="88"/>
      <c r="BB216" s="88"/>
    </row>
    <row r="217" customFormat="false" ht="12.75" hidden="false" customHeight="false" outlineLevel="0" collapsed="false">
      <c r="A217" s="49" t="n">
        <v>43252</v>
      </c>
      <c r="B217" s="50" t="n">
        <f aca="false">+Listen!C213</f>
        <v>5.481</v>
      </c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  <c r="AA217" s="88"/>
      <c r="AB217" s="88"/>
      <c r="AC217" s="68"/>
      <c r="AD217" s="68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  <c r="AT217" s="88"/>
      <c r="AU217" s="88"/>
      <c r="AV217" s="88"/>
      <c r="AW217" s="88"/>
      <c r="AX217" s="88"/>
      <c r="AY217" s="88"/>
      <c r="AZ217" s="88"/>
      <c r="BA217" s="88"/>
      <c r="BB217" s="88"/>
    </row>
    <row r="218" customFormat="false" ht="12.75" hidden="false" customHeight="false" outlineLevel="0" collapsed="false">
      <c r="A218" s="49" t="n">
        <v>43282</v>
      </c>
      <c r="B218" s="50" t="n">
        <f aca="false">+Listen!C214</f>
        <v>5.521</v>
      </c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  <c r="AA218" s="88"/>
      <c r="AB218" s="88"/>
      <c r="AC218" s="68"/>
      <c r="AD218" s="68"/>
      <c r="AE218" s="68"/>
      <c r="AF218" s="68"/>
      <c r="AG218" s="68"/>
      <c r="AH218" s="68"/>
      <c r="AI218" s="68"/>
      <c r="AJ218" s="68"/>
      <c r="AK218" s="68"/>
      <c r="AL218" s="68"/>
      <c r="AM218" s="68"/>
      <c r="AN218" s="68"/>
      <c r="AO218" s="68"/>
      <c r="AP218" s="68"/>
      <c r="AQ218" s="68"/>
      <c r="AR218" s="68"/>
      <c r="AS218" s="68"/>
      <c r="AT218" s="88"/>
      <c r="AU218" s="88"/>
      <c r="AV218" s="88"/>
      <c r="AW218" s="88"/>
      <c r="AX218" s="88"/>
      <c r="AY218" s="88"/>
      <c r="AZ218" s="88"/>
      <c r="BA218" s="88"/>
      <c r="BB218" s="88"/>
    </row>
    <row r="219" customFormat="false" ht="12.75" hidden="false" customHeight="false" outlineLevel="0" collapsed="false">
      <c r="A219" s="49" t="n">
        <v>43313</v>
      </c>
      <c r="B219" s="50" t="n">
        <f aca="false">+Listen!C215</f>
        <v>5.569</v>
      </c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  <c r="AA219" s="88"/>
      <c r="AB219" s="88"/>
      <c r="AC219" s="68"/>
      <c r="AD219" s="68"/>
      <c r="AE219" s="68"/>
      <c r="AF219" s="68"/>
      <c r="AG219" s="68"/>
      <c r="AH219" s="68"/>
      <c r="AI219" s="68"/>
      <c r="AJ219" s="68"/>
      <c r="AK219" s="68"/>
      <c r="AL219" s="68"/>
      <c r="AM219" s="68"/>
      <c r="AN219" s="68"/>
      <c r="AO219" s="68"/>
      <c r="AP219" s="68"/>
      <c r="AQ219" s="68"/>
      <c r="AR219" s="68"/>
      <c r="AS219" s="68"/>
      <c r="AT219" s="88"/>
      <c r="AU219" s="88"/>
      <c r="AV219" s="88"/>
      <c r="AW219" s="88"/>
      <c r="AX219" s="88"/>
      <c r="AY219" s="88"/>
      <c r="AZ219" s="88"/>
      <c r="BA219" s="88"/>
      <c r="BB219" s="88"/>
    </row>
    <row r="220" customFormat="false" ht="12.75" hidden="false" customHeight="false" outlineLevel="0" collapsed="false">
      <c r="A220" s="49" t="n">
        <v>43344</v>
      </c>
      <c r="B220" s="50" t="n">
        <f aca="false">+Listen!C216</f>
        <v>5.582</v>
      </c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88"/>
      <c r="Z220" s="88"/>
      <c r="AA220" s="88"/>
      <c r="AB220" s="88"/>
      <c r="AC220" s="68"/>
      <c r="AD220" s="68"/>
      <c r="AE220" s="68"/>
      <c r="AF220" s="68"/>
      <c r="AG220" s="68"/>
      <c r="AH220" s="68"/>
      <c r="AI220" s="68"/>
      <c r="AJ220" s="68"/>
      <c r="AK220" s="68"/>
      <c r="AL220" s="68"/>
      <c r="AM220" s="68"/>
      <c r="AN220" s="68"/>
      <c r="AO220" s="68"/>
      <c r="AP220" s="68"/>
      <c r="AQ220" s="68"/>
      <c r="AR220" s="68"/>
      <c r="AS220" s="68"/>
      <c r="AT220" s="88"/>
      <c r="AU220" s="88"/>
      <c r="AV220" s="88"/>
      <c r="AW220" s="88"/>
      <c r="AX220" s="88"/>
      <c r="AY220" s="88"/>
      <c r="AZ220" s="88"/>
      <c r="BA220" s="88"/>
      <c r="BB220" s="88"/>
    </row>
    <row r="221" customFormat="false" ht="12.75" hidden="false" customHeight="false" outlineLevel="0" collapsed="false">
      <c r="A221" s="49" t="n">
        <v>43374</v>
      </c>
      <c r="B221" s="50" t="n">
        <f aca="false">+Listen!C217</f>
        <v>5.615</v>
      </c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88"/>
      <c r="Z221" s="88"/>
      <c r="AA221" s="88"/>
      <c r="AB221" s="88"/>
      <c r="AC221" s="68"/>
      <c r="AD221" s="68"/>
      <c r="AE221" s="68"/>
      <c r="AF221" s="68"/>
      <c r="AG221" s="68"/>
      <c r="AH221" s="68"/>
      <c r="AI221" s="68"/>
      <c r="AJ221" s="68"/>
      <c r="AK221" s="68"/>
      <c r="AL221" s="68"/>
      <c r="AM221" s="68"/>
      <c r="AN221" s="68"/>
      <c r="AO221" s="68"/>
      <c r="AP221" s="68"/>
      <c r="AQ221" s="68"/>
      <c r="AR221" s="68"/>
      <c r="AS221" s="68"/>
      <c r="AT221" s="88"/>
      <c r="AU221" s="88"/>
      <c r="AV221" s="88"/>
      <c r="AW221" s="88"/>
      <c r="AX221" s="88"/>
      <c r="AY221" s="88"/>
      <c r="AZ221" s="88"/>
      <c r="BA221" s="88"/>
      <c r="BB221" s="88"/>
    </row>
    <row r="222" customFormat="false" ht="12.75" hidden="false" customHeight="false" outlineLevel="0" collapsed="false">
      <c r="A222" s="49" t="n">
        <v>43405</v>
      </c>
      <c r="B222" s="50" t="n">
        <f aca="false">+Listen!C218</f>
        <v>5.731</v>
      </c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  <c r="AA222" s="88"/>
      <c r="AB222" s="88"/>
      <c r="AC222" s="68"/>
      <c r="AD222" s="68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  <c r="AP222" s="68"/>
      <c r="AQ222" s="68"/>
      <c r="AR222" s="68"/>
      <c r="AS222" s="68"/>
      <c r="AT222" s="88"/>
      <c r="AU222" s="88"/>
      <c r="AV222" s="88"/>
      <c r="AW222" s="88"/>
      <c r="AX222" s="88"/>
      <c r="AY222" s="88"/>
      <c r="AZ222" s="88"/>
      <c r="BA222" s="88"/>
      <c r="BB222" s="88"/>
    </row>
    <row r="223" customFormat="false" ht="12.75" hidden="false" customHeight="false" outlineLevel="0" collapsed="false">
      <c r="A223" s="49" t="n">
        <v>43435</v>
      </c>
      <c r="B223" s="50" t="n">
        <f aca="false">+Listen!C219</f>
        <v>5.854</v>
      </c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88"/>
      <c r="Z223" s="88"/>
      <c r="AA223" s="88"/>
      <c r="AB223" s="88"/>
      <c r="AC223" s="68"/>
      <c r="AD223" s="68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  <c r="AQ223" s="68"/>
      <c r="AR223" s="68"/>
      <c r="AS223" s="68"/>
      <c r="AT223" s="88"/>
      <c r="AU223" s="88"/>
      <c r="AV223" s="88"/>
      <c r="AW223" s="88"/>
      <c r="AX223" s="88"/>
      <c r="AY223" s="88"/>
      <c r="AZ223" s="88"/>
      <c r="BA223" s="88"/>
      <c r="BB223" s="88"/>
    </row>
    <row r="224" customFormat="false" ht="12.75" hidden="false" customHeight="false" outlineLevel="0" collapsed="false">
      <c r="A224" s="49" t="n">
        <v>43466</v>
      </c>
      <c r="B224" s="50" t="n">
        <f aca="false">+Listen!C220</f>
        <v>5.889</v>
      </c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88"/>
      <c r="Z224" s="88"/>
      <c r="AA224" s="88"/>
      <c r="AB224" s="88"/>
      <c r="AC224" s="68"/>
      <c r="AD224" s="68"/>
      <c r="AE224" s="68"/>
      <c r="AF224" s="68"/>
      <c r="AG224" s="68"/>
      <c r="AH224" s="68"/>
      <c r="AI224" s="68"/>
      <c r="AJ224" s="68"/>
      <c r="AK224" s="68"/>
      <c r="AL224" s="68"/>
      <c r="AM224" s="68"/>
      <c r="AN224" s="68"/>
      <c r="AO224" s="68"/>
      <c r="AP224" s="68"/>
      <c r="AQ224" s="68"/>
      <c r="AR224" s="68"/>
      <c r="AS224" s="68"/>
      <c r="AT224" s="88"/>
      <c r="AU224" s="88"/>
      <c r="AV224" s="88"/>
      <c r="AW224" s="88"/>
      <c r="AX224" s="88"/>
      <c r="AY224" s="88"/>
      <c r="AZ224" s="88"/>
      <c r="BA224" s="88"/>
      <c r="BB224" s="88"/>
    </row>
    <row r="225" customFormat="false" ht="12.75" hidden="false" customHeight="false" outlineLevel="0" collapsed="false">
      <c r="A225" s="49" t="n">
        <v>43497</v>
      </c>
      <c r="B225" s="50" t="n">
        <f aca="false">+Listen!C221</f>
        <v>5.769</v>
      </c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  <c r="Z225" s="88"/>
      <c r="AA225" s="88"/>
      <c r="AB225" s="8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  <c r="AS225" s="68"/>
      <c r="AT225" s="88"/>
      <c r="AU225" s="88"/>
      <c r="AV225" s="88"/>
      <c r="AW225" s="88"/>
      <c r="AX225" s="88"/>
      <c r="AY225" s="88"/>
      <c r="AZ225" s="88"/>
      <c r="BA225" s="88"/>
      <c r="BB225" s="88"/>
    </row>
    <row r="226" customFormat="false" ht="12.75" hidden="false" customHeight="false" outlineLevel="0" collapsed="false">
      <c r="A226" s="49" t="n">
        <v>43525</v>
      </c>
      <c r="B226" s="50" t="n">
        <f aca="false">+Listen!C222</f>
        <v>5.629</v>
      </c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  <c r="AA226" s="88"/>
      <c r="AB226" s="88"/>
      <c r="AC226" s="68"/>
      <c r="AD226" s="68"/>
      <c r="AE226" s="68"/>
      <c r="AF226" s="68"/>
      <c r="AG226" s="68"/>
      <c r="AH226" s="68"/>
      <c r="AI226" s="68"/>
      <c r="AJ226" s="68"/>
      <c r="AK226" s="68"/>
      <c r="AL226" s="68"/>
      <c r="AM226" s="68"/>
      <c r="AN226" s="68"/>
      <c r="AO226" s="68"/>
      <c r="AP226" s="68"/>
      <c r="AQ226" s="68"/>
      <c r="AR226" s="68"/>
      <c r="AS226" s="68"/>
      <c r="AT226" s="88"/>
      <c r="AU226" s="88"/>
      <c r="AV226" s="88"/>
      <c r="AW226" s="88"/>
      <c r="AX226" s="88"/>
      <c r="AY226" s="88"/>
      <c r="AZ226" s="88"/>
      <c r="BA226" s="88"/>
      <c r="BB226" s="88"/>
    </row>
    <row r="227" customFormat="false" ht="12.75" hidden="false" customHeight="false" outlineLevel="0" collapsed="false">
      <c r="A227" s="49" t="n">
        <v>43556</v>
      </c>
      <c r="B227" s="50" t="n">
        <f aca="false">+Listen!C223</f>
        <v>5.5</v>
      </c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  <c r="AA227" s="88"/>
      <c r="AB227" s="8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88"/>
      <c r="AU227" s="88"/>
      <c r="AV227" s="88"/>
      <c r="AW227" s="88"/>
      <c r="AX227" s="88"/>
      <c r="AY227" s="88"/>
      <c r="AZ227" s="88"/>
      <c r="BA227" s="88"/>
      <c r="BB227" s="88"/>
    </row>
    <row r="228" customFormat="false" ht="12.75" hidden="false" customHeight="false" outlineLevel="0" collapsed="false">
      <c r="A228" s="49" t="n">
        <v>43586</v>
      </c>
      <c r="B228" s="50" t="n">
        <f aca="false">+Listen!C224</f>
        <v>5.544</v>
      </c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  <c r="AA228" s="88"/>
      <c r="AB228" s="88"/>
      <c r="AC228" s="68"/>
      <c r="AD228" s="68"/>
      <c r="AE228" s="68"/>
      <c r="AF228" s="68"/>
      <c r="AG228" s="68"/>
      <c r="AH228" s="68"/>
      <c r="AI228" s="68"/>
      <c r="AJ228" s="68"/>
      <c r="AK228" s="68"/>
      <c r="AL228" s="68"/>
      <c r="AM228" s="68"/>
      <c r="AN228" s="68"/>
      <c r="AO228" s="68"/>
      <c r="AP228" s="68"/>
      <c r="AQ228" s="68"/>
      <c r="AR228" s="68"/>
      <c r="AS228" s="68"/>
      <c r="AT228" s="88"/>
      <c r="AU228" s="88"/>
      <c r="AV228" s="88"/>
      <c r="AW228" s="88"/>
      <c r="AX228" s="88"/>
      <c r="AY228" s="88"/>
      <c r="AZ228" s="88"/>
      <c r="BA228" s="88"/>
      <c r="BB228" s="88"/>
    </row>
    <row r="229" customFormat="false" ht="12.75" hidden="false" customHeight="false" outlineLevel="0" collapsed="false">
      <c r="A229" s="49" t="n">
        <v>43617</v>
      </c>
      <c r="B229" s="50" t="n">
        <f aca="false">+Listen!C225</f>
        <v>5.581</v>
      </c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88"/>
      <c r="Z229" s="88"/>
      <c r="AA229" s="88"/>
      <c r="AB229" s="88"/>
      <c r="AC229" s="68"/>
      <c r="AD229" s="68"/>
      <c r="AE229" s="68"/>
      <c r="AF229" s="68"/>
      <c r="AG229" s="68"/>
      <c r="AH229" s="68"/>
      <c r="AI229" s="68"/>
      <c r="AJ229" s="68"/>
      <c r="AK229" s="68"/>
      <c r="AL229" s="68"/>
      <c r="AM229" s="68"/>
      <c r="AN229" s="68"/>
      <c r="AO229" s="68"/>
      <c r="AP229" s="68"/>
      <c r="AQ229" s="68"/>
      <c r="AR229" s="68"/>
      <c r="AS229" s="68"/>
      <c r="AT229" s="88"/>
      <c r="AU229" s="88"/>
      <c r="AV229" s="88"/>
      <c r="AW229" s="88"/>
      <c r="AX229" s="88"/>
      <c r="AY229" s="88"/>
      <c r="AZ229" s="88"/>
      <c r="BA229" s="88"/>
      <c r="BB229" s="88"/>
    </row>
    <row r="230" customFormat="false" ht="12.75" hidden="false" customHeight="false" outlineLevel="0" collapsed="false">
      <c r="A230" s="49" t="n">
        <v>43647</v>
      </c>
      <c r="B230" s="50" t="n">
        <f aca="false">+Listen!C226</f>
        <v>5.621</v>
      </c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88"/>
      <c r="Z230" s="88"/>
      <c r="AA230" s="88"/>
      <c r="AB230" s="88"/>
      <c r="AC230" s="68"/>
      <c r="AD230" s="68"/>
      <c r="AE230" s="68"/>
      <c r="AF230" s="68"/>
      <c r="AG230" s="68"/>
      <c r="AH230" s="68"/>
      <c r="AI230" s="68"/>
      <c r="AJ230" s="68"/>
      <c r="AK230" s="68"/>
      <c r="AL230" s="68"/>
      <c r="AM230" s="68"/>
      <c r="AN230" s="68"/>
      <c r="AO230" s="68"/>
      <c r="AP230" s="68"/>
      <c r="AQ230" s="68"/>
      <c r="AR230" s="68"/>
      <c r="AS230" s="68"/>
      <c r="AT230" s="88"/>
      <c r="AU230" s="88"/>
      <c r="AV230" s="88"/>
      <c r="AW230" s="88"/>
      <c r="AX230" s="88"/>
      <c r="AY230" s="88"/>
      <c r="AZ230" s="88"/>
      <c r="BA230" s="88"/>
      <c r="BB230" s="88"/>
    </row>
    <row r="231" customFormat="false" ht="12.75" hidden="false" customHeight="false" outlineLevel="0" collapsed="false">
      <c r="A231" s="49" t="n">
        <v>43678</v>
      </c>
      <c r="B231" s="50" t="n">
        <f aca="false">+Listen!C227</f>
        <v>5.669</v>
      </c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88"/>
      <c r="Z231" s="88"/>
      <c r="AA231" s="88"/>
      <c r="AB231" s="88"/>
      <c r="AC231" s="68"/>
      <c r="AD231" s="68"/>
      <c r="AE231" s="68"/>
      <c r="AF231" s="68"/>
      <c r="AG231" s="68"/>
      <c r="AH231" s="68"/>
      <c r="AI231" s="68"/>
      <c r="AJ231" s="68"/>
      <c r="AK231" s="68"/>
      <c r="AL231" s="68"/>
      <c r="AM231" s="68"/>
      <c r="AN231" s="68"/>
      <c r="AO231" s="68"/>
      <c r="AP231" s="68"/>
      <c r="AQ231" s="68"/>
      <c r="AR231" s="68"/>
      <c r="AS231" s="68"/>
      <c r="AT231" s="88"/>
      <c r="AU231" s="88"/>
      <c r="AV231" s="88"/>
      <c r="AW231" s="88"/>
      <c r="AX231" s="88"/>
      <c r="AY231" s="88"/>
      <c r="AZ231" s="88"/>
      <c r="BA231" s="88"/>
      <c r="BB231" s="88"/>
    </row>
    <row r="232" customFormat="false" ht="12.75" hidden="false" customHeight="false" outlineLevel="0" collapsed="false">
      <c r="A232" s="49" t="n">
        <v>43709</v>
      </c>
      <c r="B232" s="50" t="n">
        <f aca="false">+Listen!C228</f>
        <v>5.682</v>
      </c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88"/>
      <c r="Z232" s="88"/>
      <c r="AA232" s="88"/>
      <c r="AB232" s="88"/>
      <c r="AC232" s="68"/>
      <c r="AD232" s="68"/>
      <c r="AE232" s="68"/>
      <c r="AF232" s="68"/>
      <c r="AG232" s="68"/>
      <c r="AH232" s="68"/>
      <c r="AI232" s="68"/>
      <c r="AJ232" s="68"/>
      <c r="AK232" s="68"/>
      <c r="AL232" s="68"/>
      <c r="AM232" s="68"/>
      <c r="AN232" s="68"/>
      <c r="AO232" s="68"/>
      <c r="AP232" s="68"/>
      <c r="AQ232" s="68"/>
      <c r="AR232" s="68"/>
      <c r="AS232" s="68"/>
      <c r="AT232" s="88"/>
      <c r="AU232" s="88"/>
      <c r="AV232" s="88"/>
      <c r="AW232" s="88"/>
      <c r="AX232" s="88"/>
      <c r="AY232" s="88"/>
      <c r="AZ232" s="88"/>
      <c r="BA232" s="88"/>
      <c r="BB232" s="88"/>
    </row>
    <row r="233" customFormat="false" ht="12.75" hidden="false" customHeight="false" outlineLevel="0" collapsed="false">
      <c r="A233" s="49" t="n">
        <v>43739</v>
      </c>
      <c r="B233" s="50" t="n">
        <f aca="false">+Listen!C229</f>
        <v>5.715</v>
      </c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88"/>
      <c r="AC233" s="68"/>
      <c r="AD233" s="68"/>
      <c r="AE233" s="68"/>
      <c r="AF233" s="68"/>
      <c r="AG233" s="68"/>
      <c r="AH233" s="68"/>
      <c r="AI233" s="68"/>
      <c r="AJ233" s="68"/>
      <c r="AK233" s="68"/>
      <c r="AL233" s="68"/>
      <c r="AM233" s="68"/>
      <c r="AN233" s="68"/>
      <c r="AO233" s="68"/>
      <c r="AP233" s="68"/>
      <c r="AQ233" s="68"/>
      <c r="AR233" s="68"/>
      <c r="AS233" s="68"/>
      <c r="AT233" s="88"/>
      <c r="AU233" s="88"/>
      <c r="AV233" s="88"/>
      <c r="AW233" s="88"/>
      <c r="AX233" s="88"/>
      <c r="AY233" s="88"/>
      <c r="AZ233" s="88"/>
      <c r="BA233" s="88"/>
      <c r="BB233" s="88"/>
    </row>
    <row r="234" customFormat="false" ht="12.75" hidden="false" customHeight="false" outlineLevel="0" collapsed="false">
      <c r="A234" s="49" t="n">
        <v>43770</v>
      </c>
      <c r="B234" s="50" t="n">
        <f aca="false">+Listen!C230</f>
        <v>5.831</v>
      </c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  <c r="AA234" s="88"/>
      <c r="AB234" s="88"/>
      <c r="AC234" s="68"/>
      <c r="AD234" s="68"/>
      <c r="AE234" s="68"/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88"/>
      <c r="AU234" s="88"/>
      <c r="AV234" s="88"/>
      <c r="AW234" s="88"/>
      <c r="AX234" s="88"/>
      <c r="AY234" s="88"/>
      <c r="AZ234" s="88"/>
      <c r="BA234" s="88"/>
      <c r="BB234" s="88"/>
    </row>
    <row r="235" customFormat="false" ht="12.75" hidden="false" customHeight="false" outlineLevel="0" collapsed="false">
      <c r="A235" s="49" t="n">
        <v>43800</v>
      </c>
      <c r="B235" s="50" t="n">
        <f aca="false">+Listen!C231</f>
        <v>5.954</v>
      </c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  <c r="AA235" s="88"/>
      <c r="AB235" s="88"/>
      <c r="AC235" s="68"/>
      <c r="AD235" s="68"/>
      <c r="AE235" s="68"/>
      <c r="AF235" s="68"/>
      <c r="AG235" s="68"/>
      <c r="AH235" s="68"/>
      <c r="AI235" s="68"/>
      <c r="AJ235" s="68"/>
      <c r="AK235" s="68"/>
      <c r="AL235" s="68"/>
      <c r="AM235" s="68"/>
      <c r="AN235" s="68"/>
      <c r="AO235" s="68"/>
      <c r="AP235" s="68"/>
      <c r="AQ235" s="68"/>
      <c r="AR235" s="68"/>
      <c r="AS235" s="68"/>
      <c r="AT235" s="88"/>
      <c r="AU235" s="88"/>
      <c r="AV235" s="88"/>
      <c r="AW235" s="88"/>
      <c r="AX235" s="88"/>
      <c r="AY235" s="88"/>
      <c r="AZ235" s="88"/>
      <c r="BA235" s="88"/>
      <c r="BB235" s="88"/>
    </row>
    <row r="236" customFormat="false" ht="12.75" hidden="false" customHeight="false" outlineLevel="0" collapsed="false">
      <c r="A236" s="49" t="n">
        <v>43831</v>
      </c>
      <c r="B236" s="50" t="n">
        <f aca="false">+Listen!C232</f>
        <v>5.989</v>
      </c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  <c r="AA236" s="88"/>
      <c r="AB236" s="88"/>
      <c r="AC236" s="68"/>
      <c r="AD236" s="68"/>
      <c r="AE236" s="68"/>
      <c r="AF236" s="68"/>
      <c r="AG236" s="68"/>
      <c r="AH236" s="68"/>
      <c r="AI236" s="68"/>
      <c r="AJ236" s="68"/>
      <c r="AK236" s="68"/>
      <c r="AL236" s="68"/>
      <c r="AM236" s="68"/>
      <c r="AN236" s="68"/>
      <c r="AO236" s="68"/>
      <c r="AP236" s="68"/>
      <c r="AQ236" s="68"/>
      <c r="AR236" s="68"/>
      <c r="AS236" s="68"/>
      <c r="AT236" s="88"/>
      <c r="AU236" s="88"/>
      <c r="AV236" s="88"/>
      <c r="AW236" s="88"/>
      <c r="AX236" s="88"/>
      <c r="AY236" s="88"/>
      <c r="AZ236" s="88"/>
      <c r="BA236" s="88"/>
      <c r="BB236" s="88"/>
    </row>
    <row r="237" customFormat="false" ht="12.75" hidden="false" customHeight="false" outlineLevel="0" collapsed="false">
      <c r="A237" s="49" t="n">
        <v>43862</v>
      </c>
      <c r="B237" s="50" t="n">
        <f aca="false">+Listen!C233</f>
        <v>5.869</v>
      </c>
      <c r="C237" s="88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  <c r="AA237" s="88"/>
      <c r="AB237" s="88"/>
      <c r="AC237" s="68"/>
      <c r="AD237" s="68"/>
      <c r="AE237" s="68"/>
      <c r="AF237" s="68"/>
      <c r="AG237" s="68"/>
      <c r="AH237" s="68"/>
      <c r="AI237" s="68"/>
      <c r="AJ237" s="68"/>
      <c r="AK237" s="68"/>
      <c r="AL237" s="68"/>
      <c r="AM237" s="68"/>
      <c r="AN237" s="68"/>
      <c r="AO237" s="68"/>
      <c r="AP237" s="68"/>
      <c r="AQ237" s="68"/>
      <c r="AR237" s="68"/>
      <c r="AS237" s="68"/>
      <c r="AT237" s="88"/>
      <c r="AU237" s="88"/>
      <c r="AV237" s="88"/>
      <c r="AW237" s="88"/>
      <c r="AX237" s="88"/>
      <c r="AY237" s="88"/>
      <c r="AZ237" s="88"/>
      <c r="BA237" s="88"/>
      <c r="BB237" s="88"/>
    </row>
    <row r="238" customFormat="false" ht="12.75" hidden="false" customHeight="false" outlineLevel="0" collapsed="false">
      <c r="A238" s="49" t="n">
        <v>43891</v>
      </c>
      <c r="B238" s="50" t="n">
        <f aca="false">+Listen!C234</f>
        <v>5.729</v>
      </c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88"/>
      <c r="Z238" s="88"/>
      <c r="AA238" s="88"/>
      <c r="AB238" s="88"/>
      <c r="AC238" s="68"/>
      <c r="AD238" s="68"/>
      <c r="AE238" s="68"/>
      <c r="AF238" s="68"/>
      <c r="AG238" s="68"/>
      <c r="AH238" s="68"/>
      <c r="AI238" s="68"/>
      <c r="AJ238" s="68"/>
      <c r="AK238" s="68"/>
      <c r="AL238" s="68"/>
      <c r="AM238" s="68"/>
      <c r="AN238" s="68"/>
      <c r="AO238" s="68"/>
      <c r="AP238" s="68"/>
      <c r="AQ238" s="68"/>
      <c r="AR238" s="68"/>
      <c r="AS238" s="68"/>
      <c r="AT238" s="88"/>
      <c r="AU238" s="88"/>
      <c r="AV238" s="88"/>
      <c r="AW238" s="88"/>
      <c r="AX238" s="88"/>
      <c r="AY238" s="88"/>
      <c r="AZ238" s="88"/>
      <c r="BA238" s="88"/>
      <c r="BB238" s="88"/>
    </row>
    <row r="239" customFormat="false" ht="12.75" hidden="false" customHeight="false" outlineLevel="0" collapsed="false">
      <c r="A239" s="49" t="n">
        <v>43922</v>
      </c>
      <c r="B239" s="50" t="n">
        <f aca="false">+Listen!C235</f>
        <v>5.6</v>
      </c>
      <c r="C239" s="88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88"/>
      <c r="Z239" s="88"/>
      <c r="AA239" s="88"/>
      <c r="AB239" s="88"/>
      <c r="AC239" s="68"/>
      <c r="AD239" s="68"/>
      <c r="AE239" s="68"/>
      <c r="AF239" s="68"/>
      <c r="AG239" s="68"/>
      <c r="AH239" s="68"/>
      <c r="AI239" s="68"/>
      <c r="AJ239" s="68"/>
      <c r="AK239" s="68"/>
      <c r="AL239" s="68"/>
      <c r="AM239" s="68"/>
      <c r="AN239" s="68"/>
      <c r="AO239" s="68"/>
      <c r="AP239" s="68"/>
      <c r="AQ239" s="68"/>
      <c r="AR239" s="68"/>
      <c r="AS239" s="68"/>
      <c r="AT239" s="88"/>
      <c r="AU239" s="88"/>
      <c r="AV239" s="88"/>
      <c r="AW239" s="88"/>
      <c r="AX239" s="88"/>
      <c r="AY239" s="88"/>
      <c r="AZ239" s="88"/>
      <c r="BA239" s="88"/>
      <c r="BB239" s="88"/>
    </row>
    <row r="240" customFormat="false" ht="12.75" hidden="false" customHeight="false" outlineLevel="0" collapsed="false">
      <c r="A240" s="49" t="n">
        <v>43952</v>
      </c>
      <c r="B240" s="50" t="n">
        <f aca="false">+Listen!C236</f>
        <v>5.644</v>
      </c>
      <c r="C240" s="88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88"/>
      <c r="X240" s="88"/>
      <c r="Y240" s="88"/>
      <c r="Z240" s="88"/>
      <c r="AA240" s="88"/>
      <c r="AB240" s="88"/>
      <c r="AC240" s="68"/>
      <c r="AD240" s="68"/>
      <c r="AE240" s="68"/>
      <c r="AF240" s="68"/>
      <c r="AG240" s="68"/>
      <c r="AH240" s="68"/>
      <c r="AI240" s="68"/>
      <c r="AJ240" s="68"/>
      <c r="AK240" s="68"/>
      <c r="AL240" s="68"/>
      <c r="AM240" s="68"/>
      <c r="AN240" s="68"/>
      <c r="AO240" s="68"/>
      <c r="AP240" s="68"/>
      <c r="AQ240" s="68"/>
      <c r="AR240" s="68"/>
      <c r="AS240" s="68"/>
      <c r="AT240" s="88"/>
      <c r="AU240" s="88"/>
      <c r="AV240" s="88"/>
      <c r="AW240" s="88"/>
      <c r="AX240" s="88"/>
      <c r="AY240" s="88"/>
      <c r="AZ240" s="88"/>
      <c r="BA240" s="88"/>
      <c r="BB240" s="88"/>
    </row>
    <row r="241" customFormat="false" ht="12.75" hidden="false" customHeight="false" outlineLevel="0" collapsed="false">
      <c r="A241" s="49" t="n">
        <v>43983</v>
      </c>
      <c r="B241" s="50" t="n">
        <f aca="false">+Listen!C237</f>
        <v>5.681</v>
      </c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88"/>
      <c r="Q241" s="88"/>
      <c r="R241" s="88"/>
      <c r="S241" s="88"/>
      <c r="T241" s="88"/>
      <c r="U241" s="88"/>
      <c r="V241" s="88"/>
      <c r="W241" s="88"/>
      <c r="X241" s="88"/>
      <c r="Y241" s="88"/>
      <c r="Z241" s="88"/>
      <c r="AA241" s="88"/>
      <c r="AB241" s="88"/>
      <c r="AC241" s="68"/>
      <c r="AD241" s="68"/>
      <c r="AE241" s="68"/>
      <c r="AF241" s="88"/>
      <c r="AG241" s="88"/>
      <c r="AH241" s="88"/>
      <c r="AI241" s="88"/>
      <c r="AJ241" s="88"/>
      <c r="AK241" s="88"/>
      <c r="AL241" s="88"/>
      <c r="AM241" s="88"/>
      <c r="AN241" s="88"/>
      <c r="AO241" s="88"/>
      <c r="AP241" s="88"/>
      <c r="AQ241" s="88"/>
      <c r="AR241" s="88"/>
      <c r="AS241" s="88"/>
      <c r="AT241" s="88"/>
      <c r="AU241" s="88"/>
      <c r="AV241" s="88"/>
      <c r="AW241" s="88"/>
      <c r="AX241" s="88"/>
      <c r="AY241" s="88"/>
      <c r="AZ241" s="88"/>
      <c r="BA241" s="88"/>
      <c r="BB241" s="88"/>
    </row>
    <row r="242" customFormat="false" ht="12.75" hidden="false" customHeight="false" outlineLevel="0" collapsed="false">
      <c r="A242" s="49" t="n">
        <v>44013</v>
      </c>
      <c r="B242" s="50" t="n">
        <f aca="false">+Listen!C238</f>
        <v>5.721</v>
      </c>
      <c r="C242" s="88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88"/>
      <c r="X242" s="88"/>
      <c r="Y242" s="88"/>
      <c r="Z242" s="88"/>
      <c r="AA242" s="88"/>
      <c r="AB242" s="88"/>
      <c r="AC242" s="68"/>
      <c r="AD242" s="68"/>
      <c r="AE242" s="68"/>
      <c r="AF242" s="88"/>
      <c r="AG242" s="88"/>
      <c r="AH242" s="88"/>
      <c r="AI242" s="88"/>
      <c r="AJ242" s="88"/>
      <c r="AK242" s="88"/>
      <c r="AL242" s="88"/>
      <c r="AM242" s="88"/>
      <c r="AN242" s="88"/>
      <c r="AO242" s="88"/>
      <c r="AP242" s="88"/>
      <c r="AQ242" s="88"/>
      <c r="AR242" s="88"/>
      <c r="AS242" s="88"/>
      <c r="AT242" s="88"/>
      <c r="AU242" s="88"/>
      <c r="AV242" s="88"/>
      <c r="AW242" s="88"/>
      <c r="AX242" s="88"/>
      <c r="AY242" s="88"/>
      <c r="AZ242" s="88"/>
      <c r="BA242" s="88"/>
      <c r="BB242" s="88"/>
    </row>
    <row r="243" customFormat="false" ht="12.75" hidden="false" customHeight="false" outlineLevel="0" collapsed="false">
      <c r="A243" s="49" t="n">
        <v>44044</v>
      </c>
      <c r="B243" s="50" t="n">
        <f aca="false">+Listen!C239</f>
        <v>5.769</v>
      </c>
      <c r="C243" s="88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88"/>
      <c r="X243" s="88"/>
      <c r="Y243" s="88"/>
      <c r="Z243" s="88"/>
      <c r="AA243" s="88"/>
      <c r="AB243" s="88"/>
      <c r="AC243" s="68"/>
      <c r="AD243" s="68"/>
      <c r="AE243" s="68"/>
      <c r="AF243" s="88"/>
      <c r="AG243" s="88"/>
      <c r="AH243" s="88"/>
      <c r="AI243" s="88"/>
      <c r="AJ243" s="88"/>
      <c r="AK243" s="88"/>
      <c r="AL243" s="88"/>
      <c r="AM243" s="88"/>
      <c r="AN243" s="88"/>
      <c r="AO243" s="88"/>
      <c r="AP243" s="88"/>
      <c r="AQ243" s="88"/>
      <c r="AR243" s="88"/>
      <c r="AS243" s="88"/>
      <c r="AT243" s="88"/>
      <c r="AU243" s="88"/>
      <c r="AV243" s="88"/>
      <c r="AW243" s="88"/>
      <c r="AX243" s="88"/>
      <c r="AY243" s="88"/>
      <c r="AZ243" s="88"/>
      <c r="BA243" s="88"/>
      <c r="BB243" s="88"/>
    </row>
    <row r="244" customFormat="false" ht="12.75" hidden="false" customHeight="false" outlineLevel="0" collapsed="false">
      <c r="A244" s="49" t="n">
        <v>44075</v>
      </c>
      <c r="B244" s="50" t="n">
        <f aca="false">+Listen!C240</f>
        <v>5.782</v>
      </c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  <c r="Z244" s="88"/>
      <c r="AA244" s="88"/>
      <c r="AB244" s="88"/>
      <c r="AC244" s="68"/>
      <c r="AD244" s="68"/>
      <c r="AE244" s="68"/>
      <c r="AF244" s="88"/>
      <c r="AG244" s="88"/>
      <c r="AH244" s="88"/>
      <c r="AI244" s="88"/>
      <c r="AJ244" s="88"/>
      <c r="AK244" s="88"/>
      <c r="AL244" s="88"/>
      <c r="AM244" s="88"/>
      <c r="AN244" s="88"/>
      <c r="AO244" s="88"/>
      <c r="AP244" s="88"/>
      <c r="AQ244" s="88"/>
      <c r="AR244" s="88"/>
      <c r="AS244" s="88"/>
      <c r="AT244" s="88"/>
      <c r="AU244" s="88"/>
      <c r="AV244" s="88"/>
      <c r="AW244" s="88"/>
      <c r="AX244" s="88"/>
      <c r="AY244" s="88"/>
      <c r="AZ244" s="88"/>
      <c r="BA244" s="88"/>
      <c r="BB244" s="88"/>
    </row>
    <row r="245" customFormat="false" ht="12.75" hidden="false" customHeight="false" outlineLevel="0" collapsed="false">
      <c r="A245" s="49" t="n">
        <v>44105</v>
      </c>
      <c r="B245" s="50" t="n">
        <f aca="false">+Listen!C241</f>
        <v>5.815</v>
      </c>
      <c r="C245" s="88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88"/>
      <c r="X245" s="88"/>
      <c r="Y245" s="88"/>
      <c r="Z245" s="88"/>
      <c r="AA245" s="88"/>
      <c r="AB245" s="88"/>
      <c r="AC245" s="68"/>
      <c r="AD245" s="68"/>
      <c r="AE245" s="68"/>
      <c r="AF245" s="88"/>
      <c r="AG245" s="88"/>
      <c r="AH245" s="88"/>
      <c r="AI245" s="88"/>
      <c r="AJ245" s="88"/>
      <c r="AK245" s="88"/>
      <c r="AL245" s="88"/>
      <c r="AM245" s="88"/>
      <c r="AN245" s="88"/>
      <c r="AO245" s="88"/>
      <c r="AP245" s="88"/>
      <c r="AQ245" s="88"/>
      <c r="AR245" s="88"/>
      <c r="AS245" s="88"/>
      <c r="AT245" s="88"/>
      <c r="AU245" s="88"/>
      <c r="AV245" s="88"/>
      <c r="AW245" s="88"/>
      <c r="AX245" s="88"/>
      <c r="AY245" s="88"/>
      <c r="AZ245" s="88"/>
      <c r="BA245" s="88"/>
      <c r="BB245" s="88"/>
    </row>
    <row r="246" customFormat="false" ht="12.75" hidden="false" customHeight="false" outlineLevel="0" collapsed="false">
      <c r="A246" s="49" t="n">
        <v>44136</v>
      </c>
      <c r="B246" s="50" t="n">
        <f aca="false">+Listen!C242</f>
        <v>5.931</v>
      </c>
      <c r="C246" s="88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  <c r="Z246" s="88"/>
      <c r="AA246" s="88"/>
      <c r="AB246" s="88"/>
      <c r="AC246" s="68"/>
      <c r="AD246" s="68"/>
      <c r="AE246" s="68"/>
      <c r="AF246" s="88"/>
      <c r="AG246" s="88"/>
      <c r="AH246" s="88"/>
      <c r="AI246" s="88"/>
      <c r="AJ246" s="88"/>
      <c r="AK246" s="88"/>
      <c r="AL246" s="88"/>
      <c r="AM246" s="88"/>
      <c r="AN246" s="88"/>
      <c r="AO246" s="88"/>
      <c r="AP246" s="88"/>
      <c r="AQ246" s="88"/>
      <c r="AR246" s="88"/>
      <c r="AS246" s="88"/>
      <c r="AT246" s="88"/>
      <c r="AU246" s="88"/>
      <c r="AV246" s="88"/>
      <c r="AW246" s="88"/>
      <c r="AX246" s="88"/>
      <c r="AY246" s="88"/>
      <c r="AZ246" s="88"/>
      <c r="BA246" s="88"/>
      <c r="BB246" s="88"/>
    </row>
    <row r="247" customFormat="false" ht="12.75" hidden="false" customHeight="false" outlineLevel="0" collapsed="false">
      <c r="A247" s="49" t="n">
        <v>44166</v>
      </c>
      <c r="B247" s="50" t="n">
        <f aca="false">+Listen!C243</f>
        <v>6.054</v>
      </c>
      <c r="C247" s="88"/>
      <c r="D247" s="88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88"/>
      <c r="Z247" s="88"/>
      <c r="AA247" s="88"/>
      <c r="AB247" s="88"/>
      <c r="AC247" s="68"/>
      <c r="AD247" s="68"/>
      <c r="AE247" s="68"/>
      <c r="AF247" s="88"/>
      <c r="AG247" s="88"/>
      <c r="AH247" s="88"/>
      <c r="AI247" s="88"/>
      <c r="AJ247" s="88"/>
      <c r="AK247" s="88"/>
      <c r="AL247" s="88"/>
      <c r="AM247" s="88"/>
      <c r="AN247" s="88"/>
      <c r="AO247" s="88"/>
      <c r="AP247" s="88"/>
      <c r="AQ247" s="88"/>
      <c r="AR247" s="88"/>
      <c r="AS247" s="88"/>
      <c r="AT247" s="88"/>
      <c r="AU247" s="88"/>
      <c r="AV247" s="88"/>
      <c r="AW247" s="88"/>
      <c r="AX247" s="88"/>
      <c r="AY247" s="88"/>
      <c r="AZ247" s="88"/>
      <c r="BA247" s="88"/>
      <c r="BB247" s="88"/>
    </row>
    <row r="248" customFormat="false" ht="12.75" hidden="false" customHeight="false" outlineLevel="0" collapsed="false">
      <c r="A248" s="49" t="n">
        <v>44197</v>
      </c>
      <c r="B248" s="50" t="n">
        <f aca="false">+Listen!C244</f>
        <v>6.089</v>
      </c>
      <c r="C248" s="88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88"/>
      <c r="Q248" s="88"/>
      <c r="R248" s="88"/>
      <c r="S248" s="88"/>
      <c r="T248" s="88"/>
      <c r="U248" s="88"/>
      <c r="V248" s="88"/>
      <c r="W248" s="88"/>
      <c r="X248" s="88"/>
      <c r="Y248" s="88"/>
      <c r="Z248" s="88"/>
      <c r="AA248" s="88"/>
      <c r="AB248" s="88"/>
      <c r="AC248" s="68"/>
      <c r="AD248" s="68"/>
      <c r="AE248" s="68"/>
      <c r="AF248" s="88"/>
      <c r="AG248" s="88"/>
      <c r="AH248" s="88"/>
      <c r="AI248" s="88"/>
      <c r="AJ248" s="88"/>
      <c r="AK248" s="88"/>
      <c r="AL248" s="88"/>
      <c r="AM248" s="88"/>
      <c r="AN248" s="88"/>
      <c r="AO248" s="88"/>
      <c r="AP248" s="88"/>
      <c r="AQ248" s="88"/>
      <c r="AR248" s="88"/>
      <c r="AS248" s="88"/>
      <c r="AT248" s="88"/>
      <c r="AU248" s="88"/>
      <c r="AV248" s="88"/>
      <c r="AW248" s="88"/>
      <c r="AX248" s="88"/>
      <c r="AY248" s="88"/>
      <c r="AZ248" s="88"/>
      <c r="BA248" s="88"/>
      <c r="BB248" s="88"/>
    </row>
    <row r="249" customFormat="false" ht="12.75" hidden="false" customHeight="false" outlineLevel="0" collapsed="false">
      <c r="A249" s="49" t="n">
        <v>44228</v>
      </c>
      <c r="B249" s="50" t="n">
        <f aca="false">+Listen!C245</f>
        <v>5.969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  <c r="R249" s="88"/>
      <c r="S249" s="88"/>
      <c r="T249" s="88"/>
      <c r="U249" s="88"/>
      <c r="V249" s="88"/>
      <c r="W249" s="88"/>
      <c r="X249" s="88"/>
      <c r="Y249" s="88"/>
      <c r="Z249" s="88"/>
      <c r="AA249" s="88"/>
      <c r="AB249" s="88"/>
      <c r="AC249" s="68"/>
      <c r="AD249" s="68"/>
      <c r="AE249" s="68"/>
      <c r="AF249" s="88"/>
      <c r="AG249" s="88"/>
      <c r="AH249" s="88"/>
      <c r="AI249" s="88"/>
      <c r="AJ249" s="88"/>
      <c r="AK249" s="88"/>
      <c r="AL249" s="88"/>
      <c r="AM249" s="88"/>
      <c r="AN249" s="88"/>
      <c r="AO249" s="88"/>
      <c r="AP249" s="88"/>
      <c r="AQ249" s="88"/>
      <c r="AR249" s="88"/>
      <c r="AS249" s="88"/>
      <c r="AT249" s="88"/>
      <c r="AU249" s="88"/>
      <c r="AV249" s="88"/>
      <c r="AW249" s="88"/>
      <c r="AX249" s="88"/>
      <c r="AY249" s="88"/>
      <c r="AZ249" s="88"/>
      <c r="BA249" s="88"/>
      <c r="BB249" s="88"/>
    </row>
    <row r="250" customFormat="false" ht="12.75" hidden="false" customHeight="false" outlineLevel="0" collapsed="false">
      <c r="A250" s="49" t="n">
        <v>44256</v>
      </c>
      <c r="B250" s="50" t="n">
        <f aca="false">+Listen!C246</f>
        <v>5.829</v>
      </c>
      <c r="C250" s="88"/>
      <c r="D250" s="88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8"/>
      <c r="P250" s="88"/>
      <c r="Q250" s="88"/>
      <c r="R250" s="88"/>
      <c r="S250" s="88"/>
      <c r="T250" s="88"/>
      <c r="U250" s="88"/>
      <c r="V250" s="88"/>
      <c r="W250" s="88"/>
      <c r="X250" s="88"/>
      <c r="Y250" s="88"/>
      <c r="Z250" s="88"/>
      <c r="AA250" s="88"/>
      <c r="AB250" s="88"/>
      <c r="AC250" s="68"/>
      <c r="AD250" s="68"/>
      <c r="AE250" s="68"/>
      <c r="AF250" s="88"/>
      <c r="AG250" s="88"/>
      <c r="AH250" s="88"/>
      <c r="AI250" s="88"/>
      <c r="AJ250" s="88"/>
      <c r="AK250" s="88"/>
      <c r="AL250" s="88"/>
      <c r="AM250" s="88"/>
      <c r="AN250" s="88"/>
      <c r="AO250" s="88"/>
      <c r="AP250" s="88"/>
      <c r="AQ250" s="88"/>
      <c r="AR250" s="88"/>
      <c r="AS250" s="88"/>
      <c r="AT250" s="88"/>
      <c r="AU250" s="88"/>
      <c r="AV250" s="88"/>
      <c r="AW250" s="88"/>
      <c r="AX250" s="88"/>
      <c r="AY250" s="88"/>
      <c r="AZ250" s="88"/>
      <c r="BA250" s="88"/>
      <c r="BB250" s="88"/>
    </row>
    <row r="251" customFormat="false" ht="12.75" hidden="false" customHeight="false" outlineLevel="0" collapsed="false">
      <c r="A251" s="49" t="n">
        <v>44287</v>
      </c>
      <c r="B251" s="50" t="n">
        <f aca="false">+Listen!C247</f>
        <v>5.7</v>
      </c>
      <c r="C251" s="88"/>
      <c r="D251" s="88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8"/>
      <c r="P251" s="88"/>
      <c r="Q251" s="88"/>
      <c r="R251" s="88"/>
      <c r="S251" s="88"/>
      <c r="T251" s="88"/>
      <c r="U251" s="88"/>
      <c r="V251" s="88"/>
      <c r="W251" s="88"/>
      <c r="X251" s="88"/>
      <c r="Y251" s="88"/>
      <c r="Z251" s="88"/>
      <c r="AA251" s="88"/>
      <c r="AB251" s="88"/>
      <c r="AC251" s="68"/>
      <c r="AD251" s="68"/>
      <c r="AE251" s="68"/>
      <c r="AF251" s="88"/>
      <c r="AG251" s="88"/>
      <c r="AH251" s="88"/>
      <c r="AI251" s="88"/>
      <c r="AJ251" s="88"/>
      <c r="AK251" s="88"/>
      <c r="AL251" s="88"/>
      <c r="AM251" s="88"/>
      <c r="AN251" s="88"/>
      <c r="AO251" s="88"/>
      <c r="AP251" s="88"/>
      <c r="AQ251" s="88"/>
      <c r="AR251" s="88"/>
      <c r="AS251" s="88"/>
      <c r="AT251" s="88"/>
      <c r="AU251" s="88"/>
      <c r="AV251" s="88"/>
      <c r="AW251" s="88"/>
      <c r="AX251" s="88"/>
      <c r="AY251" s="88"/>
      <c r="AZ251" s="88"/>
      <c r="BA251" s="88"/>
      <c r="BB251" s="88"/>
    </row>
    <row r="252" customFormat="false" ht="12.75" hidden="false" customHeight="false" outlineLevel="0" collapsed="false">
      <c r="A252" s="49" t="n">
        <v>44317</v>
      </c>
      <c r="B252" s="50" t="n">
        <f aca="false">+Listen!C248</f>
        <v>5.744</v>
      </c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88"/>
      <c r="Z252" s="88"/>
      <c r="AA252" s="88"/>
      <c r="AB252" s="88"/>
      <c r="AC252" s="68"/>
      <c r="AD252" s="68"/>
      <c r="AE252" s="68"/>
      <c r="AF252" s="88"/>
      <c r="AG252" s="88"/>
      <c r="AH252" s="88"/>
      <c r="AI252" s="88"/>
      <c r="AJ252" s="88"/>
      <c r="AK252" s="88"/>
      <c r="AL252" s="88"/>
      <c r="AM252" s="88"/>
      <c r="AN252" s="88"/>
      <c r="AO252" s="88"/>
      <c r="AP252" s="88"/>
      <c r="AQ252" s="88"/>
      <c r="AR252" s="88"/>
      <c r="AS252" s="88"/>
      <c r="AT252" s="88"/>
      <c r="AU252" s="88"/>
      <c r="AV252" s="88"/>
      <c r="AW252" s="88"/>
      <c r="AX252" s="88"/>
      <c r="AY252" s="88"/>
      <c r="AZ252" s="88"/>
      <c r="BA252" s="88"/>
      <c r="BB252" s="88"/>
    </row>
    <row r="253" customFormat="false" ht="12.75" hidden="false" customHeight="false" outlineLevel="0" collapsed="false">
      <c r="A253" s="49" t="n">
        <v>44348</v>
      </c>
      <c r="B253" s="50" t="n">
        <f aca="false">+Listen!C249</f>
        <v>5.781</v>
      </c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88"/>
      <c r="X253" s="88"/>
      <c r="Y253" s="88"/>
      <c r="Z253" s="88"/>
      <c r="AA253" s="88"/>
      <c r="AB253" s="88"/>
      <c r="AC253" s="68"/>
      <c r="AD253" s="68"/>
      <c r="AE253" s="68"/>
      <c r="AF253" s="88"/>
      <c r="AG253" s="88"/>
      <c r="AH253" s="88"/>
      <c r="AI253" s="88"/>
      <c r="AJ253" s="88"/>
      <c r="AK253" s="88"/>
      <c r="AL253" s="88"/>
      <c r="AM253" s="88"/>
      <c r="AN253" s="88"/>
      <c r="AO253" s="88"/>
      <c r="AP253" s="88"/>
      <c r="AQ253" s="88"/>
      <c r="AR253" s="88"/>
      <c r="AS253" s="88"/>
      <c r="AT253" s="88"/>
      <c r="AU253" s="88"/>
      <c r="AV253" s="88"/>
      <c r="AW253" s="88"/>
      <c r="AX253" s="88"/>
      <c r="AY253" s="88"/>
      <c r="AZ253" s="88"/>
      <c r="BA253" s="88"/>
      <c r="BB253" s="88"/>
    </row>
    <row r="254" customFormat="false" ht="12.75" hidden="false" customHeight="false" outlineLevel="0" collapsed="false">
      <c r="A254" s="49" t="n">
        <v>44378</v>
      </c>
      <c r="B254" s="50" t="n">
        <f aca="false">+Listen!C250</f>
        <v>5.821</v>
      </c>
      <c r="C254" s="88"/>
      <c r="D254" s="88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88"/>
      <c r="W254" s="88"/>
      <c r="X254" s="88"/>
      <c r="Y254" s="88"/>
      <c r="Z254" s="88"/>
      <c r="AA254" s="88"/>
      <c r="AB254" s="88"/>
      <c r="AC254" s="68"/>
      <c r="AD254" s="68"/>
      <c r="AE254" s="68"/>
      <c r="AF254" s="88"/>
      <c r="AG254" s="88"/>
      <c r="AH254" s="88"/>
      <c r="AI254" s="88"/>
      <c r="AJ254" s="88"/>
      <c r="AK254" s="88"/>
      <c r="AL254" s="88"/>
      <c r="AM254" s="88"/>
      <c r="AN254" s="88"/>
      <c r="AO254" s="88"/>
      <c r="AP254" s="88"/>
      <c r="AQ254" s="88"/>
      <c r="AR254" s="88"/>
      <c r="AS254" s="88"/>
      <c r="AT254" s="88"/>
      <c r="AU254" s="88"/>
      <c r="AV254" s="88"/>
      <c r="AW254" s="88"/>
      <c r="AX254" s="88"/>
      <c r="AY254" s="88"/>
      <c r="AZ254" s="88"/>
      <c r="BA254" s="88"/>
      <c r="BB254" s="88"/>
    </row>
    <row r="255" customFormat="false" ht="12.75" hidden="false" customHeight="false" outlineLevel="0" collapsed="false">
      <c r="A255" s="49" t="n">
        <v>44409</v>
      </c>
      <c r="B255" s="50" t="n">
        <f aca="false">+Listen!C251</f>
        <v>5.869</v>
      </c>
      <c r="C255" s="88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88"/>
      <c r="W255" s="88"/>
      <c r="X255" s="88"/>
      <c r="Y255" s="88"/>
      <c r="Z255" s="88"/>
      <c r="AA255" s="88"/>
      <c r="AB255" s="88"/>
      <c r="AC255" s="68"/>
      <c r="AD255" s="68"/>
      <c r="AE255" s="68"/>
      <c r="AF255" s="88"/>
      <c r="AG255" s="88"/>
      <c r="AH255" s="88"/>
      <c r="AI255" s="88"/>
      <c r="AJ255" s="88"/>
      <c r="AK255" s="88"/>
      <c r="AL255" s="88"/>
      <c r="AM255" s="88"/>
      <c r="AN255" s="88"/>
      <c r="AO255" s="88"/>
      <c r="AP255" s="88"/>
      <c r="AQ255" s="88"/>
      <c r="AR255" s="88"/>
      <c r="AS255" s="88"/>
      <c r="AT255" s="88"/>
      <c r="AU255" s="88"/>
      <c r="AV255" s="88"/>
      <c r="AW255" s="88"/>
      <c r="AX255" s="88"/>
      <c r="AY255" s="88"/>
      <c r="AZ255" s="88"/>
      <c r="BA255" s="88"/>
      <c r="BB255" s="88"/>
    </row>
    <row r="256" customFormat="false" ht="12.75" hidden="false" customHeight="false" outlineLevel="0" collapsed="false">
      <c r="A256" s="49" t="n">
        <v>44440</v>
      </c>
      <c r="B256" s="50" t="n">
        <f aca="false">+Listen!C252</f>
        <v>5.882</v>
      </c>
      <c r="C256" s="88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88"/>
      <c r="Q256" s="88"/>
      <c r="R256" s="88"/>
      <c r="S256" s="88"/>
      <c r="T256" s="88"/>
      <c r="U256" s="88"/>
      <c r="V256" s="88"/>
      <c r="W256" s="88"/>
      <c r="X256" s="88"/>
      <c r="Y256" s="88"/>
      <c r="Z256" s="88"/>
      <c r="AA256" s="88"/>
      <c r="AB256" s="88"/>
      <c r="AC256" s="68"/>
      <c r="AD256" s="68"/>
      <c r="AE256" s="68"/>
      <c r="AF256" s="88"/>
      <c r="AG256" s="88"/>
      <c r="AH256" s="88"/>
      <c r="AI256" s="88"/>
      <c r="AJ256" s="88"/>
      <c r="AK256" s="88"/>
      <c r="AL256" s="88"/>
      <c r="AM256" s="88"/>
      <c r="AN256" s="88"/>
      <c r="AO256" s="88"/>
      <c r="AP256" s="88"/>
      <c r="AQ256" s="88"/>
      <c r="AR256" s="88"/>
      <c r="AS256" s="88"/>
      <c r="AT256" s="88"/>
      <c r="AU256" s="88"/>
      <c r="AV256" s="88"/>
      <c r="AW256" s="88"/>
      <c r="AX256" s="88"/>
      <c r="AY256" s="88"/>
      <c r="AZ256" s="88"/>
      <c r="BA256" s="88"/>
      <c r="BB256" s="88"/>
    </row>
    <row r="257" customFormat="false" ht="12.75" hidden="false" customHeight="false" outlineLevel="0" collapsed="false">
      <c r="A257" s="49" t="n">
        <v>44470</v>
      </c>
      <c r="B257" s="50" t="n">
        <f aca="false">+Listen!C253</f>
        <v>5.915</v>
      </c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88"/>
      <c r="W257" s="88"/>
      <c r="X257" s="88"/>
      <c r="Y257" s="88"/>
      <c r="Z257" s="88"/>
      <c r="AA257" s="88"/>
      <c r="AB257" s="88"/>
      <c r="AC257" s="68"/>
      <c r="AD257" s="68"/>
      <c r="AE257" s="68"/>
      <c r="AF257" s="88"/>
      <c r="AG257" s="88"/>
      <c r="AH257" s="88"/>
      <c r="AI257" s="88"/>
      <c r="AJ257" s="88"/>
      <c r="AK257" s="88"/>
      <c r="AL257" s="88"/>
      <c r="AM257" s="88"/>
      <c r="AN257" s="88"/>
      <c r="AO257" s="88"/>
      <c r="AP257" s="88"/>
      <c r="AQ257" s="88"/>
      <c r="AR257" s="88"/>
      <c r="AS257" s="88"/>
      <c r="AT257" s="88"/>
      <c r="AU257" s="88"/>
      <c r="AV257" s="88"/>
      <c r="AW257" s="88"/>
      <c r="AX257" s="88"/>
      <c r="AY257" s="88"/>
      <c r="AZ257" s="88"/>
      <c r="BA257" s="88"/>
      <c r="BB257" s="88"/>
    </row>
    <row r="258" customFormat="false" ht="12.75" hidden="false" customHeight="false" outlineLevel="0" collapsed="false">
      <c r="A258" s="49" t="n">
        <v>44501</v>
      </c>
      <c r="B258" s="50" t="n">
        <f aca="false">+Listen!C254</f>
        <v>6.031</v>
      </c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88"/>
      <c r="X258" s="88"/>
      <c r="Y258" s="88"/>
      <c r="Z258" s="88"/>
      <c r="AA258" s="88"/>
      <c r="AB258" s="88"/>
      <c r="AC258" s="68"/>
      <c r="AD258" s="68"/>
      <c r="AE258" s="68"/>
      <c r="AF258" s="88"/>
      <c r="AG258" s="88"/>
      <c r="AH258" s="88"/>
      <c r="AI258" s="88"/>
      <c r="AJ258" s="88"/>
      <c r="AK258" s="88"/>
      <c r="AL258" s="88"/>
      <c r="AM258" s="88"/>
      <c r="AN258" s="88"/>
      <c r="AO258" s="88"/>
      <c r="AP258" s="88"/>
      <c r="AQ258" s="88"/>
      <c r="AR258" s="88"/>
      <c r="AS258" s="88"/>
      <c r="AT258" s="88"/>
      <c r="AU258" s="88"/>
      <c r="AV258" s="88"/>
      <c r="AW258" s="88"/>
      <c r="AX258" s="88"/>
      <c r="AY258" s="88"/>
      <c r="AZ258" s="88"/>
      <c r="BA258" s="88"/>
      <c r="BB258" s="88"/>
    </row>
    <row r="259" customFormat="false" ht="12.75" hidden="false" customHeight="false" outlineLevel="0" collapsed="false">
      <c r="A259" s="49" t="n">
        <v>44531</v>
      </c>
      <c r="B259" s="50" t="n">
        <f aca="false">+Listen!C255</f>
        <v>6.154</v>
      </c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8"/>
      <c r="W259" s="88"/>
      <c r="X259" s="88"/>
      <c r="Y259" s="88"/>
      <c r="Z259" s="88"/>
      <c r="AA259" s="88"/>
      <c r="AB259" s="88"/>
      <c r="AC259" s="68"/>
      <c r="AD259" s="68"/>
      <c r="AE259" s="68"/>
      <c r="AF259" s="88"/>
      <c r="AG259" s="88"/>
      <c r="AH259" s="88"/>
      <c r="AI259" s="88"/>
      <c r="AJ259" s="88"/>
      <c r="AK259" s="88"/>
      <c r="AL259" s="88"/>
      <c r="AM259" s="88"/>
      <c r="AN259" s="88"/>
      <c r="AO259" s="88"/>
      <c r="AP259" s="88"/>
      <c r="AQ259" s="88"/>
      <c r="AR259" s="88"/>
      <c r="AS259" s="88"/>
      <c r="AT259" s="88"/>
      <c r="AU259" s="88"/>
      <c r="AV259" s="88"/>
      <c r="AW259" s="88"/>
      <c r="AX259" s="88"/>
      <c r="AY259" s="88"/>
      <c r="AZ259" s="88"/>
      <c r="BA259" s="88"/>
      <c r="BB259" s="88"/>
    </row>
    <row r="260" customFormat="false" ht="12.75" hidden="false" customHeight="false" outlineLevel="0" collapsed="false">
      <c r="A260" s="49" t="n">
        <v>44562</v>
      </c>
      <c r="B260" s="50" t="n">
        <f aca="false">+Listen!C256</f>
        <v>6.189</v>
      </c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88"/>
      <c r="Z260" s="88"/>
      <c r="AA260" s="88"/>
      <c r="AB260" s="88"/>
      <c r="AC260" s="88"/>
      <c r="AD260" s="88"/>
      <c r="AE260" s="88"/>
      <c r="AF260" s="88"/>
      <c r="AG260" s="88"/>
      <c r="AH260" s="88"/>
      <c r="AI260" s="88"/>
      <c r="AJ260" s="88"/>
      <c r="AK260" s="88"/>
      <c r="AL260" s="88"/>
      <c r="AM260" s="88"/>
      <c r="AN260" s="88"/>
      <c r="AO260" s="88"/>
      <c r="AP260" s="88"/>
      <c r="AQ260" s="88"/>
      <c r="AR260" s="88"/>
      <c r="AS260" s="88"/>
      <c r="AT260" s="88"/>
      <c r="AU260" s="88"/>
      <c r="AV260" s="88"/>
      <c r="AW260" s="88"/>
      <c r="AX260" s="88"/>
      <c r="AY260" s="88"/>
      <c r="AZ260" s="88"/>
      <c r="BA260" s="88"/>
      <c r="BB260" s="88"/>
    </row>
    <row r="261" customFormat="false" ht="12.75" hidden="false" customHeight="false" outlineLevel="0" collapsed="false">
      <c r="A261" s="49" t="n">
        <v>44593</v>
      </c>
      <c r="B261" s="50" t="n">
        <f aca="false">+Listen!C257</f>
        <v>6.069</v>
      </c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88"/>
      <c r="Z261" s="88"/>
      <c r="AA261" s="88"/>
      <c r="AB261" s="88"/>
      <c r="AC261" s="88"/>
      <c r="AD261" s="88"/>
      <c r="AE261" s="88"/>
      <c r="AF261" s="88"/>
      <c r="AG261" s="88"/>
      <c r="AH261" s="88"/>
      <c r="AI261" s="88"/>
      <c r="AJ261" s="88"/>
      <c r="AK261" s="88"/>
      <c r="AL261" s="88"/>
      <c r="AM261" s="88"/>
      <c r="AN261" s="88"/>
      <c r="AO261" s="88"/>
      <c r="AP261" s="88"/>
      <c r="AQ261" s="88"/>
      <c r="AR261" s="88"/>
      <c r="AS261" s="88"/>
      <c r="AT261" s="88"/>
      <c r="AU261" s="88"/>
      <c r="AV261" s="88"/>
      <c r="AW261" s="88"/>
      <c r="AX261" s="88"/>
      <c r="AY261" s="88"/>
      <c r="AZ261" s="88"/>
      <c r="BA261" s="88"/>
      <c r="BB261" s="88"/>
    </row>
    <row r="262" customFormat="false" ht="12.75" hidden="false" customHeight="false" outlineLevel="0" collapsed="false">
      <c r="A262" s="49" t="n">
        <v>44621</v>
      </c>
      <c r="B262" s="50" t="n">
        <f aca="false">+Listen!C258</f>
        <v>5.929</v>
      </c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88"/>
      <c r="X262" s="88"/>
      <c r="Y262" s="88"/>
      <c r="Z262" s="88"/>
      <c r="AA262" s="88"/>
      <c r="AB262" s="88"/>
      <c r="AC262" s="88"/>
      <c r="AD262" s="88"/>
      <c r="AE262" s="88"/>
      <c r="AF262" s="88"/>
      <c r="AG262" s="88"/>
      <c r="AH262" s="88"/>
      <c r="AI262" s="88"/>
      <c r="AJ262" s="88"/>
      <c r="AK262" s="88"/>
      <c r="AL262" s="88"/>
      <c r="AM262" s="88"/>
      <c r="AN262" s="88"/>
      <c r="AO262" s="88"/>
      <c r="AP262" s="88"/>
      <c r="AQ262" s="88"/>
      <c r="AR262" s="88"/>
      <c r="AS262" s="88"/>
      <c r="AT262" s="88"/>
      <c r="AU262" s="88"/>
      <c r="AV262" s="88"/>
      <c r="AW262" s="88"/>
      <c r="AX262" s="88"/>
      <c r="AY262" s="88"/>
      <c r="AZ262" s="88"/>
      <c r="BA262" s="88"/>
      <c r="BB262" s="88"/>
    </row>
    <row r="263" customFormat="false" ht="12.75" hidden="false" customHeight="false" outlineLevel="0" collapsed="false">
      <c r="A263" s="49" t="n">
        <v>44652</v>
      </c>
      <c r="B263" s="50" t="n">
        <f aca="false">+Listen!C259</f>
        <v>5.8</v>
      </c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88"/>
      <c r="Z263" s="88"/>
      <c r="AA263" s="88"/>
      <c r="AB263" s="88"/>
      <c r="AC263" s="88"/>
      <c r="AD263" s="88"/>
      <c r="AE263" s="88"/>
      <c r="AF263" s="88"/>
      <c r="AG263" s="88"/>
      <c r="AH263" s="88"/>
      <c r="AI263" s="88"/>
      <c r="AJ263" s="88"/>
      <c r="AK263" s="88"/>
      <c r="AL263" s="88"/>
      <c r="AM263" s="88"/>
      <c r="AN263" s="88"/>
      <c r="AO263" s="88"/>
      <c r="AP263" s="88"/>
      <c r="AQ263" s="88"/>
      <c r="AR263" s="88"/>
      <c r="AS263" s="88"/>
      <c r="AT263" s="88"/>
      <c r="AU263" s="88"/>
      <c r="AV263" s="88"/>
      <c r="AW263" s="88"/>
      <c r="AX263" s="88"/>
      <c r="AY263" s="88"/>
      <c r="AZ263" s="88"/>
      <c r="BA263" s="88"/>
      <c r="BB263" s="88"/>
    </row>
    <row r="264" customFormat="false" ht="12.75" hidden="false" customHeight="false" outlineLevel="0" collapsed="false">
      <c r="A264" s="49" t="n">
        <v>44682</v>
      </c>
      <c r="B264" s="50" t="n">
        <f aca="false">+Listen!C260</f>
        <v>5.844</v>
      </c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88"/>
      <c r="Z264" s="88"/>
      <c r="AA264" s="88"/>
      <c r="AB264" s="88"/>
      <c r="AC264" s="88"/>
      <c r="AD264" s="88"/>
      <c r="AE264" s="88"/>
      <c r="AF264" s="88"/>
      <c r="AG264" s="88"/>
      <c r="AH264" s="88"/>
      <c r="AI264" s="88"/>
      <c r="AJ264" s="88"/>
      <c r="AK264" s="88"/>
      <c r="AL264" s="88"/>
      <c r="AM264" s="88"/>
      <c r="AN264" s="88"/>
      <c r="AO264" s="88"/>
      <c r="AP264" s="88"/>
      <c r="AQ264" s="88"/>
      <c r="AR264" s="88"/>
      <c r="AS264" s="88"/>
      <c r="AT264" s="88"/>
      <c r="AU264" s="88"/>
      <c r="AV264" s="88"/>
      <c r="AW264" s="88"/>
      <c r="AX264" s="88"/>
      <c r="AY264" s="88"/>
      <c r="AZ264" s="88"/>
      <c r="BA264" s="88"/>
      <c r="BB264" s="88"/>
    </row>
    <row r="265" customFormat="false" ht="12.75" hidden="false" customHeight="false" outlineLevel="0" collapsed="false">
      <c r="A265" s="49" t="n">
        <v>44713</v>
      </c>
      <c r="B265" s="50" t="n">
        <f aca="false">+Listen!C261</f>
        <v>5.881</v>
      </c>
      <c r="C265" s="88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88"/>
      <c r="Z265" s="88"/>
      <c r="AA265" s="88"/>
      <c r="AB265" s="88"/>
      <c r="AC265" s="88"/>
      <c r="AD265" s="88"/>
      <c r="AE265" s="88"/>
      <c r="AF265" s="88"/>
      <c r="AG265" s="88"/>
      <c r="AH265" s="88"/>
      <c r="AI265" s="88"/>
      <c r="AJ265" s="88"/>
      <c r="AK265" s="88"/>
      <c r="AL265" s="88"/>
      <c r="AM265" s="88"/>
      <c r="AN265" s="88"/>
      <c r="AO265" s="88"/>
      <c r="AP265" s="88"/>
      <c r="AQ265" s="88"/>
      <c r="AR265" s="88"/>
      <c r="AS265" s="88"/>
      <c r="AT265" s="88"/>
      <c r="AU265" s="88"/>
      <c r="AV265" s="88"/>
      <c r="AW265" s="88"/>
      <c r="AX265" s="88"/>
      <c r="AY265" s="88"/>
      <c r="AZ265" s="88"/>
      <c r="BA265" s="88"/>
      <c r="BB265" s="88"/>
    </row>
    <row r="266" customFormat="false" ht="12.75" hidden="false" customHeight="false" outlineLevel="0" collapsed="false">
      <c r="A266" s="49" t="n">
        <v>44743</v>
      </c>
      <c r="B266" s="50" t="n">
        <f aca="false">+Listen!C262</f>
        <v>5.921</v>
      </c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88"/>
      <c r="Q266" s="88"/>
      <c r="R266" s="88"/>
      <c r="S266" s="88"/>
      <c r="T266" s="88"/>
      <c r="U266" s="88"/>
      <c r="V266" s="88"/>
      <c r="W266" s="88"/>
      <c r="X266" s="88"/>
      <c r="Y266" s="88"/>
      <c r="Z266" s="88"/>
      <c r="AA266" s="88"/>
      <c r="AB266" s="88"/>
      <c r="AC266" s="88"/>
      <c r="AD266" s="88"/>
      <c r="AE266" s="88"/>
      <c r="AF266" s="88"/>
      <c r="AG266" s="88"/>
      <c r="AH266" s="88"/>
      <c r="AI266" s="88"/>
      <c r="AJ266" s="88"/>
      <c r="AK266" s="88"/>
      <c r="AL266" s="88"/>
      <c r="AM266" s="88"/>
      <c r="AN266" s="88"/>
      <c r="AO266" s="88"/>
      <c r="AP266" s="88"/>
      <c r="AQ266" s="88"/>
      <c r="AR266" s="88"/>
      <c r="AS266" s="88"/>
      <c r="AT266" s="88"/>
      <c r="AU266" s="88"/>
      <c r="AV266" s="88"/>
      <c r="AW266" s="88"/>
      <c r="AX266" s="88"/>
      <c r="AY266" s="88"/>
      <c r="AZ266" s="88"/>
      <c r="BA266" s="88"/>
      <c r="BB266" s="88"/>
    </row>
    <row r="267" customFormat="false" ht="12.75" hidden="false" customHeight="false" outlineLevel="0" collapsed="false">
      <c r="A267" s="49" t="n">
        <v>44774</v>
      </c>
      <c r="B267" s="50" t="n">
        <f aca="false">+Listen!C263</f>
        <v>5.969</v>
      </c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8"/>
      <c r="X267" s="88"/>
      <c r="Y267" s="88"/>
      <c r="Z267" s="88"/>
      <c r="AA267" s="88"/>
      <c r="AB267" s="88"/>
      <c r="AC267" s="88"/>
      <c r="AD267" s="88"/>
      <c r="AE267" s="88"/>
      <c r="AF267" s="88"/>
      <c r="AG267" s="88"/>
      <c r="AH267" s="88"/>
      <c r="AI267" s="88"/>
      <c r="AJ267" s="88"/>
      <c r="AK267" s="88"/>
      <c r="AL267" s="88"/>
      <c r="AM267" s="88"/>
      <c r="AN267" s="88"/>
      <c r="AO267" s="88"/>
      <c r="AP267" s="88"/>
      <c r="AQ267" s="88"/>
      <c r="AR267" s="88"/>
      <c r="AS267" s="88"/>
      <c r="AT267" s="88"/>
      <c r="AU267" s="88"/>
      <c r="AV267" s="88"/>
      <c r="AW267" s="88"/>
      <c r="AX267" s="88"/>
      <c r="AY267" s="88"/>
      <c r="AZ267" s="88"/>
      <c r="BA267" s="88"/>
      <c r="BB267" s="88"/>
    </row>
    <row r="268" customFormat="false" ht="12.75" hidden="false" customHeight="false" outlineLevel="0" collapsed="false">
      <c r="A268" s="49" t="n">
        <v>44805</v>
      </c>
      <c r="B268" s="50" t="n">
        <f aca="false">+Listen!C264</f>
        <v>5.982</v>
      </c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88"/>
      <c r="X268" s="88"/>
      <c r="Y268" s="88"/>
      <c r="Z268" s="88"/>
      <c r="AA268" s="88"/>
      <c r="AB268" s="88"/>
      <c r="AC268" s="88"/>
      <c r="AD268" s="88"/>
      <c r="AE268" s="88"/>
      <c r="AF268" s="88"/>
      <c r="AG268" s="88"/>
      <c r="AH268" s="88"/>
      <c r="AI268" s="88"/>
      <c r="AJ268" s="88"/>
      <c r="AK268" s="88"/>
      <c r="AL268" s="88"/>
      <c r="AM268" s="88"/>
      <c r="AN268" s="88"/>
      <c r="AO268" s="88"/>
      <c r="AP268" s="88"/>
      <c r="AQ268" s="88"/>
      <c r="AR268" s="88"/>
      <c r="AS268" s="88"/>
      <c r="AT268" s="88"/>
      <c r="AU268" s="88"/>
      <c r="AV268" s="88"/>
      <c r="AW268" s="88"/>
      <c r="AX268" s="88"/>
      <c r="AY268" s="88"/>
      <c r="AZ268" s="88"/>
      <c r="BA268" s="88"/>
      <c r="BB268" s="88"/>
    </row>
    <row r="269" customFormat="false" ht="12.75" hidden="false" customHeight="false" outlineLevel="0" collapsed="false">
      <c r="A269" s="49" t="n">
        <v>44835</v>
      </c>
      <c r="B269" s="50" t="n">
        <f aca="false">+Listen!C265</f>
        <v>6.015</v>
      </c>
      <c r="C269" s="88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88"/>
      <c r="W269" s="88"/>
      <c r="X269" s="88"/>
      <c r="Y269" s="88"/>
      <c r="Z269" s="88"/>
      <c r="AA269" s="88"/>
      <c r="AB269" s="88"/>
      <c r="AC269" s="88"/>
      <c r="AD269" s="88"/>
      <c r="AE269" s="88"/>
      <c r="AF269" s="88"/>
      <c r="AG269" s="88"/>
      <c r="AH269" s="88"/>
      <c r="AI269" s="88"/>
      <c r="AJ269" s="88"/>
      <c r="AK269" s="88"/>
      <c r="AL269" s="88"/>
      <c r="AM269" s="88"/>
      <c r="AN269" s="88"/>
      <c r="AO269" s="88"/>
      <c r="AP269" s="88"/>
      <c r="AQ269" s="88"/>
      <c r="AR269" s="88"/>
      <c r="AS269" s="88"/>
      <c r="AT269" s="88"/>
      <c r="AU269" s="88"/>
      <c r="AV269" s="88"/>
      <c r="AW269" s="88"/>
      <c r="AX269" s="88"/>
      <c r="AY269" s="88"/>
      <c r="AZ269" s="88"/>
      <c r="BA269" s="88"/>
      <c r="BB269" s="88"/>
    </row>
    <row r="270" customFormat="false" ht="12.75" hidden="false" customHeight="false" outlineLevel="0" collapsed="false">
      <c r="A270" s="49" t="n">
        <v>44866</v>
      </c>
      <c r="B270" s="50" t="n">
        <f aca="false">+Listen!C266</f>
        <v>6.131</v>
      </c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88"/>
      <c r="Z270" s="88"/>
      <c r="AA270" s="88"/>
      <c r="AB270" s="88"/>
      <c r="AC270" s="88"/>
      <c r="AD270" s="88"/>
      <c r="AE270" s="88"/>
      <c r="AF270" s="88"/>
      <c r="AG270" s="88"/>
      <c r="AH270" s="88"/>
      <c r="AI270" s="88"/>
      <c r="AJ270" s="88"/>
      <c r="AK270" s="88"/>
      <c r="AL270" s="88"/>
      <c r="AM270" s="88"/>
      <c r="AN270" s="88"/>
      <c r="AO270" s="88"/>
      <c r="AP270" s="88"/>
      <c r="AQ270" s="88"/>
      <c r="AR270" s="88"/>
      <c r="AS270" s="88"/>
      <c r="AT270" s="88"/>
      <c r="AU270" s="88"/>
      <c r="AV270" s="88"/>
      <c r="AW270" s="88"/>
      <c r="AX270" s="88"/>
      <c r="AY270" s="88"/>
      <c r="AZ270" s="88"/>
      <c r="BA270" s="88"/>
      <c r="BB270" s="88"/>
    </row>
    <row r="271" customFormat="false" ht="12.75" hidden="false" customHeight="false" outlineLevel="0" collapsed="false">
      <c r="A271" s="49" t="n">
        <v>44896</v>
      </c>
      <c r="B271" s="50" t="n">
        <f aca="false">+Listen!C267</f>
        <v>6.254</v>
      </c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88"/>
      <c r="X271" s="88"/>
      <c r="Y271" s="88"/>
      <c r="Z271" s="88"/>
      <c r="AA271" s="88"/>
      <c r="AB271" s="88"/>
      <c r="AC271" s="88"/>
      <c r="AD271" s="88"/>
      <c r="AE271" s="88"/>
      <c r="AF271" s="88"/>
      <c r="AG271" s="88"/>
      <c r="AH271" s="88"/>
      <c r="AI271" s="88"/>
      <c r="AJ271" s="88"/>
      <c r="AK271" s="88"/>
      <c r="AL271" s="88"/>
      <c r="AM271" s="88"/>
      <c r="AN271" s="88"/>
      <c r="AO271" s="88"/>
      <c r="AP271" s="88"/>
      <c r="AQ271" s="88"/>
      <c r="AR271" s="88"/>
      <c r="AS271" s="88"/>
      <c r="AT271" s="88"/>
      <c r="AU271" s="88"/>
      <c r="AV271" s="88"/>
      <c r="AW271" s="88"/>
      <c r="AX271" s="88"/>
      <c r="AY271" s="88"/>
      <c r="AZ271" s="88"/>
      <c r="BA271" s="88"/>
      <c r="BB271" s="88"/>
    </row>
    <row r="272" customFormat="false" ht="12.75" hidden="false" customHeight="false" outlineLevel="0" collapsed="false">
      <c r="A272" s="49" t="n">
        <v>44927</v>
      </c>
      <c r="B272" s="50" t="n">
        <f aca="false">+Listen!C268</f>
        <v>6.289</v>
      </c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88"/>
      <c r="X272" s="88"/>
      <c r="Y272" s="88"/>
      <c r="Z272" s="88"/>
      <c r="AA272" s="88"/>
      <c r="AB272" s="88"/>
      <c r="AC272" s="88"/>
      <c r="AD272" s="88"/>
      <c r="AE272" s="88"/>
      <c r="AF272" s="88"/>
      <c r="AG272" s="88"/>
      <c r="AH272" s="88"/>
      <c r="AI272" s="88"/>
      <c r="AJ272" s="88"/>
      <c r="AK272" s="88"/>
      <c r="AL272" s="88"/>
      <c r="AM272" s="88"/>
      <c r="AN272" s="88"/>
      <c r="AO272" s="88"/>
      <c r="AP272" s="88"/>
      <c r="AQ272" s="88"/>
      <c r="AR272" s="88"/>
      <c r="AS272" s="88"/>
      <c r="AT272" s="88"/>
      <c r="AU272" s="88"/>
      <c r="AV272" s="88"/>
      <c r="AW272" s="88"/>
      <c r="AX272" s="88"/>
      <c r="AY272" s="88"/>
      <c r="AZ272" s="88"/>
      <c r="BA272" s="88"/>
      <c r="BB272" s="88"/>
    </row>
    <row r="273" customFormat="false" ht="12.75" hidden="false" customHeight="false" outlineLevel="0" collapsed="false">
      <c r="A273" s="49" t="n">
        <v>44958</v>
      </c>
      <c r="B273" s="50" t="n">
        <f aca="false">+Listen!C269</f>
        <v>6.169</v>
      </c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88"/>
      <c r="X273" s="88"/>
      <c r="Y273" s="88"/>
      <c r="Z273" s="88"/>
      <c r="AA273" s="88"/>
      <c r="AB273" s="88"/>
      <c r="AC273" s="88"/>
      <c r="AD273" s="88"/>
      <c r="AE273" s="88"/>
      <c r="AF273" s="88"/>
      <c r="AG273" s="88"/>
      <c r="AH273" s="88"/>
      <c r="AI273" s="88"/>
      <c r="AJ273" s="88"/>
      <c r="AK273" s="88"/>
      <c r="AL273" s="88"/>
      <c r="AM273" s="88"/>
      <c r="AN273" s="88"/>
      <c r="AO273" s="88"/>
      <c r="AP273" s="88"/>
      <c r="AQ273" s="88"/>
      <c r="AR273" s="88"/>
      <c r="AS273" s="88"/>
      <c r="AT273" s="88"/>
      <c r="AU273" s="88"/>
      <c r="AV273" s="88"/>
      <c r="AW273" s="88"/>
      <c r="AX273" s="88"/>
      <c r="AY273" s="88"/>
      <c r="AZ273" s="88"/>
      <c r="BA273" s="88"/>
      <c r="BB273" s="88"/>
    </row>
    <row r="274" customFormat="false" ht="12.75" hidden="false" customHeight="false" outlineLevel="0" collapsed="false">
      <c r="A274" s="49" t="n">
        <v>44986</v>
      </c>
      <c r="B274" s="50" t="n">
        <f aca="false">+Listen!C270</f>
        <v>6.029</v>
      </c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88"/>
      <c r="X274" s="88"/>
      <c r="Y274" s="88"/>
      <c r="Z274" s="88"/>
      <c r="AA274" s="88"/>
      <c r="AB274" s="88"/>
      <c r="AC274" s="88"/>
      <c r="AD274" s="88"/>
      <c r="AE274" s="88"/>
      <c r="AF274" s="88"/>
      <c r="AG274" s="88"/>
      <c r="AH274" s="88"/>
      <c r="AI274" s="88"/>
      <c r="AJ274" s="88"/>
      <c r="AK274" s="88"/>
      <c r="AL274" s="88"/>
      <c r="AM274" s="88"/>
      <c r="AN274" s="88"/>
      <c r="AO274" s="88"/>
      <c r="AP274" s="88"/>
      <c r="AQ274" s="88"/>
      <c r="AR274" s="88"/>
      <c r="AS274" s="88"/>
      <c r="AT274" s="88"/>
      <c r="AU274" s="88"/>
      <c r="AV274" s="88"/>
      <c r="AW274" s="88"/>
      <c r="AX274" s="88"/>
      <c r="AY274" s="88"/>
      <c r="AZ274" s="88"/>
      <c r="BA274" s="88"/>
      <c r="BB274" s="88"/>
    </row>
    <row r="275" customFormat="false" ht="12.75" hidden="false" customHeight="false" outlineLevel="0" collapsed="false">
      <c r="A275" s="49" t="n">
        <v>45017</v>
      </c>
      <c r="B275" s="50" t="n">
        <f aca="false">+Listen!C271</f>
        <v>5.9</v>
      </c>
      <c r="C275" s="88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88"/>
      <c r="Z275" s="88"/>
      <c r="AA275" s="88"/>
      <c r="AB275" s="88"/>
      <c r="AC275" s="88"/>
      <c r="AD275" s="88"/>
      <c r="AE275" s="88"/>
      <c r="AF275" s="88"/>
      <c r="AG275" s="88"/>
      <c r="AH275" s="88"/>
      <c r="AI275" s="88"/>
      <c r="AJ275" s="88"/>
      <c r="AK275" s="88"/>
      <c r="AL275" s="88"/>
      <c r="AM275" s="88"/>
      <c r="AN275" s="88"/>
      <c r="AO275" s="88"/>
      <c r="AP275" s="88"/>
      <c r="AQ275" s="88"/>
      <c r="AR275" s="88"/>
      <c r="AS275" s="88"/>
      <c r="AT275" s="88"/>
      <c r="AU275" s="88"/>
      <c r="AV275" s="88"/>
      <c r="AW275" s="88"/>
      <c r="AX275" s="88"/>
      <c r="AY275" s="88"/>
      <c r="AZ275" s="88"/>
      <c r="BA275" s="88"/>
      <c r="BB275" s="88"/>
    </row>
    <row r="276" customFormat="false" ht="12.75" hidden="false" customHeight="false" outlineLevel="0" collapsed="false">
      <c r="A276" s="49" t="n">
        <v>45047</v>
      </c>
      <c r="B276" s="50" t="n">
        <f aca="false">+Listen!C272</f>
        <v>5.944</v>
      </c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  <c r="Z276" s="88"/>
      <c r="AA276" s="88"/>
      <c r="AB276" s="88"/>
      <c r="AC276" s="88"/>
      <c r="AD276" s="88"/>
      <c r="AE276" s="88"/>
      <c r="AF276" s="88"/>
      <c r="AG276" s="88"/>
      <c r="AH276" s="88"/>
      <c r="AI276" s="88"/>
      <c r="AJ276" s="88"/>
      <c r="AK276" s="88"/>
      <c r="AL276" s="88"/>
      <c r="AM276" s="88"/>
      <c r="AN276" s="88"/>
      <c r="AO276" s="88"/>
      <c r="AP276" s="88"/>
      <c r="AQ276" s="88"/>
      <c r="AR276" s="88"/>
      <c r="AS276" s="88"/>
      <c r="AT276" s="88"/>
      <c r="AU276" s="88"/>
      <c r="AV276" s="88"/>
      <c r="AW276" s="88"/>
      <c r="AX276" s="88"/>
      <c r="AY276" s="88"/>
      <c r="AZ276" s="88"/>
      <c r="BA276" s="88"/>
      <c r="BB276" s="88"/>
    </row>
    <row r="277" customFormat="false" ht="12.75" hidden="false" customHeight="false" outlineLevel="0" collapsed="false">
      <c r="A277" s="49" t="n">
        <v>45078</v>
      </c>
      <c r="B277" s="50" t="n">
        <f aca="false">+Listen!C273</f>
        <v>5.981</v>
      </c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R277" s="88"/>
      <c r="S277" s="88"/>
      <c r="T277" s="88"/>
      <c r="U277" s="88"/>
      <c r="V277" s="88"/>
      <c r="W277" s="88"/>
      <c r="X277" s="88"/>
      <c r="Y277" s="88"/>
      <c r="Z277" s="88"/>
      <c r="AA277" s="88"/>
      <c r="AB277" s="88"/>
      <c r="AC277" s="88"/>
      <c r="AD277" s="88"/>
      <c r="AE277" s="88"/>
      <c r="AF277" s="88"/>
      <c r="AG277" s="88"/>
      <c r="AH277" s="88"/>
      <c r="AI277" s="88"/>
      <c r="AJ277" s="88"/>
      <c r="AK277" s="88"/>
      <c r="AL277" s="88"/>
      <c r="AM277" s="88"/>
      <c r="AN277" s="88"/>
      <c r="AO277" s="88"/>
      <c r="AP277" s="88"/>
      <c r="AQ277" s="88"/>
      <c r="AR277" s="88"/>
      <c r="AS277" s="88"/>
      <c r="AT277" s="88"/>
      <c r="AU277" s="88"/>
      <c r="AV277" s="88"/>
      <c r="AW277" s="88"/>
      <c r="AX277" s="88"/>
      <c r="AY277" s="88"/>
      <c r="AZ277" s="88"/>
      <c r="BA277" s="88"/>
      <c r="BB277" s="88"/>
    </row>
    <row r="278" customFormat="false" ht="12.75" hidden="false" customHeight="false" outlineLevel="0" collapsed="false">
      <c r="A278" s="49" t="n">
        <v>45108</v>
      </c>
      <c r="B278" s="50" t="n">
        <f aca="false">+Listen!C274</f>
        <v>6.021</v>
      </c>
      <c r="C278" s="88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88"/>
      <c r="Q278" s="88"/>
      <c r="R278" s="88"/>
      <c r="S278" s="88"/>
      <c r="T278" s="88"/>
      <c r="U278" s="88"/>
      <c r="V278" s="88"/>
      <c r="W278" s="88"/>
      <c r="X278" s="88"/>
      <c r="Y278" s="88"/>
      <c r="Z278" s="88"/>
      <c r="AA278" s="88"/>
      <c r="AB278" s="88"/>
      <c r="AC278" s="88"/>
      <c r="AD278" s="88"/>
      <c r="AE278" s="88"/>
      <c r="AF278" s="88"/>
      <c r="AG278" s="88"/>
      <c r="AH278" s="88"/>
      <c r="AI278" s="88"/>
      <c r="AJ278" s="88"/>
      <c r="AK278" s="88"/>
      <c r="AL278" s="88"/>
      <c r="AM278" s="88"/>
      <c r="AN278" s="88"/>
      <c r="AO278" s="88"/>
      <c r="AP278" s="88"/>
      <c r="AQ278" s="88"/>
      <c r="AR278" s="88"/>
      <c r="AS278" s="88"/>
      <c r="AT278" s="88"/>
      <c r="AU278" s="88"/>
      <c r="AV278" s="88"/>
      <c r="AW278" s="88"/>
      <c r="AX278" s="88"/>
      <c r="AY278" s="88"/>
      <c r="AZ278" s="88"/>
      <c r="BA278" s="88"/>
      <c r="BB278" s="88"/>
    </row>
    <row r="279" customFormat="false" ht="12.75" hidden="false" customHeight="false" outlineLevel="0" collapsed="false">
      <c r="A279" s="49" t="n">
        <v>45139</v>
      </c>
      <c r="B279" s="50" t="n">
        <f aca="false">+Listen!C275</f>
        <v>6.069</v>
      </c>
      <c r="C279" s="88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88"/>
      <c r="W279" s="88"/>
      <c r="X279" s="88"/>
      <c r="Y279" s="88"/>
      <c r="Z279" s="88"/>
      <c r="AA279" s="88"/>
      <c r="AB279" s="88"/>
      <c r="AC279" s="88"/>
      <c r="AD279" s="88"/>
      <c r="AE279" s="88"/>
      <c r="AF279" s="88"/>
      <c r="AG279" s="88"/>
      <c r="AH279" s="88"/>
      <c r="AI279" s="88"/>
      <c r="AJ279" s="88"/>
      <c r="AK279" s="88"/>
      <c r="AL279" s="88"/>
      <c r="AM279" s="88"/>
      <c r="AN279" s="88"/>
      <c r="AO279" s="88"/>
      <c r="AP279" s="88"/>
      <c r="AQ279" s="88"/>
      <c r="AR279" s="88"/>
      <c r="AS279" s="88"/>
      <c r="AT279" s="88"/>
      <c r="AU279" s="88"/>
      <c r="AV279" s="88"/>
      <c r="AW279" s="88"/>
      <c r="AX279" s="88"/>
      <c r="AY279" s="88"/>
      <c r="AZ279" s="88"/>
      <c r="BA279" s="88"/>
      <c r="BB279" s="88"/>
    </row>
    <row r="280" customFormat="false" ht="12.75" hidden="false" customHeight="false" outlineLevel="0" collapsed="false">
      <c r="A280" s="49" t="n">
        <v>45170</v>
      </c>
      <c r="B280" s="50" t="n">
        <f aca="false">+Listen!C276</f>
        <v>6.082</v>
      </c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  <c r="AA280" s="88"/>
      <c r="AB280" s="88"/>
      <c r="AC280" s="88"/>
      <c r="AD280" s="88"/>
      <c r="AE280" s="88"/>
      <c r="AF280" s="88"/>
      <c r="AG280" s="88"/>
      <c r="AH280" s="88"/>
      <c r="AI280" s="88"/>
      <c r="AJ280" s="88"/>
      <c r="AK280" s="88"/>
      <c r="AL280" s="88"/>
      <c r="AM280" s="88"/>
      <c r="AN280" s="88"/>
      <c r="AO280" s="88"/>
      <c r="AP280" s="88"/>
      <c r="AQ280" s="88"/>
      <c r="AR280" s="88"/>
      <c r="AS280" s="88"/>
      <c r="AT280" s="88"/>
      <c r="AU280" s="88"/>
      <c r="AV280" s="88"/>
      <c r="AW280" s="88"/>
      <c r="AX280" s="88"/>
      <c r="AY280" s="88"/>
      <c r="AZ280" s="88"/>
      <c r="BA280" s="88"/>
      <c r="BB280" s="88"/>
    </row>
    <row r="281" customFormat="false" ht="12.75" hidden="false" customHeight="false" outlineLevel="0" collapsed="false">
      <c r="A281" s="49" t="n">
        <v>45200</v>
      </c>
      <c r="B281" s="50" t="n">
        <f aca="false">+Listen!C277</f>
        <v>6.115</v>
      </c>
      <c r="C281" s="88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88"/>
      <c r="V281" s="88"/>
      <c r="W281" s="88"/>
      <c r="X281" s="88"/>
      <c r="Y281" s="88"/>
      <c r="Z281" s="88"/>
      <c r="AA281" s="88"/>
      <c r="AB281" s="88"/>
      <c r="AC281" s="88"/>
      <c r="AD281" s="88"/>
      <c r="AE281" s="88"/>
      <c r="AF281" s="88"/>
      <c r="AG281" s="88"/>
      <c r="AH281" s="88"/>
      <c r="AI281" s="88"/>
      <c r="AJ281" s="88"/>
      <c r="AK281" s="88"/>
      <c r="AL281" s="88"/>
      <c r="AM281" s="88"/>
      <c r="AN281" s="88"/>
      <c r="AO281" s="88"/>
      <c r="AP281" s="88"/>
      <c r="AQ281" s="88"/>
      <c r="AR281" s="88"/>
      <c r="AS281" s="88"/>
      <c r="AT281" s="88"/>
      <c r="AU281" s="88"/>
      <c r="AV281" s="88"/>
      <c r="AW281" s="88"/>
      <c r="AX281" s="88"/>
      <c r="AY281" s="88"/>
      <c r="AZ281" s="88"/>
      <c r="BA281" s="88"/>
      <c r="BB281" s="88"/>
    </row>
    <row r="282" customFormat="false" ht="12.75" hidden="false" customHeight="false" outlineLevel="0" collapsed="false">
      <c r="A282" s="49" t="n">
        <v>45231</v>
      </c>
      <c r="B282" s="50" t="n">
        <f aca="false">+Listen!C278</f>
        <v>0</v>
      </c>
      <c r="C282" s="88"/>
      <c r="D282" s="88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8"/>
      <c r="P282" s="88"/>
      <c r="Q282" s="88"/>
      <c r="R282" s="88"/>
      <c r="S282" s="88"/>
      <c r="T282" s="88"/>
      <c r="U282" s="88"/>
      <c r="V282" s="88"/>
      <c r="W282" s="88"/>
      <c r="X282" s="88"/>
      <c r="Y282" s="88"/>
      <c r="Z282" s="88"/>
      <c r="AA282" s="88"/>
      <c r="AB282" s="88"/>
      <c r="AC282" s="88"/>
      <c r="AD282" s="88"/>
      <c r="AE282" s="88"/>
      <c r="AF282" s="88"/>
      <c r="AG282" s="88"/>
      <c r="AH282" s="88"/>
      <c r="AI282" s="88"/>
      <c r="AJ282" s="88"/>
      <c r="AK282" s="88"/>
      <c r="AL282" s="88"/>
      <c r="AM282" s="88"/>
      <c r="AN282" s="88"/>
      <c r="AO282" s="88"/>
      <c r="AP282" s="88"/>
      <c r="AQ282" s="88"/>
      <c r="AR282" s="88"/>
      <c r="AS282" s="88"/>
      <c r="AT282" s="88"/>
      <c r="AU282" s="88"/>
      <c r="AV282" s="88"/>
      <c r="AW282" s="88"/>
      <c r="AX282" s="88"/>
      <c r="AY282" s="88"/>
      <c r="AZ282" s="88"/>
      <c r="BA282" s="88"/>
      <c r="BB282" s="88"/>
    </row>
    <row r="283" customFormat="false" ht="12.75" hidden="false" customHeight="false" outlineLevel="0" collapsed="false">
      <c r="A283" s="49" t="n">
        <v>45261</v>
      </c>
      <c r="B283" s="50" t="n">
        <f aca="false">+Listen!C279</f>
        <v>0</v>
      </c>
      <c r="C283" s="88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88"/>
      <c r="X283" s="88"/>
      <c r="Y283" s="88"/>
      <c r="Z283" s="88"/>
      <c r="AA283" s="88"/>
      <c r="AB283" s="88"/>
      <c r="AC283" s="88"/>
      <c r="AD283" s="88"/>
      <c r="AE283" s="88"/>
      <c r="AF283" s="88"/>
      <c r="AG283" s="88"/>
      <c r="AH283" s="88"/>
      <c r="AI283" s="88"/>
      <c r="AJ283" s="88"/>
      <c r="AK283" s="88"/>
      <c r="AL283" s="88"/>
      <c r="AM283" s="88"/>
      <c r="AN283" s="88"/>
      <c r="AO283" s="88"/>
      <c r="AP283" s="88"/>
      <c r="AQ283" s="88"/>
      <c r="AR283" s="88"/>
      <c r="AS283" s="88"/>
      <c r="AT283" s="88"/>
      <c r="AU283" s="88"/>
      <c r="AV283" s="88"/>
      <c r="AW283" s="88"/>
      <c r="AX283" s="88"/>
      <c r="AY283" s="88"/>
      <c r="AZ283" s="88"/>
      <c r="BA283" s="88"/>
      <c r="BB283" s="88"/>
    </row>
    <row r="284" customFormat="false" ht="12.75" hidden="false" customHeight="false" outlineLevel="0" collapsed="false">
      <c r="A284" s="49" t="n">
        <v>45292</v>
      </c>
      <c r="B284" s="50" t="n">
        <f aca="false">+Listen!C280</f>
        <v>0</v>
      </c>
      <c r="C284" s="88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88"/>
      <c r="X284" s="88"/>
      <c r="Y284" s="88"/>
      <c r="Z284" s="88"/>
      <c r="AA284" s="88"/>
      <c r="AB284" s="88"/>
      <c r="AC284" s="88"/>
      <c r="AD284" s="88"/>
      <c r="AE284" s="88"/>
      <c r="AF284" s="88"/>
      <c r="AG284" s="88"/>
      <c r="AH284" s="88"/>
      <c r="AI284" s="88"/>
      <c r="AJ284" s="88"/>
      <c r="AK284" s="88"/>
      <c r="AL284" s="88"/>
      <c r="AM284" s="88"/>
      <c r="AN284" s="88"/>
      <c r="AO284" s="88"/>
      <c r="AP284" s="88"/>
      <c r="AQ284" s="88"/>
      <c r="AR284" s="88"/>
      <c r="AS284" s="88"/>
      <c r="AT284" s="88"/>
      <c r="AU284" s="88"/>
      <c r="AV284" s="88"/>
      <c r="AW284" s="88"/>
      <c r="AX284" s="88"/>
      <c r="AY284" s="88"/>
      <c r="AZ284" s="88"/>
      <c r="BA284" s="88"/>
      <c r="BB284" s="88"/>
    </row>
    <row r="285" customFormat="false" ht="12.75" hidden="false" customHeight="false" outlineLevel="0" collapsed="false">
      <c r="A285" s="49" t="n">
        <v>45323</v>
      </c>
      <c r="B285" s="50" t="n">
        <f aca="false">+Listen!C281</f>
        <v>0</v>
      </c>
      <c r="C285" s="88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  <c r="Z285" s="88"/>
      <c r="AA285" s="88"/>
      <c r="AB285" s="88"/>
      <c r="AC285" s="88"/>
      <c r="AD285" s="88"/>
      <c r="AE285" s="88"/>
      <c r="AF285" s="88"/>
      <c r="AG285" s="88"/>
      <c r="AH285" s="88"/>
      <c r="AI285" s="88"/>
      <c r="AJ285" s="88"/>
      <c r="AK285" s="88"/>
      <c r="AL285" s="88"/>
      <c r="AM285" s="88"/>
      <c r="AN285" s="88"/>
      <c r="AO285" s="88"/>
      <c r="AP285" s="88"/>
      <c r="AQ285" s="88"/>
      <c r="AR285" s="88"/>
      <c r="AS285" s="88"/>
      <c r="AT285" s="88"/>
      <c r="AU285" s="88"/>
      <c r="AV285" s="88"/>
      <c r="AW285" s="88"/>
      <c r="AX285" s="88"/>
      <c r="AY285" s="88"/>
      <c r="AZ285" s="88"/>
      <c r="BA285" s="88"/>
      <c r="BB285" s="88"/>
    </row>
    <row r="286" customFormat="false" ht="12.75" hidden="false" customHeight="false" outlineLevel="0" collapsed="false">
      <c r="A286" s="49" t="n">
        <v>45352</v>
      </c>
      <c r="B286" s="50" t="n">
        <f aca="false">+Listen!C282</f>
        <v>0</v>
      </c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8"/>
      <c r="R286" s="88"/>
      <c r="S286" s="88"/>
      <c r="T286" s="88"/>
      <c r="U286" s="88"/>
      <c r="V286" s="88"/>
      <c r="W286" s="88"/>
      <c r="X286" s="88"/>
      <c r="Y286" s="88"/>
      <c r="Z286" s="88"/>
      <c r="AA286" s="88"/>
      <c r="AB286" s="88"/>
      <c r="AC286" s="88"/>
      <c r="AD286" s="88"/>
      <c r="AE286" s="88"/>
      <c r="AF286" s="88"/>
      <c r="AG286" s="88"/>
      <c r="AH286" s="88"/>
      <c r="AI286" s="88"/>
      <c r="AJ286" s="88"/>
      <c r="AK286" s="88"/>
      <c r="AL286" s="88"/>
      <c r="AM286" s="88"/>
      <c r="AN286" s="88"/>
      <c r="AO286" s="88"/>
      <c r="AP286" s="88"/>
      <c r="AQ286" s="88"/>
      <c r="AR286" s="88"/>
      <c r="AS286" s="88"/>
      <c r="AT286" s="88"/>
      <c r="AU286" s="88"/>
      <c r="AV286" s="88"/>
      <c r="AW286" s="88"/>
      <c r="AX286" s="88"/>
      <c r="AY286" s="88"/>
      <c r="AZ286" s="88"/>
      <c r="BA286" s="88"/>
      <c r="BB286" s="88"/>
    </row>
    <row r="287" customFormat="false" ht="12.75" hidden="false" customHeight="false" outlineLevel="0" collapsed="false">
      <c r="A287" s="49" t="n">
        <v>45383</v>
      </c>
      <c r="B287" s="50" t="n">
        <f aca="false">+Listen!C283</f>
        <v>0</v>
      </c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88"/>
      <c r="Q287" s="88"/>
      <c r="R287" s="88"/>
      <c r="S287" s="88"/>
      <c r="T287" s="88"/>
      <c r="U287" s="88"/>
      <c r="V287" s="88"/>
      <c r="W287" s="88"/>
      <c r="X287" s="88"/>
      <c r="Y287" s="88"/>
      <c r="Z287" s="88"/>
      <c r="AA287" s="88"/>
      <c r="AB287" s="88"/>
      <c r="AC287" s="88"/>
      <c r="AD287" s="88"/>
      <c r="AE287" s="88"/>
      <c r="AF287" s="88"/>
      <c r="AG287" s="88"/>
      <c r="AH287" s="88"/>
      <c r="AI287" s="88"/>
      <c r="AJ287" s="88"/>
      <c r="AK287" s="88"/>
      <c r="AL287" s="88"/>
      <c r="AM287" s="88"/>
      <c r="AN287" s="88"/>
      <c r="AO287" s="88"/>
      <c r="AP287" s="88"/>
      <c r="AQ287" s="88"/>
      <c r="AR287" s="88"/>
      <c r="AS287" s="88"/>
      <c r="AT287" s="88"/>
      <c r="AU287" s="88"/>
      <c r="AV287" s="88"/>
      <c r="AW287" s="88"/>
      <c r="AX287" s="88"/>
      <c r="AY287" s="88"/>
      <c r="AZ287" s="88"/>
      <c r="BA287" s="88"/>
      <c r="BB287" s="88"/>
    </row>
    <row r="288" customFormat="false" ht="12.75" hidden="false" customHeight="false" outlineLevel="0" collapsed="false">
      <c r="A288" s="49" t="n">
        <v>45413</v>
      </c>
      <c r="B288" s="50" t="n">
        <f aca="false">+Listen!C284</f>
        <v>0</v>
      </c>
      <c r="C288" s="88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88"/>
      <c r="W288" s="88"/>
      <c r="X288" s="88"/>
      <c r="Y288" s="88"/>
      <c r="Z288" s="88"/>
      <c r="AA288" s="88"/>
      <c r="AB288" s="88"/>
      <c r="AC288" s="88"/>
      <c r="AD288" s="88"/>
      <c r="AE288" s="88"/>
      <c r="AF288" s="88"/>
      <c r="AG288" s="88"/>
      <c r="AH288" s="88"/>
      <c r="AI288" s="88"/>
      <c r="AJ288" s="88"/>
      <c r="AK288" s="88"/>
      <c r="AL288" s="88"/>
      <c r="AM288" s="88"/>
      <c r="AN288" s="88"/>
      <c r="AO288" s="88"/>
      <c r="AP288" s="88"/>
      <c r="AQ288" s="88"/>
      <c r="AR288" s="88"/>
      <c r="AS288" s="88"/>
      <c r="AT288" s="88"/>
      <c r="AU288" s="88"/>
      <c r="AV288" s="88"/>
      <c r="AW288" s="88"/>
      <c r="AX288" s="88"/>
      <c r="AY288" s="88"/>
      <c r="AZ288" s="88"/>
      <c r="BA288" s="88"/>
      <c r="BB288" s="88"/>
    </row>
    <row r="289" customFormat="false" ht="12.75" hidden="false" customHeight="false" outlineLevel="0" collapsed="false">
      <c r="A289" s="49" t="n">
        <v>45444</v>
      </c>
      <c r="B289" s="93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88"/>
      <c r="Z289" s="88"/>
      <c r="AA289" s="88"/>
      <c r="AB289" s="88"/>
      <c r="AC289" s="88"/>
      <c r="AD289" s="88"/>
      <c r="AE289" s="88"/>
      <c r="AF289" s="88"/>
      <c r="AG289" s="88"/>
      <c r="AH289" s="88"/>
      <c r="AI289" s="88"/>
      <c r="AJ289" s="88"/>
      <c r="AK289" s="88"/>
      <c r="AL289" s="88"/>
      <c r="AM289" s="88"/>
      <c r="AN289" s="88"/>
      <c r="AO289" s="88"/>
      <c r="AP289" s="88"/>
      <c r="AQ289" s="88"/>
      <c r="AR289" s="88"/>
      <c r="AS289" s="88"/>
      <c r="AT289" s="88"/>
      <c r="AU289" s="88"/>
      <c r="AV289" s="88"/>
      <c r="AW289" s="88"/>
      <c r="AX289" s="88"/>
      <c r="AY289" s="88"/>
      <c r="AZ289" s="88"/>
      <c r="BA289" s="88"/>
      <c r="BB289" s="88"/>
    </row>
    <row r="290" customFormat="false" ht="12.75" hidden="false" customHeight="false" outlineLevel="0" collapsed="false">
      <c r="A290" s="49" t="n">
        <v>45474</v>
      </c>
      <c r="B290" s="93"/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8"/>
      <c r="W290" s="88"/>
      <c r="X290" s="88"/>
      <c r="Y290" s="88"/>
      <c r="Z290" s="88"/>
      <c r="AA290" s="88"/>
      <c r="AB290" s="88"/>
      <c r="AC290" s="88"/>
      <c r="AD290" s="88"/>
      <c r="AE290" s="88"/>
      <c r="AF290" s="88"/>
      <c r="AG290" s="88"/>
      <c r="AH290" s="88"/>
      <c r="AI290" s="88"/>
      <c r="AJ290" s="88"/>
      <c r="AK290" s="88"/>
      <c r="AL290" s="88"/>
      <c r="AM290" s="88"/>
      <c r="AN290" s="88"/>
      <c r="AO290" s="88"/>
      <c r="AP290" s="88"/>
      <c r="AQ290" s="88"/>
      <c r="AR290" s="88"/>
      <c r="AS290" s="88"/>
      <c r="AT290" s="88"/>
      <c r="AU290" s="88"/>
      <c r="AV290" s="88"/>
      <c r="AW290" s="88"/>
      <c r="AX290" s="88"/>
      <c r="AY290" s="88"/>
      <c r="AZ290" s="88"/>
      <c r="BA290" s="88"/>
      <c r="BB290" s="88"/>
    </row>
    <row r="291" customFormat="false" ht="12.75" hidden="false" customHeight="false" outlineLevel="0" collapsed="false">
      <c r="A291" s="49" t="n">
        <v>45505</v>
      </c>
      <c r="B291" s="93"/>
      <c r="C291" s="88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88"/>
      <c r="Q291" s="88"/>
      <c r="R291" s="88"/>
      <c r="S291" s="88"/>
      <c r="T291" s="88"/>
      <c r="U291" s="88"/>
      <c r="V291" s="88"/>
      <c r="W291" s="88"/>
      <c r="X291" s="88"/>
      <c r="Y291" s="88"/>
      <c r="Z291" s="88"/>
      <c r="AA291" s="88"/>
      <c r="AB291" s="88"/>
      <c r="AC291" s="88"/>
      <c r="AD291" s="88"/>
      <c r="AE291" s="88"/>
      <c r="AF291" s="88"/>
      <c r="AG291" s="88"/>
      <c r="AH291" s="88"/>
      <c r="AI291" s="88"/>
      <c r="AJ291" s="88"/>
      <c r="AK291" s="88"/>
      <c r="AL291" s="88"/>
      <c r="AM291" s="88"/>
      <c r="AN291" s="88"/>
      <c r="AO291" s="88"/>
      <c r="AP291" s="88"/>
      <c r="AQ291" s="88"/>
      <c r="AR291" s="88"/>
      <c r="AS291" s="88"/>
      <c r="AT291" s="88"/>
      <c r="AU291" s="88"/>
      <c r="AV291" s="88"/>
      <c r="AW291" s="88"/>
      <c r="AX291" s="88"/>
      <c r="AY291" s="88"/>
      <c r="AZ291" s="88"/>
      <c r="BA291" s="88"/>
      <c r="BB291" s="88"/>
    </row>
    <row r="292" customFormat="false" ht="12.75" hidden="false" customHeight="false" outlineLevel="0" collapsed="false">
      <c r="A292" s="49" t="n">
        <v>45536</v>
      </c>
      <c r="B292" s="93"/>
      <c r="C292" s="88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8"/>
      <c r="W292" s="88"/>
      <c r="X292" s="88"/>
      <c r="Y292" s="88"/>
      <c r="Z292" s="88"/>
      <c r="AA292" s="88"/>
      <c r="AB292" s="88"/>
      <c r="AC292" s="88"/>
      <c r="AD292" s="88"/>
      <c r="AE292" s="88"/>
      <c r="AF292" s="88"/>
      <c r="AG292" s="88"/>
      <c r="AH292" s="88"/>
      <c r="AI292" s="88"/>
      <c r="AJ292" s="88"/>
      <c r="AK292" s="88"/>
      <c r="AL292" s="88"/>
      <c r="AM292" s="88"/>
      <c r="AN292" s="88"/>
      <c r="AO292" s="88"/>
      <c r="AP292" s="88"/>
      <c r="AQ292" s="88"/>
      <c r="AR292" s="88"/>
      <c r="AS292" s="88"/>
      <c r="AT292" s="88"/>
      <c r="AU292" s="88"/>
      <c r="AV292" s="88"/>
      <c r="AW292" s="88"/>
      <c r="AX292" s="88"/>
      <c r="AY292" s="88"/>
      <c r="AZ292" s="88"/>
      <c r="BA292" s="88"/>
      <c r="BB292" s="88"/>
    </row>
    <row r="293" customFormat="false" ht="12.75" hidden="false" customHeight="false" outlineLevel="0" collapsed="false">
      <c r="A293" s="49" t="n">
        <v>45566</v>
      </c>
      <c r="B293" s="93"/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8"/>
      <c r="W293" s="88"/>
      <c r="X293" s="88"/>
      <c r="Y293" s="88"/>
      <c r="Z293" s="88"/>
      <c r="AA293" s="88"/>
      <c r="AB293" s="88"/>
      <c r="AC293" s="88"/>
      <c r="AD293" s="88"/>
      <c r="AE293" s="88"/>
      <c r="AF293" s="88"/>
      <c r="AG293" s="88"/>
      <c r="AH293" s="88"/>
      <c r="AI293" s="88"/>
      <c r="AJ293" s="88"/>
      <c r="AK293" s="88"/>
      <c r="AL293" s="88"/>
      <c r="AM293" s="88"/>
      <c r="AN293" s="88"/>
      <c r="AO293" s="88"/>
      <c r="AP293" s="88"/>
      <c r="AQ293" s="88"/>
      <c r="AR293" s="88"/>
      <c r="AS293" s="88"/>
      <c r="AT293" s="88"/>
      <c r="AU293" s="88"/>
      <c r="AV293" s="88"/>
      <c r="AW293" s="88"/>
      <c r="AX293" s="88"/>
      <c r="AY293" s="88"/>
      <c r="AZ293" s="88"/>
      <c r="BA293" s="88"/>
      <c r="BB293" s="88"/>
    </row>
    <row r="294" customFormat="false" ht="12.75" hidden="false" customHeight="false" outlineLevel="0" collapsed="false">
      <c r="A294" s="49" t="n">
        <v>45597</v>
      </c>
      <c r="B294" s="93"/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88"/>
      <c r="X294" s="88"/>
      <c r="Y294" s="88"/>
      <c r="Z294" s="88"/>
      <c r="AA294" s="88"/>
      <c r="AB294" s="88"/>
      <c r="AC294" s="88"/>
      <c r="AD294" s="88"/>
      <c r="AE294" s="88"/>
      <c r="AF294" s="88"/>
      <c r="AG294" s="88"/>
      <c r="AH294" s="88"/>
      <c r="AI294" s="88"/>
      <c r="AJ294" s="88"/>
      <c r="AK294" s="88"/>
      <c r="AL294" s="88"/>
      <c r="AM294" s="88"/>
      <c r="AN294" s="88"/>
      <c r="AO294" s="88"/>
      <c r="AP294" s="88"/>
      <c r="AQ294" s="88"/>
      <c r="AR294" s="88"/>
      <c r="AS294" s="88"/>
      <c r="AT294" s="88"/>
      <c r="AU294" s="88"/>
      <c r="AV294" s="88"/>
      <c r="AW294" s="88"/>
      <c r="AX294" s="88"/>
      <c r="AY294" s="88"/>
      <c r="AZ294" s="88"/>
      <c r="BA294" s="88"/>
      <c r="BB294" s="88"/>
    </row>
    <row r="295" customFormat="false" ht="12.75" hidden="false" customHeight="false" outlineLevel="0" collapsed="false">
      <c r="A295" s="49" t="n">
        <v>45627</v>
      </c>
      <c r="B295" s="93"/>
      <c r="C295" s="88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88"/>
      <c r="Q295" s="88"/>
      <c r="R295" s="88"/>
      <c r="S295" s="88"/>
      <c r="T295" s="88"/>
      <c r="U295" s="88"/>
      <c r="V295" s="88"/>
      <c r="W295" s="88"/>
      <c r="X295" s="88"/>
      <c r="Y295" s="88"/>
      <c r="Z295" s="88"/>
      <c r="AA295" s="88"/>
      <c r="AB295" s="88"/>
      <c r="AC295" s="88"/>
      <c r="AD295" s="88"/>
      <c r="AE295" s="88"/>
      <c r="AF295" s="88"/>
      <c r="AG295" s="88"/>
      <c r="AH295" s="88"/>
      <c r="AI295" s="88"/>
      <c r="AJ295" s="88"/>
      <c r="AK295" s="88"/>
      <c r="AL295" s="88"/>
      <c r="AM295" s="88"/>
      <c r="AN295" s="88"/>
      <c r="AO295" s="88"/>
      <c r="AP295" s="88"/>
      <c r="AQ295" s="88"/>
      <c r="AR295" s="88"/>
      <c r="AS295" s="88"/>
      <c r="AT295" s="88"/>
      <c r="AU295" s="88"/>
      <c r="AV295" s="88"/>
      <c r="AW295" s="88"/>
      <c r="AX295" s="88"/>
      <c r="AY295" s="88"/>
      <c r="AZ295" s="88"/>
      <c r="BA295" s="88"/>
      <c r="BB295" s="88"/>
    </row>
    <row r="296" customFormat="false" ht="12.75" hidden="false" customHeight="false" outlineLevel="0" collapsed="false">
      <c r="A296" s="49" t="n">
        <v>45658</v>
      </c>
      <c r="B296" s="93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88"/>
      <c r="Q296" s="88"/>
      <c r="R296" s="88"/>
      <c r="S296" s="88"/>
      <c r="T296" s="88"/>
      <c r="U296" s="88"/>
      <c r="V296" s="88"/>
      <c r="W296" s="88"/>
      <c r="X296" s="88"/>
      <c r="Y296" s="88"/>
      <c r="Z296" s="88"/>
      <c r="AA296" s="88"/>
      <c r="AB296" s="88"/>
      <c r="AC296" s="88"/>
      <c r="AD296" s="88"/>
      <c r="AE296" s="88"/>
      <c r="AF296" s="88"/>
      <c r="AG296" s="88"/>
      <c r="AH296" s="88"/>
      <c r="AI296" s="88"/>
      <c r="AJ296" s="88"/>
      <c r="AK296" s="88"/>
      <c r="AL296" s="88"/>
      <c r="AM296" s="88"/>
      <c r="AN296" s="88"/>
      <c r="AO296" s="88"/>
      <c r="AP296" s="88"/>
      <c r="AQ296" s="88"/>
      <c r="AR296" s="88"/>
      <c r="AS296" s="88"/>
      <c r="AT296" s="88"/>
      <c r="AU296" s="88"/>
      <c r="AV296" s="88"/>
      <c r="AW296" s="88"/>
      <c r="AX296" s="88"/>
      <c r="AY296" s="88"/>
      <c r="AZ296" s="88"/>
      <c r="BA296" s="88"/>
      <c r="BB296" s="88"/>
    </row>
    <row r="297" customFormat="false" ht="12.75" hidden="false" customHeight="false" outlineLevel="0" collapsed="false">
      <c r="A297" s="49" t="n">
        <v>45689</v>
      </c>
      <c r="B297" s="93"/>
      <c r="C297" s="88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88"/>
      <c r="Q297" s="88"/>
      <c r="R297" s="88"/>
      <c r="S297" s="88"/>
      <c r="T297" s="88"/>
      <c r="U297" s="88"/>
      <c r="V297" s="88"/>
      <c r="W297" s="88"/>
      <c r="X297" s="88"/>
      <c r="Y297" s="88"/>
      <c r="Z297" s="88"/>
      <c r="AA297" s="88"/>
      <c r="AB297" s="88"/>
      <c r="AC297" s="88"/>
      <c r="AD297" s="88"/>
      <c r="AE297" s="88"/>
      <c r="AF297" s="88"/>
      <c r="AG297" s="88"/>
      <c r="AH297" s="88"/>
      <c r="AI297" s="88"/>
      <c r="AJ297" s="88"/>
      <c r="AK297" s="88"/>
      <c r="AL297" s="88"/>
      <c r="AM297" s="88"/>
      <c r="AN297" s="88"/>
      <c r="AO297" s="88"/>
      <c r="AP297" s="88"/>
      <c r="AQ297" s="88"/>
      <c r="AR297" s="88"/>
      <c r="AS297" s="88"/>
      <c r="AT297" s="88"/>
      <c r="AU297" s="88"/>
      <c r="AV297" s="88"/>
      <c r="AW297" s="88"/>
      <c r="AX297" s="88"/>
      <c r="AY297" s="88"/>
      <c r="AZ297" s="88"/>
      <c r="BA297" s="88"/>
      <c r="BB297" s="88"/>
    </row>
    <row r="298" customFormat="false" ht="12.75" hidden="false" customHeight="false" outlineLevel="0" collapsed="false">
      <c r="A298" s="49" t="n">
        <v>45717</v>
      </c>
      <c r="B298" s="93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88"/>
      <c r="X298" s="88"/>
      <c r="Y298" s="88"/>
      <c r="Z298" s="88"/>
      <c r="AA298" s="88"/>
      <c r="AB298" s="88"/>
      <c r="AC298" s="88"/>
      <c r="AD298" s="88"/>
      <c r="AE298" s="88"/>
      <c r="AF298" s="88"/>
      <c r="AG298" s="88"/>
      <c r="AH298" s="88"/>
      <c r="AI298" s="88"/>
      <c r="AJ298" s="88"/>
      <c r="AK298" s="88"/>
      <c r="AL298" s="88"/>
      <c r="AM298" s="88"/>
      <c r="AN298" s="88"/>
      <c r="AO298" s="88"/>
      <c r="AP298" s="88"/>
      <c r="AQ298" s="88"/>
      <c r="AR298" s="88"/>
      <c r="AS298" s="88"/>
      <c r="AT298" s="88"/>
      <c r="AU298" s="88"/>
      <c r="AV298" s="88"/>
      <c r="AW298" s="88"/>
      <c r="AX298" s="88"/>
      <c r="AY298" s="88"/>
      <c r="AZ298" s="88"/>
      <c r="BA298" s="88"/>
      <c r="BB298" s="88"/>
    </row>
    <row r="299" customFormat="false" ht="12.75" hidden="false" customHeight="false" outlineLevel="0" collapsed="false">
      <c r="A299" s="49" t="n">
        <v>45748</v>
      </c>
      <c r="B299" s="93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88"/>
      <c r="Q299" s="88"/>
      <c r="R299" s="88"/>
      <c r="S299" s="88"/>
      <c r="T299" s="88"/>
      <c r="U299" s="88"/>
      <c r="V299" s="88"/>
      <c r="W299" s="88"/>
      <c r="X299" s="88"/>
      <c r="Y299" s="88"/>
      <c r="Z299" s="88"/>
      <c r="AA299" s="88"/>
      <c r="AB299" s="88"/>
      <c r="AC299" s="88"/>
      <c r="AD299" s="88"/>
      <c r="AE299" s="88"/>
      <c r="AF299" s="88"/>
      <c r="AG299" s="88"/>
      <c r="AH299" s="88"/>
      <c r="AI299" s="88"/>
      <c r="AJ299" s="88"/>
      <c r="AK299" s="88"/>
      <c r="AL299" s="88"/>
      <c r="AM299" s="88"/>
      <c r="AN299" s="88"/>
      <c r="AO299" s="88"/>
      <c r="AP299" s="88"/>
      <c r="AQ299" s="88"/>
      <c r="AR299" s="88"/>
      <c r="AS299" s="88"/>
      <c r="AT299" s="88"/>
      <c r="AU299" s="88"/>
      <c r="AV299" s="88"/>
      <c r="AW299" s="88"/>
      <c r="AX299" s="88"/>
      <c r="AY299" s="88"/>
      <c r="AZ299" s="88"/>
      <c r="BA299" s="88"/>
      <c r="BB299" s="88"/>
    </row>
    <row r="300" customFormat="false" ht="12.75" hidden="false" customHeight="false" outlineLevel="0" collapsed="false">
      <c r="A300" s="49" t="n">
        <v>45778</v>
      </c>
      <c r="B300" s="93"/>
      <c r="C300" s="88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88"/>
      <c r="Z300" s="88"/>
      <c r="AA300" s="88"/>
      <c r="AB300" s="88"/>
      <c r="AC300" s="88"/>
      <c r="AD300" s="88"/>
      <c r="AE300" s="88"/>
      <c r="AF300" s="88"/>
      <c r="AG300" s="88"/>
      <c r="AH300" s="88"/>
      <c r="AI300" s="88"/>
      <c r="AJ300" s="88"/>
      <c r="AK300" s="88"/>
      <c r="AL300" s="88"/>
      <c r="AM300" s="88"/>
      <c r="AN300" s="88"/>
      <c r="AO300" s="88"/>
      <c r="AP300" s="88"/>
      <c r="AQ300" s="88"/>
      <c r="AR300" s="88"/>
      <c r="AS300" s="88"/>
      <c r="AT300" s="88"/>
      <c r="AU300" s="88"/>
      <c r="AV300" s="88"/>
      <c r="AW300" s="88"/>
      <c r="AX300" s="88"/>
      <c r="AY300" s="88"/>
      <c r="AZ300" s="88"/>
      <c r="BA300" s="88"/>
      <c r="BB300" s="88"/>
    </row>
    <row r="301" customFormat="false" ht="12.75" hidden="false" customHeight="false" outlineLevel="0" collapsed="false">
      <c r="A301" s="49" t="n">
        <v>45809</v>
      </c>
      <c r="B301" s="93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88"/>
      <c r="Z301" s="88"/>
      <c r="AA301" s="88"/>
      <c r="AB301" s="88"/>
      <c r="AC301" s="88"/>
      <c r="AD301" s="88"/>
      <c r="AE301" s="88"/>
      <c r="AF301" s="88"/>
      <c r="AG301" s="88"/>
      <c r="AH301" s="88"/>
      <c r="AI301" s="88"/>
      <c r="AJ301" s="88"/>
      <c r="AK301" s="88"/>
      <c r="AL301" s="88"/>
      <c r="AM301" s="88"/>
      <c r="AN301" s="88"/>
      <c r="AO301" s="88"/>
      <c r="AP301" s="88"/>
      <c r="AQ301" s="88"/>
      <c r="AR301" s="88"/>
      <c r="AS301" s="88"/>
      <c r="AT301" s="88"/>
      <c r="AU301" s="88"/>
      <c r="AV301" s="88"/>
      <c r="AW301" s="88"/>
      <c r="AX301" s="88"/>
      <c r="AY301" s="88"/>
      <c r="AZ301" s="88"/>
      <c r="BA301" s="88"/>
      <c r="BB301" s="88"/>
    </row>
    <row r="302" customFormat="false" ht="12.75" hidden="false" customHeight="false" outlineLevel="0" collapsed="false">
      <c r="A302" s="49" t="n">
        <v>45839</v>
      </c>
      <c r="B302" s="93"/>
      <c r="C302" s="88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88"/>
      <c r="Z302" s="88"/>
      <c r="AA302" s="88"/>
      <c r="AB302" s="88"/>
      <c r="AC302" s="88"/>
      <c r="AD302" s="88"/>
      <c r="AE302" s="88"/>
      <c r="AF302" s="88"/>
      <c r="AG302" s="88"/>
      <c r="AH302" s="88"/>
      <c r="AI302" s="88"/>
      <c r="AJ302" s="88"/>
      <c r="AK302" s="88"/>
      <c r="AL302" s="88"/>
      <c r="AM302" s="88"/>
      <c r="AN302" s="88"/>
      <c r="AO302" s="88"/>
      <c r="AP302" s="88"/>
      <c r="AQ302" s="88"/>
      <c r="AR302" s="88"/>
      <c r="AS302" s="88"/>
      <c r="AT302" s="88"/>
      <c r="AU302" s="88"/>
      <c r="AV302" s="88"/>
      <c r="AW302" s="88"/>
      <c r="AX302" s="88"/>
      <c r="AY302" s="88"/>
      <c r="AZ302" s="88"/>
      <c r="BA302" s="88"/>
      <c r="BB302" s="88"/>
    </row>
    <row r="303" customFormat="false" ht="12.75" hidden="false" customHeight="false" outlineLevel="0" collapsed="false">
      <c r="A303" s="49" t="n">
        <v>45870</v>
      </c>
      <c r="B303" s="93"/>
      <c r="C303" s="88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88"/>
      <c r="Z303" s="88"/>
      <c r="AA303" s="88"/>
      <c r="AB303" s="88"/>
      <c r="AC303" s="88"/>
      <c r="AD303" s="88"/>
      <c r="AE303" s="88"/>
      <c r="AF303" s="88"/>
      <c r="AG303" s="88"/>
      <c r="AH303" s="88"/>
      <c r="AI303" s="88"/>
      <c r="AJ303" s="88"/>
      <c r="AK303" s="88"/>
      <c r="AL303" s="88"/>
      <c r="AM303" s="88"/>
      <c r="AN303" s="88"/>
      <c r="AO303" s="88"/>
      <c r="AP303" s="88"/>
      <c r="AQ303" s="88"/>
      <c r="AR303" s="88"/>
      <c r="AS303" s="88"/>
      <c r="AT303" s="88"/>
      <c r="AU303" s="88"/>
      <c r="AV303" s="88"/>
      <c r="AW303" s="88"/>
      <c r="AX303" s="88"/>
      <c r="AY303" s="88"/>
      <c r="AZ303" s="88"/>
      <c r="BA303" s="88"/>
      <c r="BB303" s="88"/>
    </row>
    <row r="304" customFormat="false" ht="12.75" hidden="false" customHeight="false" outlineLevel="0" collapsed="false">
      <c r="A304" s="49" t="n">
        <v>45901</v>
      </c>
      <c r="B304" s="93"/>
      <c r="C304" s="88"/>
      <c r="D304" s="88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8"/>
      <c r="P304" s="88"/>
      <c r="Q304" s="88"/>
      <c r="R304" s="88"/>
      <c r="S304" s="88"/>
      <c r="T304" s="88"/>
      <c r="U304" s="88"/>
      <c r="V304" s="88"/>
      <c r="W304" s="88"/>
      <c r="X304" s="88"/>
      <c r="Y304" s="88"/>
      <c r="Z304" s="88"/>
      <c r="AA304" s="88"/>
      <c r="AB304" s="88"/>
      <c r="AC304" s="88"/>
      <c r="AD304" s="88"/>
      <c r="AE304" s="88"/>
      <c r="AF304" s="88"/>
      <c r="AG304" s="88"/>
      <c r="AH304" s="88"/>
      <c r="AI304" s="88"/>
      <c r="AJ304" s="88"/>
      <c r="AK304" s="88"/>
      <c r="AL304" s="88"/>
      <c r="AM304" s="88"/>
      <c r="AN304" s="88"/>
      <c r="AO304" s="88"/>
      <c r="AP304" s="88"/>
      <c r="AQ304" s="88"/>
      <c r="AR304" s="88"/>
      <c r="AS304" s="88"/>
      <c r="AT304" s="88"/>
      <c r="AU304" s="88"/>
      <c r="AV304" s="88"/>
      <c r="AW304" s="88"/>
      <c r="AX304" s="88"/>
      <c r="AY304" s="88"/>
      <c r="AZ304" s="88"/>
      <c r="BA304" s="88"/>
      <c r="BB304" s="88"/>
    </row>
    <row r="305" customFormat="false" ht="12.75" hidden="false" customHeight="false" outlineLevel="0" collapsed="false">
      <c r="A305" s="49" t="n">
        <v>45931</v>
      </c>
      <c r="B305" s="93"/>
      <c r="C305" s="88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88"/>
      <c r="Z305" s="88"/>
      <c r="AA305" s="88"/>
      <c r="AB305" s="88"/>
      <c r="AC305" s="88"/>
      <c r="AD305" s="88"/>
      <c r="AE305" s="88"/>
      <c r="AF305" s="88"/>
      <c r="AG305" s="88"/>
      <c r="AH305" s="88"/>
      <c r="AI305" s="88"/>
      <c r="AJ305" s="88"/>
      <c r="AK305" s="88"/>
      <c r="AL305" s="88"/>
      <c r="AM305" s="88"/>
      <c r="AN305" s="88"/>
      <c r="AO305" s="88"/>
      <c r="AP305" s="88"/>
      <c r="AQ305" s="88"/>
      <c r="AR305" s="88"/>
      <c r="AS305" s="88"/>
      <c r="AT305" s="88"/>
      <c r="AU305" s="88"/>
      <c r="AV305" s="88"/>
      <c r="AW305" s="88"/>
      <c r="AX305" s="88"/>
      <c r="AY305" s="88"/>
      <c r="AZ305" s="88"/>
      <c r="BA305" s="88"/>
      <c r="BB305" s="88"/>
    </row>
    <row r="306" customFormat="false" ht="12.75" hidden="false" customHeight="false" outlineLevel="0" collapsed="false">
      <c r="A306" s="49" t="n">
        <v>45962</v>
      </c>
      <c r="B306" s="93"/>
      <c r="C306" s="88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88"/>
      <c r="X306" s="88"/>
      <c r="Y306" s="88"/>
      <c r="Z306" s="88"/>
      <c r="AA306" s="88"/>
      <c r="AB306" s="88"/>
      <c r="AC306" s="88"/>
      <c r="AD306" s="88"/>
      <c r="AE306" s="88"/>
      <c r="AF306" s="88"/>
      <c r="AG306" s="88"/>
      <c r="AH306" s="88"/>
      <c r="AI306" s="88"/>
      <c r="AJ306" s="88"/>
      <c r="AK306" s="88"/>
      <c r="AL306" s="88"/>
      <c r="AM306" s="88"/>
      <c r="AN306" s="88"/>
      <c r="AO306" s="88"/>
      <c r="AP306" s="88"/>
      <c r="AQ306" s="88"/>
      <c r="AR306" s="88"/>
      <c r="AS306" s="88"/>
      <c r="AT306" s="88"/>
      <c r="AU306" s="88"/>
      <c r="AV306" s="88"/>
      <c r="AW306" s="88"/>
      <c r="AX306" s="88"/>
      <c r="AY306" s="88"/>
      <c r="AZ306" s="88"/>
      <c r="BA306" s="88"/>
      <c r="BB306" s="88"/>
    </row>
    <row r="307" customFormat="false" ht="12.75" hidden="false" customHeight="false" outlineLevel="0" collapsed="false">
      <c r="A307" s="49" t="n">
        <v>45992</v>
      </c>
      <c r="B307" s="93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8"/>
      <c r="AA307" s="88"/>
      <c r="AB307" s="88"/>
      <c r="AC307" s="88"/>
      <c r="AD307" s="88"/>
      <c r="AE307" s="88"/>
      <c r="AF307" s="88"/>
      <c r="AG307" s="88"/>
      <c r="AH307" s="88"/>
      <c r="AI307" s="88"/>
      <c r="AJ307" s="88"/>
      <c r="AK307" s="88"/>
      <c r="AL307" s="88"/>
      <c r="AM307" s="88"/>
      <c r="AN307" s="88"/>
      <c r="AO307" s="88"/>
      <c r="AP307" s="88"/>
      <c r="AQ307" s="88"/>
      <c r="AR307" s="88"/>
      <c r="AS307" s="88"/>
      <c r="AT307" s="88"/>
      <c r="AU307" s="88"/>
      <c r="AV307" s="88"/>
      <c r="AW307" s="88"/>
      <c r="AX307" s="88"/>
      <c r="AY307" s="88"/>
      <c r="AZ307" s="88"/>
      <c r="BA307" s="88"/>
      <c r="BB307" s="88"/>
    </row>
    <row r="308" customFormat="false" ht="12.75" hidden="false" customHeight="false" outlineLevel="0" collapsed="false">
      <c r="A308" s="49" t="n">
        <v>46023</v>
      </c>
      <c r="B308" s="93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8"/>
      <c r="AA308" s="88"/>
      <c r="AB308" s="88"/>
      <c r="AC308" s="88"/>
      <c r="AD308" s="88"/>
      <c r="AE308" s="88"/>
      <c r="AF308" s="88"/>
      <c r="AG308" s="88"/>
      <c r="AH308" s="88"/>
      <c r="AI308" s="88"/>
      <c r="AJ308" s="88"/>
      <c r="AK308" s="88"/>
      <c r="AL308" s="88"/>
      <c r="AM308" s="88"/>
      <c r="AN308" s="88"/>
      <c r="AO308" s="88"/>
      <c r="AP308" s="88"/>
      <c r="AQ308" s="88"/>
      <c r="AR308" s="88"/>
      <c r="AS308" s="88"/>
      <c r="AT308" s="88"/>
      <c r="AU308" s="88"/>
      <c r="AV308" s="88"/>
      <c r="AW308" s="88"/>
      <c r="AX308" s="88"/>
      <c r="AY308" s="88"/>
      <c r="AZ308" s="88"/>
      <c r="BA308" s="88"/>
      <c r="BB308" s="88"/>
    </row>
    <row r="309" customFormat="false" ht="12.75" hidden="false" customHeight="false" outlineLevel="0" collapsed="false">
      <c r="A309" s="49" t="n">
        <v>46054</v>
      </c>
      <c r="B309" s="93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8"/>
      <c r="AA309" s="88"/>
      <c r="AB309" s="88"/>
      <c r="AC309" s="88"/>
      <c r="AD309" s="88"/>
      <c r="AE309" s="88"/>
      <c r="AF309" s="88"/>
      <c r="AG309" s="88"/>
      <c r="AH309" s="88"/>
      <c r="AI309" s="88"/>
      <c r="AJ309" s="88"/>
      <c r="AK309" s="88"/>
      <c r="AL309" s="88"/>
      <c r="AM309" s="88"/>
      <c r="AN309" s="88"/>
      <c r="AO309" s="88"/>
      <c r="AP309" s="88"/>
      <c r="AQ309" s="88"/>
      <c r="AR309" s="88"/>
      <c r="AS309" s="88"/>
      <c r="AT309" s="88"/>
      <c r="AU309" s="88"/>
      <c r="AV309" s="88"/>
      <c r="AW309" s="88"/>
      <c r="AX309" s="88"/>
      <c r="AY309" s="88"/>
      <c r="AZ309" s="88"/>
      <c r="BA309" s="88"/>
      <c r="BB309" s="88"/>
    </row>
    <row r="310" customFormat="false" ht="12.75" hidden="false" customHeight="false" outlineLevel="0" collapsed="false">
      <c r="A310" s="49" t="n">
        <v>46082</v>
      </c>
      <c r="B310" s="93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  <c r="Z310" s="88"/>
      <c r="AA310" s="88"/>
      <c r="AB310" s="88"/>
      <c r="AC310" s="88"/>
      <c r="AD310" s="88"/>
      <c r="AE310" s="88"/>
      <c r="AF310" s="88"/>
      <c r="AG310" s="88"/>
      <c r="AH310" s="88"/>
      <c r="AI310" s="88"/>
      <c r="AJ310" s="88"/>
      <c r="AK310" s="88"/>
      <c r="AL310" s="88"/>
      <c r="AM310" s="88"/>
      <c r="AN310" s="88"/>
      <c r="AO310" s="88"/>
      <c r="AP310" s="88"/>
      <c r="AQ310" s="88"/>
      <c r="AR310" s="88"/>
      <c r="AS310" s="88"/>
      <c r="AT310" s="88"/>
      <c r="AU310" s="88"/>
      <c r="AV310" s="88"/>
      <c r="AW310" s="88"/>
      <c r="AX310" s="88"/>
      <c r="AY310" s="88"/>
      <c r="AZ310" s="88"/>
      <c r="BA310" s="88"/>
      <c r="BB310" s="88"/>
    </row>
    <row r="311" customFormat="false" ht="12.75" hidden="false" customHeight="false" outlineLevel="0" collapsed="false">
      <c r="A311" s="49" t="n">
        <v>46113</v>
      </c>
      <c r="B311" s="93"/>
      <c r="C311" s="88"/>
      <c r="D311" s="88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88"/>
      <c r="Q311" s="88"/>
      <c r="R311" s="88"/>
      <c r="S311" s="88"/>
      <c r="T311" s="88"/>
      <c r="U311" s="88"/>
      <c r="V311" s="88"/>
      <c r="W311" s="88"/>
      <c r="X311" s="88"/>
      <c r="Y311" s="88"/>
      <c r="Z311" s="88"/>
      <c r="AA311" s="88"/>
      <c r="AB311" s="88"/>
      <c r="AC311" s="88"/>
      <c r="AD311" s="88"/>
      <c r="AE311" s="88"/>
      <c r="AF311" s="88"/>
      <c r="AG311" s="88"/>
      <c r="AH311" s="88"/>
      <c r="AI311" s="88"/>
      <c r="AJ311" s="88"/>
      <c r="AK311" s="88"/>
      <c r="AL311" s="88"/>
      <c r="AM311" s="88"/>
      <c r="AN311" s="88"/>
      <c r="AO311" s="88"/>
      <c r="AP311" s="88"/>
      <c r="AQ311" s="88"/>
      <c r="AR311" s="88"/>
      <c r="AS311" s="88"/>
      <c r="AT311" s="88"/>
      <c r="AU311" s="88"/>
      <c r="AV311" s="88"/>
      <c r="AW311" s="88"/>
      <c r="AX311" s="88"/>
      <c r="AY311" s="88"/>
      <c r="AZ311" s="88"/>
      <c r="BA311" s="88"/>
      <c r="BB311" s="88"/>
    </row>
    <row r="312" customFormat="false" ht="12.75" hidden="false" customHeight="false" outlineLevel="0" collapsed="false">
      <c r="A312" s="49" t="n">
        <v>46143</v>
      </c>
      <c r="B312" s="93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88"/>
      <c r="Z312" s="88"/>
      <c r="AA312" s="88"/>
      <c r="AB312" s="88"/>
      <c r="AC312" s="88"/>
      <c r="AD312" s="88"/>
      <c r="AE312" s="88"/>
      <c r="AF312" s="88"/>
      <c r="AG312" s="88"/>
      <c r="AH312" s="88"/>
      <c r="AI312" s="88"/>
      <c r="AJ312" s="88"/>
      <c r="AK312" s="88"/>
      <c r="AL312" s="88"/>
      <c r="AM312" s="88"/>
      <c r="AN312" s="88"/>
      <c r="AO312" s="88"/>
      <c r="AP312" s="88"/>
      <c r="AQ312" s="88"/>
      <c r="AR312" s="88"/>
      <c r="AS312" s="88"/>
      <c r="AT312" s="88"/>
      <c r="AU312" s="88"/>
      <c r="AV312" s="88"/>
      <c r="AW312" s="88"/>
      <c r="AX312" s="88"/>
      <c r="AY312" s="88"/>
      <c r="AZ312" s="88"/>
      <c r="BA312" s="88"/>
      <c r="BB312" s="88"/>
    </row>
    <row r="313" customFormat="false" ht="12.75" hidden="false" customHeight="false" outlineLevel="0" collapsed="false">
      <c r="A313" s="49" t="n">
        <v>46174</v>
      </c>
      <c r="B313" s="93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88"/>
      <c r="Z313" s="88"/>
      <c r="AA313" s="88"/>
      <c r="AB313" s="88"/>
      <c r="AC313" s="88"/>
      <c r="AD313" s="88"/>
      <c r="AE313" s="88"/>
      <c r="AF313" s="88"/>
      <c r="AG313" s="88"/>
      <c r="AH313" s="88"/>
      <c r="AI313" s="88"/>
      <c r="AJ313" s="88"/>
      <c r="AK313" s="88"/>
      <c r="AL313" s="88"/>
      <c r="AM313" s="88"/>
      <c r="AN313" s="88"/>
      <c r="AO313" s="88"/>
      <c r="AP313" s="88"/>
      <c r="AQ313" s="88"/>
      <c r="AR313" s="88"/>
      <c r="AS313" s="88"/>
      <c r="AT313" s="88"/>
      <c r="AU313" s="88"/>
      <c r="AV313" s="88"/>
      <c r="AW313" s="88"/>
      <c r="AX313" s="88"/>
      <c r="AY313" s="88"/>
      <c r="AZ313" s="88"/>
      <c r="BA313" s="88"/>
      <c r="BB313" s="88"/>
    </row>
    <row r="314" customFormat="false" ht="12.75" hidden="false" customHeight="false" outlineLevel="0" collapsed="false">
      <c r="A314" s="49" t="n">
        <v>46204</v>
      </c>
      <c r="B314" s="93"/>
      <c r="C314" s="88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88"/>
      <c r="Z314" s="88"/>
      <c r="AA314" s="88"/>
      <c r="AB314" s="88"/>
      <c r="AC314" s="88"/>
      <c r="AD314" s="88"/>
      <c r="AE314" s="88"/>
      <c r="AF314" s="88"/>
      <c r="AG314" s="88"/>
      <c r="AH314" s="88"/>
      <c r="AI314" s="88"/>
      <c r="AJ314" s="88"/>
      <c r="AK314" s="88"/>
      <c r="AL314" s="88"/>
      <c r="AM314" s="88"/>
      <c r="AN314" s="88"/>
      <c r="AO314" s="88"/>
      <c r="AP314" s="88"/>
      <c r="AQ314" s="88"/>
      <c r="AR314" s="88"/>
      <c r="AS314" s="88"/>
      <c r="AT314" s="88"/>
      <c r="AU314" s="88"/>
      <c r="AV314" s="88"/>
      <c r="AW314" s="88"/>
      <c r="AX314" s="88"/>
      <c r="AY314" s="88"/>
      <c r="AZ314" s="88"/>
      <c r="BA314" s="88"/>
      <c r="BB314" s="88"/>
    </row>
    <row r="315" customFormat="false" ht="12.75" hidden="false" customHeight="false" outlineLevel="0" collapsed="false">
      <c r="A315" s="49" t="n">
        <v>46235</v>
      </c>
      <c r="B315" s="93"/>
      <c r="C315" s="88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88"/>
      <c r="Z315" s="88"/>
      <c r="AA315" s="88"/>
      <c r="AB315" s="88"/>
      <c r="AC315" s="88"/>
      <c r="AD315" s="88"/>
      <c r="AE315" s="88"/>
      <c r="AF315" s="88"/>
      <c r="AG315" s="88"/>
      <c r="AH315" s="88"/>
      <c r="AI315" s="88"/>
      <c r="AJ315" s="88"/>
      <c r="AK315" s="88"/>
      <c r="AL315" s="88"/>
      <c r="AM315" s="88"/>
      <c r="AN315" s="88"/>
      <c r="AO315" s="88"/>
      <c r="AP315" s="88"/>
      <c r="AQ315" s="88"/>
      <c r="AR315" s="88"/>
      <c r="AS315" s="88"/>
      <c r="AT315" s="88"/>
      <c r="AU315" s="88"/>
      <c r="AV315" s="88"/>
      <c r="AW315" s="88"/>
      <c r="AX315" s="88"/>
      <c r="AY315" s="88"/>
      <c r="AZ315" s="88"/>
      <c r="BA315" s="88"/>
      <c r="BB315" s="88"/>
    </row>
    <row r="316" customFormat="false" ht="12.75" hidden="false" customHeight="false" outlineLevel="0" collapsed="false">
      <c r="A316" s="49" t="n">
        <v>46266</v>
      </c>
      <c r="B316" s="93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88"/>
      <c r="Z316" s="88"/>
      <c r="AA316" s="88"/>
      <c r="AB316" s="88"/>
      <c r="AC316" s="88"/>
      <c r="AD316" s="88"/>
      <c r="AE316" s="88"/>
      <c r="AF316" s="88"/>
      <c r="AG316" s="88"/>
      <c r="AH316" s="88"/>
      <c r="AI316" s="88"/>
      <c r="AJ316" s="88"/>
      <c r="AK316" s="88"/>
      <c r="AL316" s="88"/>
      <c r="AM316" s="88"/>
      <c r="AN316" s="88"/>
      <c r="AO316" s="88"/>
      <c r="AP316" s="88"/>
      <c r="AQ316" s="88"/>
      <c r="AR316" s="88"/>
      <c r="AS316" s="88"/>
      <c r="AT316" s="88"/>
      <c r="AU316" s="88"/>
      <c r="AV316" s="88"/>
      <c r="AW316" s="88"/>
      <c r="AX316" s="88"/>
      <c r="AY316" s="88"/>
      <c r="AZ316" s="88"/>
      <c r="BA316" s="88"/>
      <c r="BB316" s="88"/>
    </row>
    <row r="317" customFormat="false" ht="12.75" hidden="false" customHeight="false" outlineLevel="0" collapsed="false">
      <c r="A317" s="49" t="n">
        <v>46296</v>
      </c>
      <c r="B317" s="93"/>
      <c r="C317" s="88"/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88"/>
      <c r="Q317" s="88"/>
      <c r="R317" s="88"/>
      <c r="S317" s="88"/>
      <c r="T317" s="88"/>
      <c r="U317" s="88"/>
      <c r="V317" s="88"/>
      <c r="W317" s="88"/>
      <c r="X317" s="88"/>
      <c r="Y317" s="88"/>
      <c r="Z317" s="88"/>
      <c r="AA317" s="88"/>
      <c r="AB317" s="88"/>
      <c r="AC317" s="88"/>
      <c r="AD317" s="88"/>
      <c r="AE317" s="88"/>
      <c r="AF317" s="88"/>
      <c r="AG317" s="88"/>
      <c r="AH317" s="88"/>
      <c r="AI317" s="88"/>
      <c r="AJ317" s="88"/>
      <c r="AK317" s="88"/>
      <c r="AL317" s="88"/>
      <c r="AM317" s="88"/>
      <c r="AN317" s="88"/>
      <c r="AO317" s="88"/>
      <c r="AP317" s="88"/>
      <c r="AQ317" s="88"/>
      <c r="AR317" s="88"/>
      <c r="AS317" s="88"/>
      <c r="AT317" s="88"/>
      <c r="AU317" s="88"/>
      <c r="AV317" s="88"/>
      <c r="AW317" s="88"/>
      <c r="AX317" s="88"/>
      <c r="AY317" s="88"/>
      <c r="AZ317" s="88"/>
      <c r="BA317" s="88"/>
      <c r="BB317" s="88"/>
    </row>
    <row r="318" customFormat="false" ht="12.75" hidden="false" customHeight="false" outlineLevel="0" collapsed="false">
      <c r="A318" s="49" t="n">
        <v>46327</v>
      </c>
      <c r="B318" s="93"/>
      <c r="C318" s="88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  <c r="Z318" s="88"/>
      <c r="AA318" s="88"/>
      <c r="AB318" s="88"/>
      <c r="AC318" s="88"/>
      <c r="AD318" s="88"/>
      <c r="AE318" s="88"/>
      <c r="AF318" s="88"/>
      <c r="AG318" s="88"/>
      <c r="AH318" s="88"/>
      <c r="AI318" s="88"/>
      <c r="AJ318" s="88"/>
      <c r="AK318" s="88"/>
      <c r="AL318" s="88"/>
      <c r="AM318" s="88"/>
      <c r="AN318" s="88"/>
      <c r="AO318" s="88"/>
      <c r="AP318" s="88"/>
      <c r="AQ318" s="88"/>
      <c r="AR318" s="88"/>
      <c r="AS318" s="88"/>
      <c r="AT318" s="88"/>
      <c r="AU318" s="88"/>
      <c r="AV318" s="88"/>
      <c r="AW318" s="88"/>
      <c r="AX318" s="88"/>
      <c r="AY318" s="88"/>
      <c r="AZ318" s="88"/>
      <c r="BA318" s="88"/>
      <c r="BB318" s="88"/>
    </row>
    <row r="319" customFormat="false" ht="12.75" hidden="false" customHeight="false" outlineLevel="0" collapsed="false">
      <c r="A319" s="49" t="n">
        <v>46357</v>
      </c>
      <c r="B319" s="93"/>
      <c r="C319" s="88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88"/>
      <c r="Z319" s="88"/>
      <c r="AA319" s="88"/>
      <c r="AB319" s="88"/>
      <c r="AC319" s="88"/>
      <c r="AD319" s="88"/>
      <c r="AE319" s="88"/>
      <c r="AF319" s="88"/>
      <c r="AG319" s="88"/>
      <c r="AH319" s="88"/>
      <c r="AI319" s="88"/>
      <c r="AJ319" s="88"/>
      <c r="AK319" s="88"/>
      <c r="AL319" s="88"/>
      <c r="AM319" s="88"/>
      <c r="AN319" s="88"/>
      <c r="AO319" s="88"/>
      <c r="AP319" s="88"/>
      <c r="AQ319" s="88"/>
      <c r="AR319" s="88"/>
      <c r="AS319" s="88"/>
      <c r="AT319" s="88"/>
      <c r="AU319" s="88"/>
      <c r="AV319" s="88"/>
      <c r="AW319" s="88"/>
      <c r="AX319" s="88"/>
      <c r="AY319" s="88"/>
      <c r="AZ319" s="88"/>
      <c r="BA319" s="88"/>
      <c r="BB319" s="88"/>
    </row>
    <row r="320" customFormat="false" ht="12.75" hidden="false" customHeight="false" outlineLevel="0" collapsed="false">
      <c r="A320" s="49" t="n">
        <v>46388</v>
      </c>
      <c r="B320" s="93"/>
      <c r="C320" s="88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88"/>
      <c r="Z320" s="88"/>
      <c r="AA320" s="88"/>
      <c r="AB320" s="88"/>
      <c r="AC320" s="88"/>
      <c r="AD320" s="88"/>
      <c r="AE320" s="88"/>
      <c r="AF320" s="88"/>
      <c r="AG320" s="88"/>
      <c r="AH320" s="88"/>
      <c r="AI320" s="88"/>
      <c r="AJ320" s="88"/>
      <c r="AK320" s="88"/>
      <c r="AL320" s="88"/>
      <c r="AM320" s="88"/>
      <c r="AN320" s="88"/>
      <c r="AO320" s="88"/>
      <c r="AP320" s="88"/>
      <c r="AQ320" s="88"/>
      <c r="AR320" s="88"/>
      <c r="AS320" s="88"/>
      <c r="AT320" s="88"/>
      <c r="AU320" s="88"/>
      <c r="AV320" s="88"/>
      <c r="AW320" s="88"/>
      <c r="AX320" s="88"/>
      <c r="AY320" s="88"/>
      <c r="AZ320" s="88"/>
      <c r="BA320" s="88"/>
      <c r="BB320" s="88"/>
    </row>
    <row r="321" customFormat="false" ht="12.75" hidden="false" customHeight="false" outlineLevel="0" collapsed="false">
      <c r="A321" s="49" t="n">
        <v>46419</v>
      </c>
      <c r="B321" s="93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  <c r="Z321" s="88"/>
      <c r="AA321" s="88"/>
      <c r="AB321" s="88"/>
      <c r="AC321" s="88"/>
      <c r="AD321" s="88"/>
      <c r="AE321" s="88"/>
      <c r="AF321" s="88"/>
      <c r="AG321" s="88"/>
      <c r="AH321" s="88"/>
      <c r="AI321" s="88"/>
      <c r="AJ321" s="88"/>
      <c r="AK321" s="88"/>
      <c r="AL321" s="88"/>
      <c r="AM321" s="88"/>
      <c r="AN321" s="88"/>
      <c r="AO321" s="88"/>
      <c r="AP321" s="88"/>
      <c r="AQ321" s="88"/>
      <c r="AR321" s="88"/>
      <c r="AS321" s="88"/>
      <c r="AT321" s="88"/>
      <c r="AU321" s="88"/>
      <c r="AV321" s="88"/>
      <c r="AW321" s="88"/>
      <c r="AX321" s="88"/>
      <c r="AY321" s="88"/>
      <c r="AZ321" s="88"/>
      <c r="BA321" s="88"/>
      <c r="BB321" s="88"/>
    </row>
    <row r="322" customFormat="false" ht="12.75" hidden="false" customHeight="false" outlineLevel="0" collapsed="false">
      <c r="A322" s="49" t="n">
        <v>46447</v>
      </c>
      <c r="B322" s="93"/>
      <c r="C322" s="88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88"/>
      <c r="Q322" s="88"/>
      <c r="R322" s="88"/>
      <c r="S322" s="88"/>
      <c r="T322" s="88"/>
      <c r="U322" s="88"/>
      <c r="V322" s="88"/>
      <c r="W322" s="88"/>
      <c r="X322" s="88"/>
      <c r="Y322" s="88"/>
      <c r="Z322" s="88"/>
      <c r="AA322" s="88"/>
      <c r="AB322" s="88"/>
      <c r="AC322" s="88"/>
      <c r="AD322" s="88"/>
      <c r="AE322" s="88"/>
      <c r="AF322" s="88"/>
      <c r="AG322" s="88"/>
      <c r="AH322" s="88"/>
      <c r="AI322" s="88"/>
      <c r="AJ322" s="88"/>
      <c r="AK322" s="88"/>
      <c r="AL322" s="88"/>
      <c r="AM322" s="88"/>
      <c r="AN322" s="88"/>
      <c r="AO322" s="88"/>
      <c r="AP322" s="88"/>
      <c r="AQ322" s="88"/>
      <c r="AR322" s="88"/>
      <c r="AS322" s="88"/>
      <c r="AT322" s="88"/>
      <c r="AU322" s="88"/>
      <c r="AV322" s="88"/>
      <c r="AW322" s="88"/>
      <c r="AX322" s="88"/>
      <c r="AY322" s="88"/>
      <c r="AZ322" s="88"/>
      <c r="BA322" s="88"/>
      <c r="BB322" s="88"/>
    </row>
    <row r="323" customFormat="false" ht="12.75" hidden="false" customHeight="false" outlineLevel="0" collapsed="false">
      <c r="A323" s="49" t="n">
        <v>46478</v>
      </c>
      <c r="B323" s="93"/>
      <c r="C323" s="88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88"/>
      <c r="X323" s="88"/>
      <c r="Y323" s="88"/>
      <c r="Z323" s="88"/>
      <c r="AA323" s="88"/>
      <c r="AB323" s="88"/>
      <c r="AC323" s="88"/>
      <c r="AD323" s="88"/>
      <c r="AE323" s="88"/>
      <c r="AF323" s="88"/>
      <c r="AG323" s="88"/>
      <c r="AH323" s="88"/>
      <c r="AI323" s="88"/>
      <c r="AJ323" s="88"/>
      <c r="AK323" s="88"/>
      <c r="AL323" s="88"/>
      <c r="AM323" s="88"/>
      <c r="AN323" s="88"/>
      <c r="AO323" s="88"/>
      <c r="AP323" s="88"/>
      <c r="AQ323" s="88"/>
      <c r="AR323" s="88"/>
      <c r="AS323" s="88"/>
      <c r="AT323" s="88"/>
      <c r="AU323" s="88"/>
      <c r="AV323" s="88"/>
      <c r="AW323" s="88"/>
      <c r="AX323" s="88"/>
      <c r="AY323" s="88"/>
      <c r="AZ323" s="88"/>
      <c r="BA323" s="88"/>
      <c r="BB323" s="88"/>
    </row>
    <row r="324" customFormat="false" ht="12.75" hidden="false" customHeight="false" outlineLevel="0" collapsed="false">
      <c r="A324" s="49" t="n">
        <v>46508</v>
      </c>
      <c r="B324" s="93"/>
      <c r="C324" s="88"/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88"/>
      <c r="Q324" s="88"/>
      <c r="R324" s="88"/>
      <c r="S324" s="88"/>
      <c r="T324" s="88"/>
      <c r="U324" s="88"/>
      <c r="V324" s="88"/>
      <c r="W324" s="88"/>
      <c r="X324" s="88"/>
      <c r="Y324" s="88"/>
      <c r="Z324" s="88"/>
      <c r="AA324" s="88"/>
      <c r="AB324" s="88"/>
      <c r="AC324" s="88"/>
      <c r="AD324" s="88"/>
      <c r="AE324" s="88"/>
      <c r="AF324" s="88"/>
      <c r="AG324" s="88"/>
      <c r="AH324" s="88"/>
      <c r="AI324" s="88"/>
      <c r="AJ324" s="88"/>
      <c r="AK324" s="88"/>
      <c r="AL324" s="88"/>
      <c r="AM324" s="88"/>
      <c r="AN324" s="88"/>
      <c r="AO324" s="88"/>
      <c r="AP324" s="88"/>
      <c r="AQ324" s="88"/>
      <c r="AR324" s="88"/>
      <c r="AS324" s="88"/>
      <c r="AT324" s="88"/>
      <c r="AU324" s="88"/>
      <c r="AV324" s="88"/>
      <c r="AW324" s="88"/>
      <c r="AX324" s="88"/>
      <c r="AY324" s="88"/>
      <c r="AZ324" s="88"/>
      <c r="BA324" s="88"/>
      <c r="BB324" s="88"/>
    </row>
    <row r="325" customFormat="false" ht="12.75" hidden="false" customHeight="false" outlineLevel="0" collapsed="false">
      <c r="A325" s="49" t="n">
        <v>46539</v>
      </c>
      <c r="B325" s="93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R325" s="88"/>
      <c r="S325" s="88"/>
      <c r="T325" s="88"/>
      <c r="U325" s="88"/>
      <c r="V325" s="88"/>
      <c r="W325" s="88"/>
      <c r="X325" s="88"/>
      <c r="Y325" s="88"/>
      <c r="Z325" s="88"/>
      <c r="AA325" s="88"/>
      <c r="AB325" s="88"/>
      <c r="AC325" s="88"/>
      <c r="AD325" s="88"/>
      <c r="AE325" s="88"/>
      <c r="AF325" s="88"/>
      <c r="AG325" s="88"/>
      <c r="AH325" s="88"/>
      <c r="AI325" s="88"/>
      <c r="AJ325" s="88"/>
      <c r="AK325" s="88"/>
      <c r="AL325" s="88"/>
      <c r="AM325" s="88"/>
      <c r="AN325" s="88"/>
      <c r="AO325" s="88"/>
      <c r="AP325" s="88"/>
      <c r="AQ325" s="88"/>
      <c r="AR325" s="88"/>
      <c r="AS325" s="88"/>
      <c r="AT325" s="88"/>
      <c r="AU325" s="88"/>
      <c r="AV325" s="88"/>
      <c r="AW325" s="88"/>
      <c r="AX325" s="88"/>
      <c r="AY325" s="88"/>
      <c r="AZ325" s="88"/>
      <c r="BA325" s="88"/>
      <c r="BB325" s="88"/>
    </row>
    <row r="326" customFormat="false" ht="12.75" hidden="false" customHeight="false" outlineLevel="0" collapsed="false">
      <c r="A326" s="49" t="n">
        <v>46569</v>
      </c>
      <c r="B326" s="93"/>
      <c r="C326" s="88"/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8"/>
      <c r="P326" s="88"/>
      <c r="Q326" s="88"/>
      <c r="R326" s="88"/>
      <c r="S326" s="88"/>
      <c r="T326" s="88"/>
      <c r="U326" s="88"/>
      <c r="V326" s="88"/>
      <c r="W326" s="88"/>
      <c r="X326" s="88"/>
      <c r="Y326" s="88"/>
      <c r="Z326" s="88"/>
      <c r="AA326" s="88"/>
      <c r="AB326" s="88"/>
      <c r="AC326" s="88"/>
      <c r="AD326" s="88"/>
      <c r="AE326" s="88"/>
      <c r="AF326" s="88"/>
      <c r="AG326" s="88"/>
      <c r="AH326" s="88"/>
      <c r="AI326" s="88"/>
      <c r="AJ326" s="88"/>
      <c r="AK326" s="88"/>
      <c r="AL326" s="88"/>
      <c r="AM326" s="88"/>
      <c r="AN326" s="88"/>
      <c r="AO326" s="88"/>
      <c r="AP326" s="88"/>
      <c r="AQ326" s="88"/>
      <c r="AR326" s="88"/>
      <c r="AS326" s="88"/>
      <c r="AT326" s="88"/>
      <c r="AU326" s="88"/>
      <c r="AV326" s="88"/>
      <c r="AW326" s="88"/>
      <c r="AX326" s="88"/>
      <c r="AY326" s="88"/>
      <c r="AZ326" s="88"/>
      <c r="BA326" s="88"/>
      <c r="BB326" s="88"/>
    </row>
    <row r="327" customFormat="false" ht="12.75" hidden="false" customHeight="false" outlineLevel="0" collapsed="false">
      <c r="A327" s="49" t="n">
        <v>46600</v>
      </c>
      <c r="B327" s="93"/>
      <c r="C327" s="88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88"/>
      <c r="Q327" s="88"/>
      <c r="R327" s="88"/>
      <c r="S327" s="88"/>
      <c r="T327" s="88"/>
      <c r="U327" s="88"/>
      <c r="V327" s="88"/>
      <c r="W327" s="88"/>
      <c r="X327" s="88"/>
      <c r="Y327" s="88"/>
      <c r="Z327" s="88"/>
      <c r="AA327" s="88"/>
      <c r="AB327" s="88"/>
      <c r="AC327" s="88"/>
      <c r="AD327" s="88"/>
      <c r="AE327" s="88"/>
      <c r="AF327" s="88"/>
      <c r="AG327" s="88"/>
      <c r="AH327" s="88"/>
      <c r="AI327" s="88"/>
      <c r="AJ327" s="88"/>
      <c r="AK327" s="88"/>
      <c r="AL327" s="88"/>
      <c r="AM327" s="88"/>
      <c r="AN327" s="88"/>
      <c r="AO327" s="88"/>
      <c r="AP327" s="88"/>
      <c r="AQ327" s="88"/>
      <c r="AR327" s="88"/>
      <c r="AS327" s="88"/>
      <c r="AT327" s="88"/>
      <c r="AU327" s="88"/>
      <c r="AV327" s="88"/>
      <c r="AW327" s="88"/>
      <c r="AX327" s="88"/>
      <c r="AY327" s="88"/>
      <c r="AZ327" s="88"/>
      <c r="BA327" s="88"/>
      <c r="BB327" s="88"/>
    </row>
    <row r="328" customFormat="false" ht="12.75" hidden="false" customHeight="false" outlineLevel="0" collapsed="false">
      <c r="A328" s="49" t="n">
        <v>46631</v>
      </c>
      <c r="B328" s="93"/>
      <c r="C328" s="88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88"/>
      <c r="Q328" s="88"/>
      <c r="R328" s="88"/>
      <c r="S328" s="88"/>
      <c r="T328" s="88"/>
      <c r="U328" s="88"/>
      <c r="V328" s="88"/>
      <c r="W328" s="88"/>
      <c r="X328" s="88"/>
      <c r="Y328" s="88"/>
      <c r="Z328" s="88"/>
      <c r="AA328" s="88"/>
      <c r="AB328" s="88"/>
      <c r="AC328" s="88"/>
      <c r="AD328" s="88"/>
      <c r="AE328" s="88"/>
      <c r="AF328" s="88"/>
      <c r="AG328" s="88"/>
      <c r="AH328" s="88"/>
      <c r="AI328" s="88"/>
      <c r="AJ328" s="88"/>
      <c r="AK328" s="88"/>
      <c r="AL328" s="88"/>
      <c r="AM328" s="88"/>
      <c r="AN328" s="88"/>
      <c r="AO328" s="88"/>
      <c r="AP328" s="88"/>
      <c r="AQ328" s="88"/>
      <c r="AR328" s="88"/>
      <c r="AS328" s="88"/>
      <c r="AT328" s="88"/>
      <c r="AU328" s="88"/>
      <c r="AV328" s="88"/>
      <c r="AW328" s="88"/>
      <c r="AX328" s="88"/>
      <c r="AY328" s="88"/>
      <c r="AZ328" s="88"/>
      <c r="BA328" s="88"/>
      <c r="BB328" s="88"/>
    </row>
    <row r="329" customFormat="false" ht="12.75" hidden="false" customHeight="false" outlineLevel="0" collapsed="false">
      <c r="A329" s="49" t="n">
        <v>46661</v>
      </c>
      <c r="B329" s="93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  <c r="Z329" s="88"/>
      <c r="AA329" s="88"/>
      <c r="AB329" s="88"/>
      <c r="AC329" s="88"/>
      <c r="AD329" s="88"/>
      <c r="AE329" s="88"/>
      <c r="AF329" s="88"/>
      <c r="AG329" s="88"/>
      <c r="AH329" s="88"/>
      <c r="AI329" s="88"/>
      <c r="AJ329" s="88"/>
      <c r="AK329" s="88"/>
      <c r="AL329" s="88"/>
      <c r="AM329" s="88"/>
      <c r="AN329" s="88"/>
      <c r="AO329" s="88"/>
      <c r="AP329" s="88"/>
      <c r="AQ329" s="88"/>
      <c r="AR329" s="88"/>
      <c r="AS329" s="88"/>
      <c r="AT329" s="88"/>
      <c r="AU329" s="88"/>
      <c r="AV329" s="88"/>
      <c r="AW329" s="88"/>
      <c r="AX329" s="88"/>
      <c r="AY329" s="88"/>
      <c r="AZ329" s="88"/>
      <c r="BA329" s="88"/>
      <c r="BB329" s="88"/>
    </row>
    <row r="330" customFormat="false" ht="12.75" hidden="false" customHeight="false" outlineLevel="0" collapsed="false">
      <c r="A330" s="49" t="n">
        <v>46692</v>
      </c>
      <c r="B330" s="93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88"/>
      <c r="Q330" s="88"/>
      <c r="R330" s="88"/>
      <c r="S330" s="88"/>
      <c r="T330" s="88"/>
      <c r="U330" s="88"/>
      <c r="V330" s="88"/>
      <c r="W330" s="88"/>
      <c r="X330" s="88"/>
      <c r="Y330" s="88"/>
      <c r="Z330" s="88"/>
      <c r="AA330" s="88"/>
      <c r="AB330" s="88"/>
      <c r="AC330" s="88"/>
      <c r="AD330" s="88"/>
      <c r="AE330" s="88"/>
      <c r="AF330" s="88"/>
      <c r="AG330" s="88"/>
      <c r="AH330" s="88"/>
      <c r="AI330" s="88"/>
      <c r="AJ330" s="88"/>
      <c r="AK330" s="88"/>
      <c r="AL330" s="88"/>
      <c r="AM330" s="88"/>
      <c r="AN330" s="88"/>
      <c r="AO330" s="88"/>
      <c r="AP330" s="88"/>
      <c r="AQ330" s="88"/>
      <c r="AR330" s="88"/>
      <c r="AS330" s="88"/>
      <c r="AT330" s="88"/>
      <c r="AU330" s="88"/>
      <c r="AV330" s="88"/>
      <c r="AW330" s="88"/>
      <c r="AX330" s="88"/>
      <c r="AY330" s="88"/>
      <c r="AZ330" s="88"/>
      <c r="BA330" s="88"/>
      <c r="BB330" s="88"/>
    </row>
    <row r="331" customFormat="false" ht="12.75" hidden="false" customHeight="false" outlineLevel="0" collapsed="false">
      <c r="A331" s="49" t="n">
        <v>46722</v>
      </c>
      <c r="B331" s="93"/>
      <c r="C331" s="88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8"/>
      <c r="W331" s="88"/>
      <c r="X331" s="88"/>
      <c r="Y331" s="88"/>
      <c r="Z331" s="88"/>
      <c r="AA331" s="88"/>
      <c r="AB331" s="88"/>
      <c r="AC331" s="88"/>
      <c r="AD331" s="88"/>
      <c r="AE331" s="88"/>
      <c r="AF331" s="88"/>
      <c r="AG331" s="88"/>
      <c r="AH331" s="88"/>
      <c r="AI331" s="88"/>
      <c r="AJ331" s="88"/>
      <c r="AK331" s="88"/>
      <c r="AL331" s="88"/>
      <c r="AM331" s="88"/>
      <c r="AN331" s="88"/>
      <c r="AO331" s="88"/>
      <c r="AP331" s="88"/>
      <c r="AQ331" s="88"/>
      <c r="AR331" s="88"/>
      <c r="AS331" s="88"/>
      <c r="AT331" s="88"/>
      <c r="AU331" s="88"/>
      <c r="AV331" s="88"/>
      <c r="AW331" s="88"/>
      <c r="AX331" s="88"/>
      <c r="AY331" s="88"/>
      <c r="AZ331" s="88"/>
      <c r="BA331" s="88"/>
      <c r="BB331" s="88"/>
    </row>
    <row r="332" customFormat="false" ht="12.75" hidden="false" customHeight="false" outlineLevel="0" collapsed="false">
      <c r="A332" s="49" t="n">
        <v>46753</v>
      </c>
      <c r="B332" s="93"/>
      <c r="C332" s="88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8"/>
      <c r="W332" s="88"/>
      <c r="X332" s="88"/>
      <c r="Y332" s="88"/>
      <c r="Z332" s="88"/>
      <c r="AA332" s="88"/>
      <c r="AB332" s="88"/>
      <c r="AC332" s="88"/>
      <c r="AD332" s="88"/>
      <c r="AE332" s="88"/>
      <c r="AF332" s="88"/>
      <c r="AG332" s="88"/>
      <c r="AH332" s="88"/>
      <c r="AI332" s="88"/>
      <c r="AJ332" s="88"/>
      <c r="AK332" s="88"/>
      <c r="AL332" s="88"/>
      <c r="AM332" s="88"/>
      <c r="AN332" s="88"/>
      <c r="AO332" s="88"/>
      <c r="AP332" s="88"/>
      <c r="AQ332" s="88"/>
      <c r="AR332" s="88"/>
      <c r="AS332" s="88"/>
      <c r="AT332" s="88"/>
      <c r="AU332" s="88"/>
      <c r="AV332" s="88"/>
      <c r="AW332" s="88"/>
      <c r="AX332" s="88"/>
      <c r="AY332" s="88"/>
      <c r="AZ332" s="88"/>
      <c r="BA332" s="88"/>
      <c r="BB332" s="88"/>
    </row>
    <row r="333" customFormat="false" ht="12.75" hidden="false" customHeight="false" outlineLevel="0" collapsed="false">
      <c r="A333" s="49" t="n">
        <v>46784</v>
      </c>
      <c r="B333" s="93"/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8"/>
      <c r="W333" s="88"/>
      <c r="X333" s="88"/>
      <c r="Y333" s="88"/>
      <c r="Z333" s="88"/>
      <c r="AA333" s="88"/>
      <c r="AB333" s="88"/>
      <c r="AC333" s="88"/>
      <c r="AD333" s="88"/>
      <c r="AE333" s="88"/>
      <c r="AF333" s="88"/>
      <c r="AG333" s="88"/>
      <c r="AH333" s="88"/>
      <c r="AI333" s="88"/>
      <c r="AJ333" s="88"/>
      <c r="AK333" s="88"/>
      <c r="AL333" s="88"/>
      <c r="AM333" s="88"/>
      <c r="AN333" s="88"/>
      <c r="AO333" s="88"/>
      <c r="AP333" s="88"/>
      <c r="AQ333" s="88"/>
      <c r="AR333" s="88"/>
      <c r="AS333" s="88"/>
      <c r="AT333" s="88"/>
      <c r="AU333" s="88"/>
      <c r="AV333" s="88"/>
      <c r="AW333" s="88"/>
      <c r="AX333" s="88"/>
      <c r="AY333" s="88"/>
      <c r="AZ333" s="88"/>
      <c r="BA333" s="88"/>
      <c r="BB333" s="88"/>
    </row>
    <row r="334" customFormat="false" ht="12.75" hidden="false" customHeight="false" outlineLevel="0" collapsed="false">
      <c r="A334" s="49" t="n">
        <v>46813</v>
      </c>
      <c r="B334" s="93"/>
      <c r="C334" s="88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88"/>
      <c r="Q334" s="88"/>
      <c r="R334" s="88"/>
      <c r="S334" s="88"/>
      <c r="T334" s="88"/>
      <c r="U334" s="88"/>
      <c r="V334" s="88"/>
      <c r="W334" s="88"/>
      <c r="X334" s="88"/>
      <c r="Y334" s="88"/>
      <c r="Z334" s="88"/>
      <c r="AA334" s="88"/>
      <c r="AB334" s="88"/>
      <c r="AC334" s="88"/>
      <c r="AD334" s="88"/>
      <c r="AE334" s="88"/>
      <c r="AF334" s="88"/>
      <c r="AG334" s="88"/>
      <c r="AH334" s="88"/>
      <c r="AI334" s="88"/>
      <c r="AJ334" s="88"/>
      <c r="AK334" s="88"/>
      <c r="AL334" s="88"/>
      <c r="AM334" s="88"/>
      <c r="AN334" s="88"/>
      <c r="AO334" s="88"/>
      <c r="AP334" s="88"/>
      <c r="AQ334" s="88"/>
      <c r="AR334" s="88"/>
      <c r="AS334" s="88"/>
      <c r="AT334" s="88"/>
      <c r="AU334" s="88"/>
      <c r="AV334" s="88"/>
      <c r="AW334" s="88"/>
      <c r="AX334" s="88"/>
      <c r="AY334" s="88"/>
      <c r="AZ334" s="88"/>
      <c r="BA334" s="88"/>
      <c r="BB334" s="88"/>
    </row>
    <row r="335" customFormat="false" ht="12.75" hidden="false" customHeight="false" outlineLevel="0" collapsed="false">
      <c r="A335" s="49" t="n">
        <v>46844</v>
      </c>
      <c r="B335" s="93"/>
      <c r="C335" s="88"/>
      <c r="D335" s="88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8"/>
      <c r="P335" s="88"/>
      <c r="Q335" s="88"/>
      <c r="R335" s="88"/>
      <c r="S335" s="88"/>
      <c r="T335" s="88"/>
      <c r="U335" s="88"/>
      <c r="V335" s="88"/>
      <c r="W335" s="88"/>
      <c r="X335" s="88"/>
      <c r="Y335" s="88"/>
      <c r="Z335" s="88"/>
      <c r="AA335" s="88"/>
      <c r="AB335" s="88"/>
      <c r="AC335" s="88"/>
      <c r="AD335" s="88"/>
      <c r="AE335" s="88"/>
      <c r="AF335" s="88"/>
      <c r="AG335" s="88"/>
      <c r="AH335" s="88"/>
      <c r="AI335" s="88"/>
      <c r="AJ335" s="88"/>
      <c r="AK335" s="88"/>
      <c r="AL335" s="88"/>
      <c r="AM335" s="88"/>
      <c r="AN335" s="88"/>
      <c r="AO335" s="88"/>
      <c r="AP335" s="88"/>
      <c r="AQ335" s="88"/>
      <c r="AR335" s="88"/>
      <c r="AS335" s="88"/>
      <c r="AT335" s="88"/>
      <c r="AU335" s="88"/>
      <c r="AV335" s="88"/>
      <c r="AW335" s="88"/>
      <c r="AX335" s="88"/>
      <c r="AY335" s="88"/>
      <c r="AZ335" s="88"/>
      <c r="BA335" s="88"/>
      <c r="BB335" s="88"/>
    </row>
    <row r="336" customFormat="false" ht="12.75" hidden="false" customHeight="false" outlineLevel="0" collapsed="false">
      <c r="A336" s="49" t="n">
        <v>46874</v>
      </c>
      <c r="B336" s="93"/>
      <c r="C336" s="88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8"/>
      <c r="P336" s="88"/>
      <c r="Q336" s="88"/>
      <c r="R336" s="88"/>
      <c r="S336" s="88"/>
      <c r="T336" s="88"/>
      <c r="U336" s="88"/>
      <c r="V336" s="88"/>
      <c r="W336" s="88"/>
      <c r="X336" s="88"/>
      <c r="Y336" s="88"/>
      <c r="Z336" s="88"/>
      <c r="AA336" s="88"/>
      <c r="AB336" s="88"/>
      <c r="AC336" s="88"/>
      <c r="AD336" s="88"/>
      <c r="AE336" s="88"/>
      <c r="AF336" s="88"/>
      <c r="AG336" s="88"/>
      <c r="AH336" s="88"/>
      <c r="AI336" s="88"/>
      <c r="AJ336" s="88"/>
      <c r="AK336" s="88"/>
      <c r="AL336" s="88"/>
      <c r="AM336" s="88"/>
      <c r="AN336" s="88"/>
      <c r="AO336" s="88"/>
      <c r="AP336" s="88"/>
      <c r="AQ336" s="88"/>
      <c r="AR336" s="88"/>
      <c r="AS336" s="88"/>
      <c r="AT336" s="88"/>
      <c r="AU336" s="88"/>
      <c r="AV336" s="88"/>
      <c r="AW336" s="88"/>
      <c r="AX336" s="88"/>
      <c r="AY336" s="88"/>
      <c r="AZ336" s="88"/>
      <c r="BA336" s="88"/>
      <c r="BB336" s="88"/>
    </row>
    <row r="337" customFormat="false" ht="12.75" hidden="false" customHeight="false" outlineLevel="0" collapsed="false">
      <c r="A337" s="49" t="n">
        <v>46905</v>
      </c>
      <c r="B337" s="93"/>
      <c r="C337" s="88"/>
      <c r="D337" s="88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8"/>
      <c r="P337" s="88"/>
      <c r="Q337" s="88"/>
      <c r="R337" s="88"/>
      <c r="S337" s="88"/>
      <c r="T337" s="88"/>
      <c r="U337" s="88"/>
      <c r="V337" s="88"/>
      <c r="W337" s="88"/>
      <c r="X337" s="88"/>
      <c r="Y337" s="88"/>
      <c r="Z337" s="88"/>
      <c r="AA337" s="88"/>
      <c r="AB337" s="88"/>
      <c r="AC337" s="88"/>
      <c r="AD337" s="88"/>
      <c r="AE337" s="88"/>
      <c r="AF337" s="88"/>
      <c r="AG337" s="88"/>
      <c r="AH337" s="88"/>
      <c r="AI337" s="88"/>
      <c r="AJ337" s="88"/>
      <c r="AK337" s="88"/>
      <c r="AL337" s="88"/>
      <c r="AM337" s="88"/>
      <c r="AN337" s="88"/>
      <c r="AO337" s="88"/>
      <c r="AP337" s="88"/>
      <c r="AQ337" s="88"/>
      <c r="AR337" s="88"/>
      <c r="AS337" s="88"/>
      <c r="AT337" s="88"/>
      <c r="AU337" s="88"/>
      <c r="AV337" s="88"/>
      <c r="AW337" s="88"/>
      <c r="AX337" s="88"/>
      <c r="AY337" s="88"/>
      <c r="AZ337" s="88"/>
      <c r="BA337" s="88"/>
      <c r="BB337" s="88"/>
    </row>
    <row r="338" customFormat="false" ht="12.75" hidden="false" customHeight="false" outlineLevel="0" collapsed="false">
      <c r="A338" s="49" t="n">
        <v>46935</v>
      </c>
      <c r="B338" s="93"/>
      <c r="C338" s="88"/>
      <c r="D338" s="88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8"/>
      <c r="P338" s="88"/>
      <c r="Q338" s="88"/>
      <c r="R338" s="88"/>
      <c r="S338" s="88"/>
      <c r="T338" s="88"/>
      <c r="U338" s="88"/>
      <c r="V338" s="88"/>
      <c r="W338" s="88"/>
      <c r="X338" s="88"/>
      <c r="Y338" s="88"/>
      <c r="Z338" s="88"/>
      <c r="AA338" s="88"/>
      <c r="AB338" s="88"/>
      <c r="AC338" s="88"/>
      <c r="AD338" s="88"/>
      <c r="AE338" s="88"/>
      <c r="AF338" s="88"/>
      <c r="AG338" s="88"/>
      <c r="AH338" s="88"/>
      <c r="AI338" s="88"/>
      <c r="AJ338" s="88"/>
      <c r="AK338" s="88"/>
      <c r="AL338" s="88"/>
      <c r="AM338" s="88"/>
      <c r="AN338" s="88"/>
      <c r="AO338" s="88"/>
      <c r="AP338" s="88"/>
      <c r="AQ338" s="88"/>
      <c r="AR338" s="88"/>
      <c r="AS338" s="88"/>
      <c r="AT338" s="88"/>
      <c r="AU338" s="88"/>
      <c r="AV338" s="88"/>
      <c r="AW338" s="88"/>
      <c r="AX338" s="88"/>
      <c r="AY338" s="88"/>
      <c r="AZ338" s="88"/>
      <c r="BA338" s="88"/>
      <c r="BB338" s="88"/>
    </row>
    <row r="339" customFormat="false" ht="12.75" hidden="false" customHeight="false" outlineLevel="0" collapsed="false">
      <c r="A339" s="49" t="n">
        <v>46966</v>
      </c>
      <c r="B339" s="93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  <c r="Z339" s="88"/>
      <c r="AA339" s="88"/>
      <c r="AB339" s="88"/>
      <c r="AC339" s="88"/>
      <c r="AD339" s="88"/>
      <c r="AE339" s="88"/>
      <c r="AF339" s="88"/>
      <c r="AG339" s="88"/>
      <c r="AH339" s="88"/>
      <c r="AI339" s="88"/>
      <c r="AJ339" s="88"/>
      <c r="AK339" s="88"/>
      <c r="AL339" s="88"/>
      <c r="AM339" s="88"/>
      <c r="AN339" s="88"/>
      <c r="AO339" s="88"/>
      <c r="AP339" s="88"/>
      <c r="AQ339" s="88"/>
      <c r="AR339" s="88"/>
      <c r="AS339" s="88"/>
      <c r="AT339" s="88"/>
      <c r="AU339" s="88"/>
      <c r="AV339" s="88"/>
      <c r="AW339" s="88"/>
      <c r="AX339" s="88"/>
      <c r="AY339" s="88"/>
      <c r="AZ339" s="88"/>
      <c r="BA339" s="88"/>
      <c r="BB339" s="88"/>
    </row>
    <row r="340" customFormat="false" ht="12.75" hidden="false" customHeight="false" outlineLevel="0" collapsed="false">
      <c r="A340" s="49" t="n">
        <v>46997</v>
      </c>
      <c r="B340" s="93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  <c r="R340" s="88"/>
      <c r="S340" s="88"/>
      <c r="T340" s="88"/>
      <c r="U340" s="88"/>
      <c r="V340" s="88"/>
      <c r="W340" s="88"/>
      <c r="X340" s="88"/>
      <c r="Y340" s="88"/>
      <c r="Z340" s="88"/>
      <c r="AA340" s="88"/>
      <c r="AB340" s="88"/>
      <c r="AC340" s="88"/>
      <c r="AD340" s="88"/>
      <c r="AE340" s="88"/>
      <c r="AF340" s="88"/>
      <c r="AG340" s="88"/>
      <c r="AH340" s="88"/>
      <c r="AI340" s="88"/>
      <c r="AJ340" s="88"/>
      <c r="AK340" s="88"/>
      <c r="AL340" s="88"/>
      <c r="AM340" s="88"/>
      <c r="AN340" s="88"/>
      <c r="AO340" s="88"/>
      <c r="AP340" s="88"/>
      <c r="AQ340" s="88"/>
      <c r="AR340" s="88"/>
      <c r="AS340" s="88"/>
      <c r="AT340" s="88"/>
      <c r="AU340" s="88"/>
      <c r="AV340" s="88"/>
      <c r="AW340" s="88"/>
      <c r="AX340" s="88"/>
      <c r="AY340" s="88"/>
      <c r="AZ340" s="88"/>
      <c r="BA340" s="88"/>
      <c r="BB340" s="88"/>
    </row>
    <row r="341" customFormat="false" ht="12.75" hidden="false" customHeight="false" outlineLevel="0" collapsed="false">
      <c r="A341" s="49" t="n">
        <v>47027</v>
      </c>
      <c r="B341" s="93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88"/>
      <c r="Z341" s="88"/>
      <c r="AA341" s="88"/>
      <c r="AB341" s="88"/>
      <c r="AC341" s="88"/>
      <c r="AD341" s="88"/>
      <c r="AE341" s="88"/>
      <c r="AF341" s="88"/>
      <c r="AG341" s="88"/>
      <c r="AH341" s="88"/>
      <c r="AI341" s="88"/>
      <c r="AJ341" s="88"/>
      <c r="AK341" s="88"/>
      <c r="AL341" s="88"/>
      <c r="AM341" s="88"/>
      <c r="AN341" s="88"/>
      <c r="AO341" s="88"/>
      <c r="AP341" s="88"/>
      <c r="AQ341" s="88"/>
      <c r="AR341" s="88"/>
      <c r="AS341" s="88"/>
      <c r="AT341" s="88"/>
      <c r="AU341" s="88"/>
      <c r="AV341" s="88"/>
      <c r="AW341" s="88"/>
      <c r="AX341" s="88"/>
      <c r="AY341" s="88"/>
      <c r="AZ341" s="88"/>
      <c r="BA341" s="88"/>
      <c r="BB341" s="88"/>
    </row>
    <row r="342" customFormat="false" ht="12.75" hidden="false" customHeight="false" outlineLevel="0" collapsed="false">
      <c r="A342" s="49" t="n">
        <v>47058</v>
      </c>
      <c r="B342" s="93"/>
      <c r="C342" s="88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88"/>
      <c r="Z342" s="88"/>
      <c r="AA342" s="88"/>
      <c r="AB342" s="88"/>
      <c r="AC342" s="88"/>
      <c r="AD342" s="88"/>
      <c r="AE342" s="88"/>
      <c r="AF342" s="88"/>
      <c r="AG342" s="88"/>
      <c r="AH342" s="88"/>
      <c r="AI342" s="88"/>
      <c r="AJ342" s="88"/>
      <c r="AK342" s="88"/>
      <c r="AL342" s="88"/>
      <c r="AM342" s="88"/>
      <c r="AN342" s="88"/>
      <c r="AO342" s="88"/>
      <c r="AP342" s="88"/>
      <c r="AQ342" s="88"/>
      <c r="AR342" s="88"/>
      <c r="AS342" s="88"/>
      <c r="AT342" s="88"/>
      <c r="AU342" s="88"/>
      <c r="AV342" s="88"/>
      <c r="AW342" s="88"/>
      <c r="AX342" s="88"/>
      <c r="AY342" s="88"/>
      <c r="AZ342" s="88"/>
      <c r="BA342" s="88"/>
      <c r="BB342" s="88"/>
    </row>
    <row r="343" customFormat="false" ht="12.75" hidden="false" customHeight="false" outlineLevel="0" collapsed="false">
      <c r="A343" s="49" t="n">
        <v>47088</v>
      </c>
      <c r="B343" s="93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88"/>
      <c r="Q343" s="88"/>
      <c r="R343" s="88"/>
      <c r="S343" s="88"/>
      <c r="T343" s="88"/>
      <c r="U343" s="88"/>
      <c r="V343" s="88"/>
      <c r="W343" s="88"/>
      <c r="X343" s="88"/>
      <c r="Y343" s="88"/>
      <c r="Z343" s="88"/>
      <c r="AA343" s="88"/>
      <c r="AB343" s="88"/>
      <c r="AC343" s="88"/>
      <c r="AD343" s="88"/>
      <c r="AE343" s="88"/>
      <c r="AF343" s="88"/>
      <c r="AG343" s="88"/>
      <c r="AH343" s="88"/>
      <c r="AI343" s="88"/>
      <c r="AJ343" s="88"/>
      <c r="AK343" s="88"/>
      <c r="AL343" s="88"/>
      <c r="AM343" s="88"/>
      <c r="AN343" s="88"/>
      <c r="AO343" s="88"/>
      <c r="AP343" s="88"/>
      <c r="AQ343" s="88"/>
      <c r="AR343" s="88"/>
      <c r="AS343" s="88"/>
      <c r="AT343" s="88"/>
      <c r="AU343" s="88"/>
      <c r="AV343" s="88"/>
      <c r="AW343" s="88"/>
      <c r="AX343" s="88"/>
      <c r="AY343" s="88"/>
      <c r="AZ343" s="88"/>
      <c r="BA343" s="88"/>
      <c r="BB343" s="88"/>
    </row>
    <row r="344" customFormat="false" ht="12.75" hidden="false" customHeight="false" outlineLevel="0" collapsed="false">
      <c r="A344" s="49" t="n">
        <v>47119</v>
      </c>
      <c r="B344" s="93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88"/>
      <c r="Q344" s="88"/>
      <c r="R344" s="88"/>
      <c r="S344" s="88"/>
      <c r="T344" s="88"/>
      <c r="U344" s="88"/>
      <c r="V344" s="88"/>
      <c r="W344" s="88"/>
      <c r="X344" s="88"/>
      <c r="Y344" s="88"/>
      <c r="Z344" s="88"/>
      <c r="AA344" s="88"/>
      <c r="AB344" s="88"/>
      <c r="AC344" s="88"/>
      <c r="AD344" s="88"/>
      <c r="AE344" s="88"/>
      <c r="AF344" s="88"/>
      <c r="AG344" s="88"/>
      <c r="AH344" s="88"/>
      <c r="AI344" s="88"/>
      <c r="AJ344" s="88"/>
      <c r="AK344" s="88"/>
      <c r="AL344" s="88"/>
      <c r="AM344" s="88"/>
      <c r="AN344" s="88"/>
      <c r="AO344" s="88"/>
      <c r="AP344" s="88"/>
      <c r="AQ344" s="88"/>
      <c r="AR344" s="88"/>
      <c r="AS344" s="88"/>
      <c r="AT344" s="88"/>
      <c r="AU344" s="88"/>
      <c r="AV344" s="88"/>
      <c r="AW344" s="88"/>
      <c r="AX344" s="88"/>
      <c r="AY344" s="88"/>
      <c r="AZ344" s="88"/>
      <c r="BA344" s="88"/>
      <c r="BB344" s="88"/>
    </row>
    <row r="345" customFormat="false" ht="12.75" hidden="false" customHeight="false" outlineLevel="0" collapsed="false">
      <c r="A345" s="49" t="n">
        <v>47150</v>
      </c>
      <c r="B345" s="93"/>
      <c r="C345" s="88"/>
      <c r="D345" s="88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8"/>
      <c r="P345" s="88"/>
      <c r="Q345" s="88"/>
      <c r="R345" s="88"/>
      <c r="S345" s="88"/>
      <c r="T345" s="88"/>
      <c r="U345" s="88"/>
      <c r="V345" s="88"/>
      <c r="W345" s="88"/>
      <c r="X345" s="88"/>
      <c r="Y345" s="88"/>
      <c r="Z345" s="88"/>
      <c r="AA345" s="88"/>
      <c r="AB345" s="88"/>
      <c r="AC345" s="88"/>
      <c r="AD345" s="88"/>
      <c r="AE345" s="88"/>
      <c r="AF345" s="88"/>
      <c r="AG345" s="88"/>
      <c r="AH345" s="88"/>
      <c r="AI345" s="88"/>
      <c r="AJ345" s="88"/>
      <c r="AK345" s="88"/>
      <c r="AL345" s="88"/>
      <c r="AM345" s="88"/>
      <c r="AN345" s="88"/>
      <c r="AO345" s="88"/>
      <c r="AP345" s="88"/>
      <c r="AQ345" s="88"/>
      <c r="AR345" s="88"/>
      <c r="AS345" s="88"/>
      <c r="AT345" s="88"/>
      <c r="AU345" s="88"/>
      <c r="AV345" s="88"/>
      <c r="AW345" s="88"/>
      <c r="AX345" s="88"/>
      <c r="AY345" s="88"/>
      <c r="AZ345" s="88"/>
      <c r="BA345" s="88"/>
      <c r="BB345" s="88"/>
    </row>
    <row r="346" customFormat="false" ht="12.75" hidden="false" customHeight="false" outlineLevel="0" collapsed="false">
      <c r="A346" s="49" t="n">
        <v>47178</v>
      </c>
      <c r="B346" s="93"/>
      <c r="C346" s="88"/>
      <c r="D346" s="88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8"/>
      <c r="P346" s="88"/>
      <c r="Q346" s="88"/>
      <c r="R346" s="88"/>
      <c r="S346" s="88"/>
      <c r="T346" s="88"/>
      <c r="U346" s="88"/>
      <c r="V346" s="88"/>
      <c r="W346" s="88"/>
      <c r="X346" s="88"/>
      <c r="Y346" s="88"/>
      <c r="Z346" s="88"/>
      <c r="AA346" s="88"/>
      <c r="AB346" s="88"/>
      <c r="AC346" s="88"/>
      <c r="AD346" s="88"/>
      <c r="AE346" s="88"/>
      <c r="AF346" s="88"/>
      <c r="AG346" s="88"/>
      <c r="AH346" s="88"/>
      <c r="AI346" s="88"/>
      <c r="AJ346" s="88"/>
      <c r="AK346" s="88"/>
      <c r="AL346" s="88"/>
      <c r="AM346" s="88"/>
      <c r="AN346" s="88"/>
      <c r="AO346" s="88"/>
      <c r="AP346" s="88"/>
      <c r="AQ346" s="88"/>
      <c r="AR346" s="88"/>
      <c r="AS346" s="88"/>
      <c r="AT346" s="88"/>
      <c r="AU346" s="88"/>
      <c r="AV346" s="88"/>
      <c r="AW346" s="88"/>
      <c r="AX346" s="88"/>
      <c r="AY346" s="88"/>
      <c r="AZ346" s="88"/>
      <c r="BA346" s="88"/>
      <c r="BB346" s="88"/>
    </row>
    <row r="347" customFormat="false" ht="12.75" hidden="false" customHeight="false" outlineLevel="0" collapsed="false">
      <c r="A347" s="49" t="n">
        <v>47209</v>
      </c>
      <c r="B347" s="93"/>
      <c r="C347" s="88"/>
      <c r="D347" s="88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  <c r="P347" s="88"/>
      <c r="Q347" s="88"/>
      <c r="R347" s="88"/>
      <c r="S347" s="88"/>
      <c r="T347" s="88"/>
      <c r="U347" s="88"/>
      <c r="V347" s="88"/>
      <c r="W347" s="88"/>
      <c r="X347" s="88"/>
      <c r="Y347" s="88"/>
      <c r="Z347" s="88"/>
      <c r="AA347" s="88"/>
      <c r="AB347" s="88"/>
      <c r="AC347" s="88"/>
      <c r="AD347" s="88"/>
      <c r="AE347" s="88"/>
      <c r="AF347" s="88"/>
      <c r="AG347" s="88"/>
      <c r="AH347" s="88"/>
      <c r="AI347" s="88"/>
      <c r="AJ347" s="88"/>
      <c r="AK347" s="88"/>
      <c r="AL347" s="88"/>
      <c r="AM347" s="88"/>
      <c r="AN347" s="88"/>
      <c r="AO347" s="88"/>
      <c r="AP347" s="88"/>
      <c r="AQ347" s="88"/>
      <c r="AR347" s="88"/>
      <c r="AS347" s="88"/>
      <c r="AT347" s="88"/>
      <c r="AU347" s="88"/>
      <c r="AV347" s="88"/>
      <c r="AW347" s="88"/>
      <c r="AX347" s="88"/>
      <c r="AY347" s="88"/>
      <c r="AZ347" s="88"/>
      <c r="BA347" s="88"/>
      <c r="BB347" s="88"/>
    </row>
    <row r="348" customFormat="false" ht="12.75" hidden="false" customHeight="false" outlineLevel="0" collapsed="false">
      <c r="A348" s="49" t="n">
        <v>47239</v>
      </c>
      <c r="B348" s="93"/>
      <c r="C348" s="88"/>
      <c r="D348" s="88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8"/>
      <c r="P348" s="88"/>
      <c r="Q348" s="88"/>
      <c r="R348" s="88"/>
      <c r="S348" s="88"/>
      <c r="T348" s="88"/>
      <c r="U348" s="88"/>
      <c r="V348" s="88"/>
      <c r="W348" s="88"/>
      <c r="X348" s="88"/>
      <c r="Y348" s="88"/>
      <c r="Z348" s="88"/>
      <c r="AA348" s="88"/>
      <c r="AB348" s="88"/>
      <c r="AC348" s="88"/>
      <c r="AD348" s="88"/>
      <c r="AE348" s="88"/>
      <c r="AF348" s="88"/>
      <c r="AG348" s="88"/>
      <c r="AH348" s="88"/>
      <c r="AI348" s="88"/>
      <c r="AJ348" s="88"/>
      <c r="AK348" s="88"/>
      <c r="AL348" s="88"/>
      <c r="AM348" s="88"/>
      <c r="AN348" s="88"/>
      <c r="AO348" s="88"/>
      <c r="AP348" s="88"/>
      <c r="AQ348" s="88"/>
      <c r="AR348" s="88"/>
      <c r="AS348" s="88"/>
      <c r="AT348" s="88"/>
      <c r="AU348" s="88"/>
      <c r="AV348" s="88"/>
      <c r="AW348" s="88"/>
      <c r="AX348" s="88"/>
      <c r="AY348" s="88"/>
      <c r="AZ348" s="88"/>
      <c r="BA348" s="88"/>
      <c r="BB348" s="88"/>
    </row>
    <row r="349" customFormat="false" ht="12.75" hidden="false" customHeight="false" outlineLevel="0" collapsed="false">
      <c r="A349" s="49" t="n">
        <v>47270</v>
      </c>
      <c r="B349" s="93"/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88"/>
      <c r="Q349" s="88"/>
      <c r="R349" s="88"/>
      <c r="S349" s="88"/>
      <c r="T349" s="88"/>
      <c r="U349" s="88"/>
      <c r="V349" s="88"/>
      <c r="W349" s="88"/>
      <c r="X349" s="88"/>
      <c r="Y349" s="88"/>
      <c r="Z349" s="88"/>
      <c r="AA349" s="88"/>
      <c r="AB349" s="88"/>
      <c r="AC349" s="88"/>
      <c r="AD349" s="88"/>
      <c r="AE349" s="88"/>
      <c r="AF349" s="88"/>
      <c r="AG349" s="88"/>
      <c r="AH349" s="88"/>
      <c r="AI349" s="88"/>
      <c r="AJ349" s="88"/>
      <c r="AK349" s="88"/>
      <c r="AL349" s="88"/>
      <c r="AM349" s="88"/>
      <c r="AN349" s="88"/>
      <c r="AO349" s="88"/>
      <c r="AP349" s="88"/>
      <c r="AQ349" s="88"/>
      <c r="AR349" s="88"/>
      <c r="AS349" s="88"/>
      <c r="AT349" s="88"/>
      <c r="AU349" s="88"/>
      <c r="AV349" s="88"/>
      <c r="AW349" s="88"/>
      <c r="AX349" s="88"/>
      <c r="AY349" s="88"/>
      <c r="AZ349" s="88"/>
      <c r="BA349" s="88"/>
      <c r="BB349" s="88"/>
    </row>
    <row r="350" customFormat="false" ht="12.75" hidden="false" customHeight="false" outlineLevel="0" collapsed="false">
      <c r="A350" s="49" t="n">
        <v>47300</v>
      </c>
      <c r="B350" s="93"/>
      <c r="C350" s="88"/>
      <c r="D350" s="88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8"/>
      <c r="P350" s="88"/>
      <c r="Q350" s="88"/>
      <c r="R350" s="88"/>
      <c r="S350" s="88"/>
      <c r="T350" s="88"/>
      <c r="U350" s="88"/>
      <c r="V350" s="88"/>
      <c r="W350" s="88"/>
      <c r="X350" s="88"/>
      <c r="Y350" s="88"/>
      <c r="Z350" s="88"/>
      <c r="AA350" s="88"/>
      <c r="AB350" s="88"/>
      <c r="AC350" s="88"/>
      <c r="AD350" s="88"/>
      <c r="AE350" s="88"/>
      <c r="AF350" s="88"/>
      <c r="AG350" s="88"/>
      <c r="AH350" s="88"/>
      <c r="AI350" s="88"/>
      <c r="AJ350" s="88"/>
      <c r="AK350" s="88"/>
      <c r="AL350" s="88"/>
      <c r="AM350" s="88"/>
      <c r="AN350" s="88"/>
      <c r="AO350" s="88"/>
      <c r="AP350" s="88"/>
      <c r="AQ350" s="88"/>
      <c r="AR350" s="88"/>
      <c r="AS350" s="88"/>
      <c r="AT350" s="88"/>
      <c r="AU350" s="88"/>
      <c r="AV350" s="88"/>
      <c r="AW350" s="88"/>
      <c r="AX350" s="88"/>
      <c r="AY350" s="88"/>
      <c r="AZ350" s="88"/>
      <c r="BA350" s="88"/>
      <c r="BB350" s="88"/>
    </row>
    <row r="351" customFormat="false" ht="12.75" hidden="false" customHeight="false" outlineLevel="0" collapsed="false">
      <c r="A351" s="49" t="n">
        <v>47331</v>
      </c>
      <c r="B351" s="93"/>
      <c r="C351" s="88"/>
      <c r="D351" s="88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8"/>
      <c r="P351" s="88"/>
      <c r="Q351" s="88"/>
      <c r="R351" s="88"/>
      <c r="S351" s="88"/>
      <c r="T351" s="88"/>
      <c r="U351" s="88"/>
      <c r="V351" s="88"/>
      <c r="W351" s="88"/>
      <c r="X351" s="88"/>
      <c r="Y351" s="88"/>
      <c r="Z351" s="88"/>
      <c r="AA351" s="88"/>
      <c r="AB351" s="88"/>
      <c r="AC351" s="88"/>
      <c r="AD351" s="88"/>
      <c r="AE351" s="88"/>
      <c r="AF351" s="88"/>
      <c r="AG351" s="88"/>
      <c r="AH351" s="88"/>
      <c r="AI351" s="88"/>
      <c r="AJ351" s="88"/>
      <c r="AK351" s="88"/>
      <c r="AL351" s="88"/>
      <c r="AM351" s="88"/>
      <c r="AN351" s="88"/>
      <c r="AO351" s="88"/>
      <c r="AP351" s="88"/>
      <c r="AQ351" s="88"/>
      <c r="AR351" s="88"/>
      <c r="AS351" s="88"/>
      <c r="AT351" s="88"/>
      <c r="AU351" s="88"/>
      <c r="AV351" s="88"/>
      <c r="AW351" s="88"/>
      <c r="AX351" s="88"/>
      <c r="AY351" s="88"/>
      <c r="AZ351" s="88"/>
      <c r="BA351" s="88"/>
      <c r="BB351" s="88"/>
    </row>
    <row r="352" customFormat="false" ht="12.75" hidden="false" customHeight="false" outlineLevel="0" collapsed="false">
      <c r="A352" s="49" t="n">
        <v>47362</v>
      </c>
      <c r="B352" s="93"/>
      <c r="C352" s="88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88"/>
      <c r="Q352" s="88"/>
      <c r="R352" s="88"/>
      <c r="S352" s="88"/>
      <c r="T352" s="88"/>
      <c r="U352" s="88"/>
      <c r="V352" s="88"/>
      <c r="W352" s="88"/>
      <c r="X352" s="88"/>
      <c r="Y352" s="88"/>
      <c r="Z352" s="88"/>
      <c r="AA352" s="88"/>
      <c r="AB352" s="88"/>
      <c r="AC352" s="88"/>
      <c r="AD352" s="88"/>
      <c r="AE352" s="88"/>
      <c r="AF352" s="88"/>
      <c r="AG352" s="88"/>
      <c r="AH352" s="88"/>
      <c r="AI352" s="88"/>
      <c r="AJ352" s="88"/>
      <c r="AK352" s="88"/>
      <c r="AL352" s="88"/>
      <c r="AM352" s="88"/>
      <c r="AN352" s="88"/>
      <c r="AO352" s="88"/>
      <c r="AP352" s="88"/>
      <c r="AQ352" s="88"/>
      <c r="AR352" s="88"/>
      <c r="AS352" s="88"/>
      <c r="AT352" s="88"/>
      <c r="AU352" s="88"/>
      <c r="AV352" s="88"/>
      <c r="AW352" s="88"/>
      <c r="AX352" s="88"/>
      <c r="AY352" s="88"/>
      <c r="AZ352" s="88"/>
      <c r="BA352" s="88"/>
      <c r="BB352" s="88"/>
    </row>
    <row r="353" customFormat="false" ht="12.75" hidden="false" customHeight="false" outlineLevel="0" collapsed="false">
      <c r="A353" s="49" t="n">
        <v>47392</v>
      </c>
      <c r="B353" s="93"/>
      <c r="C353" s="88"/>
      <c r="D353" s="88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88"/>
      <c r="Z353" s="88"/>
      <c r="AA353" s="88"/>
      <c r="AB353" s="88"/>
      <c r="AC353" s="88"/>
      <c r="AD353" s="88"/>
      <c r="AE353" s="88"/>
      <c r="AF353" s="88"/>
      <c r="AG353" s="88"/>
      <c r="AH353" s="88"/>
      <c r="AI353" s="88"/>
      <c r="AJ353" s="88"/>
      <c r="AK353" s="88"/>
      <c r="AL353" s="88"/>
      <c r="AM353" s="88"/>
      <c r="AN353" s="88"/>
      <c r="AO353" s="88"/>
      <c r="AP353" s="88"/>
      <c r="AQ353" s="88"/>
      <c r="AR353" s="88"/>
      <c r="AS353" s="88"/>
      <c r="AT353" s="88"/>
      <c r="AU353" s="88"/>
      <c r="AV353" s="88"/>
      <c r="AW353" s="88"/>
      <c r="AX353" s="88"/>
      <c r="AY353" s="88"/>
      <c r="AZ353" s="88"/>
      <c r="BA353" s="88"/>
      <c r="BB353" s="88"/>
    </row>
    <row r="354" customFormat="false" ht="12.75" hidden="false" customHeight="false" outlineLevel="0" collapsed="false">
      <c r="A354" s="49" t="n">
        <v>47423</v>
      </c>
      <c r="B354" s="93"/>
      <c r="C354" s="88"/>
      <c r="D354" s="88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O354" s="88"/>
      <c r="P354" s="88"/>
      <c r="Q354" s="88"/>
      <c r="R354" s="88"/>
      <c r="S354" s="88"/>
      <c r="T354" s="88"/>
      <c r="U354" s="88"/>
      <c r="V354" s="88"/>
      <c r="W354" s="88"/>
      <c r="X354" s="88"/>
      <c r="Y354" s="88"/>
      <c r="Z354" s="88"/>
      <c r="AA354" s="88"/>
      <c r="AB354" s="88"/>
      <c r="AC354" s="88"/>
      <c r="AD354" s="88"/>
      <c r="AE354" s="88"/>
      <c r="AF354" s="88"/>
      <c r="AG354" s="88"/>
      <c r="AH354" s="88"/>
      <c r="AI354" s="88"/>
      <c r="AJ354" s="88"/>
      <c r="AK354" s="88"/>
      <c r="AL354" s="88"/>
      <c r="AM354" s="88"/>
      <c r="AN354" s="88"/>
      <c r="AO354" s="88"/>
      <c r="AP354" s="88"/>
      <c r="AQ354" s="88"/>
      <c r="AR354" s="88"/>
      <c r="AS354" s="88"/>
      <c r="AT354" s="88"/>
      <c r="AU354" s="88"/>
      <c r="AV354" s="88"/>
      <c r="AW354" s="88"/>
      <c r="AX354" s="88"/>
      <c r="AY354" s="88"/>
      <c r="AZ354" s="88"/>
      <c r="BA354" s="88"/>
      <c r="BB354" s="88"/>
    </row>
    <row r="355" customFormat="false" ht="12.75" hidden="false" customHeight="false" outlineLevel="0" collapsed="false">
      <c r="A355" s="49" t="n">
        <v>47453</v>
      </c>
      <c r="B355" s="93"/>
      <c r="C355" s="88"/>
      <c r="D355" s="88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8"/>
      <c r="P355" s="88"/>
      <c r="Q355" s="88"/>
      <c r="R355" s="88"/>
      <c r="S355" s="88"/>
      <c r="T355" s="88"/>
      <c r="U355" s="88"/>
      <c r="V355" s="88"/>
      <c r="W355" s="88"/>
      <c r="X355" s="88"/>
      <c r="Y355" s="88"/>
      <c r="Z355" s="88"/>
      <c r="AA355" s="88"/>
      <c r="AB355" s="88"/>
      <c r="AC355" s="88"/>
      <c r="AD355" s="88"/>
      <c r="AE355" s="88"/>
      <c r="AF355" s="88"/>
      <c r="AG355" s="88"/>
      <c r="AH355" s="88"/>
      <c r="AI355" s="88"/>
      <c r="AJ355" s="88"/>
      <c r="AK355" s="88"/>
      <c r="AL355" s="88"/>
      <c r="AM355" s="88"/>
      <c r="AN355" s="88"/>
      <c r="AO355" s="88"/>
      <c r="AP355" s="88"/>
      <c r="AQ355" s="88"/>
      <c r="AR355" s="88"/>
      <c r="AS355" s="88"/>
      <c r="AT355" s="88"/>
      <c r="AU355" s="88"/>
      <c r="AV355" s="88"/>
      <c r="AW355" s="88"/>
      <c r="AX355" s="88"/>
      <c r="AY355" s="88"/>
      <c r="AZ355" s="88"/>
      <c r="BA355" s="88"/>
      <c r="BB355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C658"/>
  <sheetViews>
    <sheetView showFormulas="false" showGridLines="false" showRowColHeaders="true" showZeros="true" rightToLeft="false" tabSelected="false" showOutlineSymbols="true" defaultGridColor="true" view="normal" topLeftCell="C1" colorId="64" zoomScale="100" zoomScaleNormal="100" zoomScalePageLayoutView="100" workbookViewId="0">
      <pane xSplit="1" ySplit="8" topLeftCell="BX9" activePane="bottomRight" state="frozen"/>
      <selection pane="topLeft" activeCell="C1" activeCellId="0" sqref="C1"/>
      <selection pane="topRight" activeCell="BX1" activeCellId="0" sqref="BX1"/>
      <selection pane="bottomLeft" activeCell="C9" activeCellId="0" sqref="C9"/>
      <selection pane="bottomRight" activeCell="CA6" activeCellId="0" sqref="CA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4.28"/>
    <col collapsed="false" customWidth="true" hidden="true" outlineLevel="0" max="2" min="2" style="0" width="15.13"/>
    <col collapsed="false" customWidth="true" hidden="false" outlineLevel="0" max="3" min="3" style="94" width="17.42"/>
    <col collapsed="false" customWidth="true" hidden="false" outlineLevel="0" max="7" min="4" style="0" width="15.7"/>
    <col collapsed="false" customWidth="true" hidden="false" outlineLevel="0" max="8" min="8" style="0" width="20.56"/>
    <col collapsed="false" customWidth="true" hidden="false" outlineLevel="0" max="9" min="9" style="0" width="19.41"/>
    <col collapsed="false" customWidth="true" hidden="false" outlineLevel="0" max="11" min="10" style="0" width="15.7"/>
    <col collapsed="false" customWidth="true" hidden="false" outlineLevel="0" max="12" min="12" style="0" width="19.56"/>
    <col collapsed="false" customWidth="true" hidden="false" outlineLevel="0" max="13" min="13" style="0" width="19.7"/>
    <col collapsed="false" customWidth="true" hidden="false" outlineLevel="0" max="17" min="14" style="0" width="15.7"/>
    <col collapsed="false" customWidth="true" hidden="false" outlineLevel="0" max="18" min="18" style="0" width="17.42"/>
    <col collapsed="false" customWidth="true" hidden="false" outlineLevel="0" max="19" min="19" style="0" width="17.56"/>
    <col collapsed="false" customWidth="true" hidden="false" outlineLevel="0" max="23" min="20" style="0" width="15.7"/>
    <col collapsed="false" customWidth="true" hidden="false" outlineLevel="0" max="24" min="24" style="0" width="17.99"/>
    <col collapsed="false" customWidth="true" hidden="false" outlineLevel="0" max="25" min="25" style="0" width="17.42"/>
    <col collapsed="false" customWidth="true" hidden="false" outlineLevel="0" max="26" min="26" style="0" width="19.41"/>
    <col collapsed="false" customWidth="true" hidden="false" outlineLevel="0" max="27" min="27" style="0" width="18.85"/>
    <col collapsed="false" customWidth="true" hidden="false" outlineLevel="0" max="37" min="28" style="0" width="15.7"/>
    <col collapsed="false" customWidth="true" hidden="false" outlineLevel="0" max="38" min="38" style="0" width="18.85"/>
    <col collapsed="false" customWidth="true" hidden="false" outlineLevel="0" max="39" min="39" style="0" width="17.28"/>
    <col collapsed="false" customWidth="true" hidden="false" outlineLevel="0" max="40" min="40" style="0" width="17.7"/>
    <col collapsed="false" customWidth="true" hidden="false" outlineLevel="0" max="107" min="41" style="0" width="15.7"/>
  </cols>
  <sheetData>
    <row r="1" customFormat="false" ht="12.75" hidden="false" customHeight="false" outlineLevel="0" collapsed="false">
      <c r="C1" s="95"/>
      <c r="H1" s="0" t="s">
        <v>79</v>
      </c>
      <c r="I1" s="96"/>
    </row>
    <row r="2" customFormat="false" ht="17.25" hidden="false" customHeight="true" outlineLevel="0" collapsed="false">
      <c r="C2" s="95"/>
      <c r="H2" s="0" t="s">
        <v>80</v>
      </c>
      <c r="I2" s="96"/>
    </row>
    <row r="3" customFormat="false" ht="18" hidden="false" customHeight="true" outlineLevel="0" collapsed="false">
      <c r="C3" s="95"/>
    </row>
    <row r="4" customFormat="false" ht="12" hidden="false" customHeight="true" outlineLevel="0" collapsed="false">
      <c r="C4" s="95"/>
    </row>
    <row r="5" customFormat="false" ht="15.75" hidden="true" customHeight="false" outlineLevel="0" collapsed="false">
      <c r="C5" s="97" t="s">
        <v>81</v>
      </c>
      <c r="D5" s="98" t="s">
        <v>82</v>
      </c>
      <c r="F5" s="99" t="s">
        <v>83</v>
      </c>
      <c r="G5" s="100" t="s">
        <v>84</v>
      </c>
      <c r="I5" s="99" t="s">
        <v>85</v>
      </c>
      <c r="J5" s="100" t="n">
        <v>7525</v>
      </c>
      <c r="L5" s="101"/>
    </row>
    <row r="6" customFormat="false" ht="13.5" hidden="false" customHeight="true" outlineLevel="0" collapsed="false">
      <c r="A6" s="102"/>
      <c r="B6" s="102"/>
      <c r="C6" s="103" t="s">
        <v>86</v>
      </c>
      <c r="D6" s="102" t="s">
        <v>87</v>
      </c>
      <c r="E6" s="102" t="s">
        <v>87</v>
      </c>
      <c r="F6" s="102" t="s">
        <v>88</v>
      </c>
      <c r="G6" s="102" t="s">
        <v>88</v>
      </c>
      <c r="H6" s="102" t="s">
        <v>89</v>
      </c>
      <c r="I6" s="102" t="s">
        <v>89</v>
      </c>
      <c r="J6" s="102" t="s">
        <v>90</v>
      </c>
      <c r="K6" s="102" t="s">
        <v>90</v>
      </c>
      <c r="L6" s="102" t="s">
        <v>51</v>
      </c>
      <c r="M6" s="102" t="s">
        <v>51</v>
      </c>
      <c r="N6" s="102" t="s">
        <v>52</v>
      </c>
      <c r="O6" s="102" t="s">
        <v>52</v>
      </c>
      <c r="P6" s="102" t="s">
        <v>53</v>
      </c>
      <c r="Q6" s="102" t="s">
        <v>53</v>
      </c>
      <c r="R6" s="102" t="s">
        <v>91</v>
      </c>
      <c r="S6" s="102" t="s">
        <v>91</v>
      </c>
      <c r="T6" s="102" t="s">
        <v>92</v>
      </c>
      <c r="U6" s="102" t="s">
        <v>92</v>
      </c>
      <c r="V6" s="102" t="s">
        <v>93</v>
      </c>
      <c r="W6" s="102" t="s">
        <v>93</v>
      </c>
      <c r="X6" s="102" t="s">
        <v>50</v>
      </c>
      <c r="Y6" s="102" t="s">
        <v>50</v>
      </c>
      <c r="Z6" s="102" t="s">
        <v>94</v>
      </c>
      <c r="AA6" s="102" t="s">
        <v>94</v>
      </c>
      <c r="AB6" s="102" t="s">
        <v>95</v>
      </c>
      <c r="AC6" s="102" t="s">
        <v>95</v>
      </c>
      <c r="AD6" s="102" t="s">
        <v>49</v>
      </c>
      <c r="AE6" s="102" t="s">
        <v>49</v>
      </c>
      <c r="AF6" s="102" t="s">
        <v>96</v>
      </c>
      <c r="AG6" s="102" t="s">
        <v>96</v>
      </c>
      <c r="AH6" s="102" t="s">
        <v>97</v>
      </c>
      <c r="AI6" s="102" t="s">
        <v>97</v>
      </c>
      <c r="AJ6" s="102" t="s">
        <v>98</v>
      </c>
      <c r="AK6" s="102" t="s">
        <v>99</v>
      </c>
      <c r="AL6" s="102" t="s">
        <v>48</v>
      </c>
      <c r="AM6" s="102" t="s">
        <v>58</v>
      </c>
      <c r="AN6" s="102" t="s">
        <v>58</v>
      </c>
      <c r="AO6" s="102" t="s">
        <v>59</v>
      </c>
      <c r="AP6" s="102" t="s">
        <v>59</v>
      </c>
      <c r="AQ6" s="102" t="s">
        <v>56</v>
      </c>
      <c r="AR6" s="102" t="s">
        <v>56</v>
      </c>
      <c r="AS6" s="102" t="s">
        <v>54</v>
      </c>
      <c r="AT6" s="102" t="s">
        <v>54</v>
      </c>
      <c r="AU6" s="102" t="s">
        <v>57</v>
      </c>
      <c r="AV6" s="102" t="s">
        <v>57</v>
      </c>
      <c r="AW6" s="102" t="s">
        <v>55</v>
      </c>
      <c r="AX6" s="102" t="s">
        <v>55</v>
      </c>
      <c r="AY6" s="102" t="s">
        <v>61</v>
      </c>
      <c r="AZ6" s="102" t="s">
        <v>61</v>
      </c>
      <c r="BA6" s="102" t="s">
        <v>62</v>
      </c>
      <c r="BB6" s="102" t="s">
        <v>62</v>
      </c>
      <c r="BC6" s="102" t="s">
        <v>65</v>
      </c>
      <c r="BD6" s="102" t="s">
        <v>65</v>
      </c>
      <c r="BE6" s="102" t="s">
        <v>66</v>
      </c>
      <c r="BF6" s="102" t="s">
        <v>66</v>
      </c>
      <c r="BG6" s="102" t="s">
        <v>63</v>
      </c>
      <c r="BH6" s="102" t="s">
        <v>63</v>
      </c>
      <c r="BI6" s="102" t="s">
        <v>100</v>
      </c>
      <c r="BJ6" s="102" t="s">
        <v>100</v>
      </c>
      <c r="BK6" s="102" t="s">
        <v>101</v>
      </c>
      <c r="BL6" s="102" t="s">
        <v>102</v>
      </c>
      <c r="BM6" s="102" t="s">
        <v>102</v>
      </c>
      <c r="BN6" s="102" t="s">
        <v>103</v>
      </c>
      <c r="BO6" s="102" t="s">
        <v>103</v>
      </c>
      <c r="BP6" s="102" t="s">
        <v>104</v>
      </c>
      <c r="BQ6" s="102" t="s">
        <v>105</v>
      </c>
      <c r="BR6" s="102" t="s">
        <v>106</v>
      </c>
      <c r="BS6" s="102" t="s">
        <v>107</v>
      </c>
      <c r="BT6" s="102" t="s">
        <v>60</v>
      </c>
      <c r="BU6" s="102" t="s">
        <v>60</v>
      </c>
      <c r="BV6" s="102" t="s">
        <v>64</v>
      </c>
      <c r="BW6" s="102" t="s">
        <v>64</v>
      </c>
      <c r="BX6" s="102" t="s">
        <v>35</v>
      </c>
      <c r="BY6" s="102" t="s">
        <v>35</v>
      </c>
      <c r="BZ6" s="102" t="s">
        <v>67</v>
      </c>
      <c r="CA6" s="102" t="s">
        <v>67</v>
      </c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</row>
    <row r="7" customFormat="false" ht="12.75" hidden="false" customHeight="true" outlineLevel="0" collapsed="false">
      <c r="A7" s="104"/>
      <c r="B7" s="104"/>
      <c r="C7" s="105" t="s">
        <v>108</v>
      </c>
      <c r="D7" s="104" t="s">
        <v>76</v>
      </c>
      <c r="E7" s="104" t="s">
        <v>109</v>
      </c>
      <c r="F7" s="104" t="s">
        <v>76</v>
      </c>
      <c r="G7" s="104" t="s">
        <v>109</v>
      </c>
      <c r="H7" s="104" t="s">
        <v>76</v>
      </c>
      <c r="I7" s="104" t="s">
        <v>109</v>
      </c>
      <c r="J7" s="104" t="s">
        <v>76</v>
      </c>
      <c r="K7" s="104" t="s">
        <v>109</v>
      </c>
      <c r="L7" s="104" t="s">
        <v>76</v>
      </c>
      <c r="M7" s="104" t="s">
        <v>109</v>
      </c>
      <c r="N7" s="104" t="s">
        <v>76</v>
      </c>
      <c r="O7" s="104" t="s">
        <v>109</v>
      </c>
      <c r="P7" s="104" t="s">
        <v>76</v>
      </c>
      <c r="Q7" s="104" t="s">
        <v>109</v>
      </c>
      <c r="R7" s="104" t="s">
        <v>76</v>
      </c>
      <c r="S7" s="104" t="s">
        <v>109</v>
      </c>
      <c r="T7" s="104" t="s">
        <v>76</v>
      </c>
      <c r="U7" s="104" t="s">
        <v>109</v>
      </c>
      <c r="V7" s="104" t="s">
        <v>76</v>
      </c>
      <c r="W7" s="104" t="s">
        <v>109</v>
      </c>
      <c r="X7" s="104" t="s">
        <v>76</v>
      </c>
      <c r="Y7" s="104" t="s">
        <v>109</v>
      </c>
      <c r="Z7" s="104" t="s">
        <v>76</v>
      </c>
      <c r="AA7" s="104" t="s">
        <v>109</v>
      </c>
      <c r="AB7" s="104" t="s">
        <v>76</v>
      </c>
      <c r="AC7" s="104" t="s">
        <v>109</v>
      </c>
      <c r="AD7" s="104" t="s">
        <v>76</v>
      </c>
      <c r="AE7" s="104" t="s">
        <v>109</v>
      </c>
      <c r="AF7" s="104" t="s">
        <v>76</v>
      </c>
      <c r="AG7" s="104" t="s">
        <v>109</v>
      </c>
      <c r="AH7" s="104" t="s">
        <v>76</v>
      </c>
      <c r="AI7" s="104" t="s">
        <v>109</v>
      </c>
      <c r="AJ7" s="104" t="s">
        <v>76</v>
      </c>
      <c r="AK7" s="104" t="s">
        <v>76</v>
      </c>
      <c r="AL7" s="104" t="s">
        <v>76</v>
      </c>
      <c r="AM7" s="104" t="s">
        <v>76</v>
      </c>
      <c r="AN7" s="104" t="s">
        <v>109</v>
      </c>
      <c r="AO7" s="104" t="s">
        <v>76</v>
      </c>
      <c r="AP7" s="104" t="s">
        <v>109</v>
      </c>
      <c r="AQ7" s="104" t="s">
        <v>76</v>
      </c>
      <c r="AR7" s="104" t="s">
        <v>109</v>
      </c>
      <c r="AS7" s="104" t="s">
        <v>76</v>
      </c>
      <c r="AT7" s="104" t="s">
        <v>109</v>
      </c>
      <c r="AU7" s="104" t="s">
        <v>76</v>
      </c>
      <c r="AV7" s="104" t="s">
        <v>109</v>
      </c>
      <c r="AW7" s="104" t="s">
        <v>76</v>
      </c>
      <c r="AX7" s="104" t="s">
        <v>109</v>
      </c>
      <c r="AY7" s="104" t="s">
        <v>76</v>
      </c>
      <c r="AZ7" s="104" t="s">
        <v>109</v>
      </c>
      <c r="BA7" s="104" t="s">
        <v>76</v>
      </c>
      <c r="BB7" s="104" t="s">
        <v>109</v>
      </c>
      <c r="BC7" s="104" t="s">
        <v>76</v>
      </c>
      <c r="BD7" s="104" t="s">
        <v>109</v>
      </c>
      <c r="BE7" s="104" t="s">
        <v>76</v>
      </c>
      <c r="BF7" s="104" t="s">
        <v>109</v>
      </c>
      <c r="BG7" s="104" t="s">
        <v>76</v>
      </c>
      <c r="BH7" s="104" t="s">
        <v>109</v>
      </c>
      <c r="BI7" s="104" t="s">
        <v>76</v>
      </c>
      <c r="BJ7" s="104" t="s">
        <v>109</v>
      </c>
      <c r="BK7" s="104" t="s">
        <v>109</v>
      </c>
      <c r="BL7" s="104" t="s">
        <v>76</v>
      </c>
      <c r="BM7" s="104" t="s">
        <v>109</v>
      </c>
      <c r="BN7" s="104" t="s">
        <v>76</v>
      </c>
      <c r="BO7" s="104" t="s">
        <v>109</v>
      </c>
      <c r="BP7" s="104" t="s">
        <v>109</v>
      </c>
      <c r="BQ7" s="104" t="s">
        <v>76</v>
      </c>
      <c r="BR7" s="104" t="s">
        <v>76</v>
      </c>
      <c r="BS7" s="104" t="s">
        <v>76</v>
      </c>
      <c r="BT7" s="104" t="s">
        <v>76</v>
      </c>
      <c r="BU7" s="104" t="s">
        <v>109</v>
      </c>
      <c r="BV7" s="104" t="s">
        <v>76</v>
      </c>
      <c r="BW7" s="104" t="s">
        <v>109</v>
      </c>
      <c r="BX7" s="104" t="s">
        <v>76</v>
      </c>
      <c r="BY7" s="104" t="s">
        <v>109</v>
      </c>
      <c r="BZ7" s="104" t="s">
        <v>76</v>
      </c>
      <c r="CA7" s="104" t="s">
        <v>109</v>
      </c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</row>
    <row r="8" customFormat="false" ht="3.75" hidden="false" customHeight="true" outlineLevel="0" collapsed="false">
      <c r="A8" s="106" t="n">
        <v>36679</v>
      </c>
      <c r="C8" s="107"/>
    </row>
    <row r="9" customFormat="false" ht="12.75" hidden="false" customHeight="false" outlineLevel="0" collapsed="false">
      <c r="A9" s="0" t="n">
        <v>0.948843906140264</v>
      </c>
      <c r="B9" s="0" t="str">
        <f aca="false">(D9&amp;E9&amp;F9&amp;G9&amp;H9&amp;I9&amp;J9&amp;K9&amp;L9&amp;M9&amp;N9&amp;O9&amp;P9&amp;Q9&amp;R9&amp;S9&amp;T9&amp;U9&amp;V9&amp;W9&amp;X9&amp;Y9&amp;Z9&amp;AA9&amp;AB9&amp;AC9&amp;AD9&amp;AE9&amp;AF9&amp;AG9&amp;AH9&amp;AI9&amp;AJ9&amp;AK9&amp;AL9&amp;AM9&amp;AN9&amp;AO9&amp;AP9&amp;AQ9&amp;AR9&amp;AS9&amp;AT9&amp;AU9&amp;AV9&amp;AW9&amp;AX9&amp;AY9&amp;AZ9&amp;BA9&amp;BB9&amp;BC9&amp;BD9&amp;BE9&amp;BF9&amp;BG9&amp;BH9&amp;BI9&amp;BJ9&amp;BK9&amp;BL9&amp;BM9&amp;BN9&amp;BO9&amp;BP9&amp;BQ9&amp;BR9&amp;BS9&amp;BT9&amp;BU9&amp;BV9&amp;BW9&amp;BX9&amp;BY9&amp;BZ9&amp;CA9)</f>
        <v>0.3300.3400.3900.3900.11500.22467500.2800.4300.3200.3200.400.3600.29500.390.0050.390.0050.340.0050.3720.4220.4320.380.0050.20980.1550.30199999999999900.31199999999999900.35699999999999900.271999999999999-0.010.2719999999999990.0150.2719999999999990.030.271999999999999-0.010.380.020.27199999999999900.311999999999999000.3300.430.0100.3119999999999990.3019999999999990.330.21402999999999900.271999999999999-0.040.30199999999999900.2719999999999990.03</v>
      </c>
      <c r="C9" s="108" t="n">
        <v>36951</v>
      </c>
      <c r="D9" s="109" t="n">
        <f aca="false">Curves!D10</f>
        <v>0.33</v>
      </c>
      <c r="E9" s="109" t="n">
        <v>0</v>
      </c>
      <c r="F9" s="109" t="n">
        <f aca="false">Curves!I10</f>
        <v>0.34</v>
      </c>
      <c r="G9" s="109" t="n">
        <v>0</v>
      </c>
      <c r="H9" s="109" t="n">
        <f aca="false">Curves!P10</f>
        <v>0.39</v>
      </c>
      <c r="I9" s="109" t="n">
        <v>0</v>
      </c>
      <c r="J9" s="109" t="n">
        <f aca="false">Curves!L10</f>
        <v>0.39</v>
      </c>
      <c r="K9" s="109" t="n">
        <v>0</v>
      </c>
      <c r="L9" s="109" t="n">
        <f aca="false">Curves!U10</f>
        <v>0.115</v>
      </c>
      <c r="M9" s="109" t="n">
        <v>0</v>
      </c>
      <c r="N9" s="109" t="n">
        <f aca="false">Curves!V10</f>
        <v>0.224675</v>
      </c>
      <c r="O9" s="109" t="n">
        <v>0</v>
      </c>
      <c r="P9" s="109" t="n">
        <f aca="false">Curves!W10</f>
        <v>0.28</v>
      </c>
      <c r="Q9" s="109" t="n">
        <v>0</v>
      </c>
      <c r="R9" s="109" t="n">
        <f aca="false">Curves!O10</f>
        <v>0.43</v>
      </c>
      <c r="S9" s="109" t="n">
        <v>0</v>
      </c>
      <c r="T9" s="109" t="n">
        <f aca="false">Curves!F10</f>
        <v>0.32</v>
      </c>
      <c r="U9" s="109" t="n">
        <v>0</v>
      </c>
      <c r="V9" s="109" t="n">
        <f aca="false">Curves!H10</f>
        <v>0.32</v>
      </c>
      <c r="W9" s="109" t="n">
        <v>0</v>
      </c>
      <c r="X9" s="109" t="n">
        <f aca="false">Curves!S10</f>
        <v>0.4</v>
      </c>
      <c r="Y9" s="109" t="n">
        <v>0</v>
      </c>
      <c r="Z9" s="109" t="n">
        <f aca="false">Curves!K10</f>
        <v>0.36</v>
      </c>
      <c r="AA9" s="109" t="n">
        <v>0</v>
      </c>
      <c r="AB9" s="109" t="n">
        <f aca="false">Curves!G10</f>
        <v>0.295</v>
      </c>
      <c r="AC9" s="109" t="n">
        <v>0</v>
      </c>
      <c r="AD9" s="109" t="n">
        <f aca="false">Curves!R10</f>
        <v>0.39</v>
      </c>
      <c r="AE9" s="109" t="n">
        <v>0.005</v>
      </c>
      <c r="AF9" s="109" t="n">
        <f aca="false">Curves!N10</f>
        <v>0.39</v>
      </c>
      <c r="AG9" s="109" t="n">
        <v>0.005</v>
      </c>
      <c r="AH9" s="109" t="n">
        <f aca="false">Curves!J10</f>
        <v>0.34</v>
      </c>
      <c r="AI9" s="109" t="n">
        <v>0.005</v>
      </c>
      <c r="AJ9" s="109" t="n">
        <f aca="false">Curves!E10</f>
        <v>0.372</v>
      </c>
      <c r="AK9" s="109" t="n">
        <f aca="false">Curves!M10</f>
        <v>0.422</v>
      </c>
      <c r="AL9" s="109" t="n">
        <f aca="false">Curves!Q10</f>
        <v>0.432</v>
      </c>
      <c r="AM9" s="109" t="n">
        <f aca="false">Curves!AC10</f>
        <v>0.38</v>
      </c>
      <c r="AN9" s="109" t="n">
        <f aca="false">Curves!AQ10</f>
        <v>0.005</v>
      </c>
      <c r="AO9" s="109" t="n">
        <f aca="false">Curves!AD10</f>
        <v>0.2098</v>
      </c>
      <c r="AP9" s="109" t="n">
        <f aca="false">Curves!AP10</f>
        <v>0.155</v>
      </c>
      <c r="AQ9" s="109" t="n">
        <f aca="false">Curves!AA10</f>
        <v>0.301999999999999</v>
      </c>
      <c r="AR9" s="109" t="n">
        <f aca="false">Curves!AG10</f>
        <v>0</v>
      </c>
      <c r="AS9" s="109" t="n">
        <f aca="false">Curves!Y10</f>
        <v>0.311999999999999</v>
      </c>
      <c r="AT9" s="109" t="n">
        <f aca="false">Curves!AJ10</f>
        <v>0</v>
      </c>
      <c r="AU9" s="109" t="n">
        <f aca="false">Curves!AB10</f>
        <v>0.356999999999999</v>
      </c>
      <c r="AV9" s="109" t="n">
        <f aca="false">Curves!AH10</f>
        <v>0</v>
      </c>
      <c r="AW9" s="109" t="n">
        <f aca="false">Curves!Z10</f>
        <v>0.271999999999999</v>
      </c>
      <c r="AX9" s="109" t="n">
        <f aca="false">Curves!AI10</f>
        <v>-0.01</v>
      </c>
      <c r="AY9" s="109" t="n">
        <f aca="false">Curves!Z10</f>
        <v>0.271999999999999</v>
      </c>
      <c r="AZ9" s="109" t="n">
        <f aca="false">Curves!AK10</f>
        <v>0.015</v>
      </c>
      <c r="BA9" s="109" t="n">
        <f aca="false">Curves!Z10</f>
        <v>0.271999999999999</v>
      </c>
      <c r="BB9" s="109" t="n">
        <f aca="false">Curves!AL10</f>
        <v>0.03</v>
      </c>
      <c r="BC9" s="109" t="n">
        <f aca="false">Curves!Z10</f>
        <v>0.271999999999999</v>
      </c>
      <c r="BD9" s="109" t="n">
        <f aca="false">Curves!AO10</f>
        <v>-0.01</v>
      </c>
      <c r="BE9" s="109" t="n">
        <f aca="false">Curves!AC10</f>
        <v>0.38</v>
      </c>
      <c r="BF9" s="109" t="n">
        <f aca="false">Curves!AR10</f>
        <v>0.02</v>
      </c>
      <c r="BG9" s="109" t="n">
        <f aca="false">Curves!Z10</f>
        <v>0.271999999999999</v>
      </c>
      <c r="BH9" s="109" t="n">
        <f aca="false">Curves!AM10</f>
        <v>0</v>
      </c>
      <c r="BI9" s="109" t="n">
        <f aca="false">AS9</f>
        <v>0.311999999999999</v>
      </c>
      <c r="BJ9" s="109" t="n">
        <f aca="false">AT9</f>
        <v>0</v>
      </c>
      <c r="BK9" s="109" t="n">
        <v>0</v>
      </c>
      <c r="BL9" s="109" t="n">
        <f aca="false">D9</f>
        <v>0.33</v>
      </c>
      <c r="BM9" s="109" t="n">
        <v>0</v>
      </c>
      <c r="BN9" s="109" t="n">
        <f aca="false">R9</f>
        <v>0.43</v>
      </c>
      <c r="BO9" s="109" t="n">
        <f aca="false">S9+0.01</f>
        <v>0.01</v>
      </c>
      <c r="BP9" s="109" t="n">
        <v>0</v>
      </c>
      <c r="BQ9" s="109" t="n">
        <f aca="false">AS9</f>
        <v>0.311999999999999</v>
      </c>
      <c r="BR9" s="109" t="n">
        <f aca="false">AQ9</f>
        <v>0.301999999999999</v>
      </c>
      <c r="BS9" s="109" t="n">
        <f aca="false">D9</f>
        <v>0.33</v>
      </c>
      <c r="BT9" s="109" t="n">
        <f aca="false">Curves!AE10</f>
        <v>0.214029999999999</v>
      </c>
      <c r="BU9" s="109" t="n">
        <v>0</v>
      </c>
      <c r="BV9" s="109" t="n">
        <f aca="false">AW9</f>
        <v>0.271999999999999</v>
      </c>
      <c r="BW9" s="109" t="n">
        <f aca="false">Curves!AN10</f>
        <v>-0.04</v>
      </c>
      <c r="BX9" s="109" t="n">
        <f aca="false">AQ9</f>
        <v>0.301999999999999</v>
      </c>
      <c r="BY9" s="109" t="n">
        <f aca="false">Curves!AS10</f>
        <v>0</v>
      </c>
      <c r="BZ9" s="109" t="n">
        <f aca="false">BA9</f>
        <v>0.271999999999999</v>
      </c>
      <c r="CA9" s="109" t="n">
        <f aca="false">BB9</f>
        <v>0.03</v>
      </c>
      <c r="CB9" s="109"/>
      <c r="CC9" s="109"/>
      <c r="CD9" s="110"/>
      <c r="CE9" s="109"/>
      <c r="CF9" s="110"/>
      <c r="CG9" s="109"/>
      <c r="CH9" s="109"/>
      <c r="CI9" s="109"/>
      <c r="CJ9" s="109"/>
      <c r="CK9" s="109"/>
    </row>
    <row r="10" customFormat="false" ht="12.75" hidden="false" customHeight="false" outlineLevel="0" collapsed="false">
      <c r="A10" s="0" t="n">
        <v>0.942967563662833</v>
      </c>
      <c r="B10" s="0" t="str">
        <f aca="false">(D10&amp;E10&amp;F10&amp;G10&amp;H10&amp;I10&amp;J10&amp;K10&amp;L10&amp;M10&amp;N10&amp;O10&amp;P10&amp;Q10&amp;R10&amp;S10&amp;T10&amp;U10&amp;V10&amp;W10&amp;X10&amp;Y10&amp;Z10&amp;AA10&amp;AB10&amp;AC10&amp;AD10&amp;AE10&amp;AF10&amp;AG10&amp;AH10&amp;AI10&amp;AJ10&amp;AK10&amp;AL10&amp;AM10&amp;AN10&amp;AO10&amp;AP10&amp;AQ10&amp;AR10&amp;AS10&amp;AT10&amp;AU10&amp;AV10&amp;AW10&amp;AX10&amp;AY10&amp;AZ10&amp;BA10&amp;BB10&amp;BC10&amp;BD10&amp;BE10&amp;BF10&amp;BG10&amp;BH10&amp;BI10&amp;BJ10&amp;BK10&amp;BL10&amp;BM10&amp;BN10&amp;BO10&amp;BP10&amp;BQ10&amp;BR10&amp;BS10&amp;BT10&amp;BU10&amp;BV10&amp;BW10&amp;BX10&amp;BY10&amp;BZ10&amp;CA10)</f>
        <v>0.3700.3700.3700.39500.1700.1700.3700.41500.3600.3600.3700.3700.33500.370.0050.3950.0050.370.0050.370.3950.370.3150-0.281241336406010.1550.2800.2700.31500.1750.00750.1750.020.1750.040.175-0.00750.3150.0350.17500.27000.3700.4150.0100.270.280.370.1146100.17500.2800.1750.04</v>
      </c>
      <c r="C10" s="108" t="n">
        <v>36982</v>
      </c>
      <c r="D10" s="109" t="n">
        <f aca="false">Curves!D11</f>
        <v>0.37</v>
      </c>
      <c r="E10" s="109" t="n">
        <v>0</v>
      </c>
      <c r="F10" s="109" t="n">
        <f aca="false">Curves!I11</f>
        <v>0.37</v>
      </c>
      <c r="G10" s="109" t="n">
        <v>0</v>
      </c>
      <c r="H10" s="109" t="n">
        <f aca="false">Curves!P11</f>
        <v>0.37</v>
      </c>
      <c r="I10" s="109" t="n">
        <v>0</v>
      </c>
      <c r="J10" s="109" t="n">
        <f aca="false">Curves!L11</f>
        <v>0.395</v>
      </c>
      <c r="K10" s="109" t="n">
        <v>0</v>
      </c>
      <c r="L10" s="109" t="n">
        <f aca="false">Curves!U11</f>
        <v>0.17</v>
      </c>
      <c r="M10" s="109" t="n">
        <v>0</v>
      </c>
      <c r="N10" s="109" t="n">
        <f aca="false">Curves!V11</f>
        <v>0.17</v>
      </c>
      <c r="O10" s="109" t="n">
        <v>0</v>
      </c>
      <c r="P10" s="109" t="n">
        <f aca="false">Curves!W11</f>
        <v>0.37</v>
      </c>
      <c r="Q10" s="109" t="n">
        <v>0</v>
      </c>
      <c r="R10" s="109" t="n">
        <f aca="false">Curves!O11</f>
        <v>0.415</v>
      </c>
      <c r="S10" s="109" t="n">
        <v>0</v>
      </c>
      <c r="T10" s="109" t="n">
        <f aca="false">Curves!F11</f>
        <v>0.36</v>
      </c>
      <c r="U10" s="109" t="n">
        <v>0</v>
      </c>
      <c r="V10" s="109" t="n">
        <f aca="false">Curves!H11</f>
        <v>0.36</v>
      </c>
      <c r="W10" s="109" t="n">
        <v>0</v>
      </c>
      <c r="X10" s="109" t="n">
        <f aca="false">Curves!S11</f>
        <v>0.37</v>
      </c>
      <c r="Y10" s="109" t="n">
        <v>0</v>
      </c>
      <c r="Z10" s="109" t="n">
        <f aca="false">Curves!K11</f>
        <v>0.37</v>
      </c>
      <c r="AA10" s="109" t="n">
        <v>0</v>
      </c>
      <c r="AB10" s="109" t="n">
        <f aca="false">Curves!G11</f>
        <v>0.335</v>
      </c>
      <c r="AC10" s="109" t="n">
        <v>0</v>
      </c>
      <c r="AD10" s="109" t="n">
        <f aca="false">Curves!R11</f>
        <v>0.37</v>
      </c>
      <c r="AE10" s="109" t="n">
        <v>0.005</v>
      </c>
      <c r="AF10" s="109" t="n">
        <f aca="false">Curves!N11</f>
        <v>0.395</v>
      </c>
      <c r="AG10" s="109" t="n">
        <v>0.005</v>
      </c>
      <c r="AH10" s="109" t="n">
        <f aca="false">Curves!J11</f>
        <v>0.37</v>
      </c>
      <c r="AI10" s="109" t="n">
        <v>0.005</v>
      </c>
      <c r="AJ10" s="109" t="n">
        <f aca="false">Curves!E11</f>
        <v>0.37</v>
      </c>
      <c r="AK10" s="109" t="n">
        <f aca="false">Curves!M11</f>
        <v>0.395</v>
      </c>
      <c r="AL10" s="109" t="n">
        <f aca="false">Curves!Q11</f>
        <v>0.37</v>
      </c>
      <c r="AM10" s="109" t="n">
        <f aca="false">Curves!AC11</f>
        <v>0.315</v>
      </c>
      <c r="AN10" s="109" t="n">
        <f aca="false">Curves!AQ11</f>
        <v>0</v>
      </c>
      <c r="AO10" s="109" t="n">
        <f aca="false">Curves!AD11</f>
        <v>-0.28124133640601</v>
      </c>
      <c r="AP10" s="109" t="n">
        <f aca="false">Curves!AP11</f>
        <v>0.155</v>
      </c>
      <c r="AQ10" s="109" t="n">
        <f aca="false">Curves!AA11</f>
        <v>0.28</v>
      </c>
      <c r="AR10" s="109" t="n">
        <f aca="false">Curves!AG11</f>
        <v>0</v>
      </c>
      <c r="AS10" s="109" t="n">
        <f aca="false">Curves!Y11</f>
        <v>0.27</v>
      </c>
      <c r="AT10" s="109" t="n">
        <f aca="false">Curves!AJ11</f>
        <v>0</v>
      </c>
      <c r="AU10" s="109" t="n">
        <f aca="false">Curves!AB11</f>
        <v>0.315</v>
      </c>
      <c r="AV10" s="109" t="n">
        <f aca="false">Curves!AH11</f>
        <v>0</v>
      </c>
      <c r="AW10" s="109" t="n">
        <f aca="false">Curves!Z11</f>
        <v>0.175</v>
      </c>
      <c r="AX10" s="109" t="n">
        <f aca="false">Curves!AI11</f>
        <v>0.0075</v>
      </c>
      <c r="AY10" s="109" t="n">
        <f aca="false">Curves!Z11</f>
        <v>0.175</v>
      </c>
      <c r="AZ10" s="109" t="n">
        <f aca="false">Curves!AK11</f>
        <v>0.02</v>
      </c>
      <c r="BA10" s="109" t="n">
        <f aca="false">Curves!Z11</f>
        <v>0.175</v>
      </c>
      <c r="BB10" s="109" t="n">
        <f aca="false">Curves!AL11</f>
        <v>0.04</v>
      </c>
      <c r="BC10" s="109" t="n">
        <f aca="false">Curves!Z11</f>
        <v>0.175</v>
      </c>
      <c r="BD10" s="109" t="n">
        <f aca="false">Curves!AO11</f>
        <v>-0.0075</v>
      </c>
      <c r="BE10" s="109" t="n">
        <f aca="false">Curves!AC11</f>
        <v>0.315</v>
      </c>
      <c r="BF10" s="109" t="n">
        <f aca="false">Curves!AR11</f>
        <v>0.035</v>
      </c>
      <c r="BG10" s="109" t="n">
        <f aca="false">Curves!Z11</f>
        <v>0.175</v>
      </c>
      <c r="BH10" s="109" t="n">
        <f aca="false">Curves!AM11</f>
        <v>0</v>
      </c>
      <c r="BI10" s="109" t="n">
        <f aca="false">AS10</f>
        <v>0.27</v>
      </c>
      <c r="BJ10" s="109" t="n">
        <f aca="false">AT10</f>
        <v>0</v>
      </c>
      <c r="BK10" s="109" t="n">
        <v>0</v>
      </c>
      <c r="BL10" s="109" t="n">
        <f aca="false">D10</f>
        <v>0.37</v>
      </c>
      <c r="BM10" s="109" t="n">
        <v>0</v>
      </c>
      <c r="BN10" s="109" t="n">
        <f aca="false">R10</f>
        <v>0.415</v>
      </c>
      <c r="BO10" s="109" t="n">
        <f aca="false">S10+0.01</f>
        <v>0.01</v>
      </c>
      <c r="BP10" s="109" t="n">
        <v>0</v>
      </c>
      <c r="BQ10" s="109" t="n">
        <f aca="false">AS10</f>
        <v>0.27</v>
      </c>
      <c r="BR10" s="109" t="n">
        <f aca="false">AQ10</f>
        <v>0.28</v>
      </c>
      <c r="BS10" s="109" t="n">
        <f aca="false">D10</f>
        <v>0.37</v>
      </c>
      <c r="BT10" s="109" t="n">
        <f aca="false">Curves!AE11</f>
        <v>0.11461</v>
      </c>
      <c r="BU10" s="109" t="n">
        <v>0</v>
      </c>
      <c r="BV10" s="109" t="n">
        <f aca="false">AW10</f>
        <v>0.175</v>
      </c>
      <c r="BW10" s="109" t="n">
        <f aca="false">Curves!AN11</f>
        <v>0</v>
      </c>
      <c r="BX10" s="109" t="n">
        <f aca="false">AQ10</f>
        <v>0.28</v>
      </c>
      <c r="BY10" s="109" t="n">
        <f aca="false">Curves!AS11</f>
        <v>0</v>
      </c>
      <c r="BZ10" s="109" t="n">
        <f aca="false">BA10</f>
        <v>0.175</v>
      </c>
      <c r="CA10" s="109" t="n">
        <f aca="false">BB10</f>
        <v>0.04</v>
      </c>
      <c r="CB10" s="109"/>
      <c r="CC10" s="109"/>
      <c r="CD10" s="110"/>
      <c r="CE10" s="109"/>
      <c r="CF10" s="110"/>
      <c r="CG10" s="109"/>
      <c r="CH10" s="109"/>
      <c r="CI10" s="109"/>
      <c r="CJ10" s="109"/>
      <c r="CK10" s="109"/>
    </row>
    <row r="11" customFormat="false" ht="12.75" hidden="false" customHeight="false" outlineLevel="0" collapsed="false">
      <c r="A11" s="0" t="n">
        <v>0.937355762059383</v>
      </c>
      <c r="B11" s="0" t="str">
        <f aca="false">(D11&amp;E11&amp;F11&amp;G11&amp;H11&amp;I11&amp;J11&amp;K11&amp;L11&amp;M11&amp;N11&amp;O11&amp;P11&amp;Q11&amp;R11&amp;S11&amp;T11&amp;U11&amp;V11&amp;W11&amp;X11&amp;Y11&amp;Z11&amp;AA11&amp;AB11&amp;AC11&amp;AD11&amp;AE11&amp;AF11&amp;AG11&amp;AH11&amp;AI11&amp;AJ11&amp;AK11&amp;AL11&amp;AM11&amp;AN11&amp;AO11&amp;AP11&amp;AQ11&amp;AR11&amp;AS11&amp;AT11&amp;AU11&amp;AV11&amp;AW11&amp;AX11&amp;AY11&amp;AZ11&amp;BA11&amp;BB11&amp;BC11&amp;BD11&amp;BE11&amp;BF11&amp;BG11&amp;BH11&amp;BI11&amp;BJ11&amp;BK11&amp;BL11&amp;BM11&amp;BN11&amp;BO11&amp;BP11&amp;BQ11&amp;BR11&amp;BS11&amp;BT11&amp;BU11&amp;BV11&amp;BW11&amp;BX11&amp;BY11&amp;BZ11&amp;CA11)</f>
        <v>0.34500.35500.34500.37500.14500.14500.34500.39500.33500.33500.34500.35500.3100.3450.0050.3750.0050.3550.0050.3450.3750.3450.310-0.240.1550.27500.26500.3100.1650.00750.1650.020.1650.040.165-0.00750.310.0350.16500.265000.34500.3950.0100.2650.2750.3450.10411500.16500.27500.1650.04</v>
      </c>
      <c r="C11" s="108" t="n">
        <v>37012</v>
      </c>
      <c r="D11" s="109" t="n">
        <f aca="false">Curves!D12</f>
        <v>0.345</v>
      </c>
      <c r="E11" s="109" t="n">
        <v>0</v>
      </c>
      <c r="F11" s="109" t="n">
        <f aca="false">Curves!I12</f>
        <v>0.355</v>
      </c>
      <c r="G11" s="109" t="n">
        <v>0</v>
      </c>
      <c r="H11" s="109" t="n">
        <f aca="false">Curves!P12</f>
        <v>0.345</v>
      </c>
      <c r="I11" s="109" t="n">
        <v>0</v>
      </c>
      <c r="J11" s="109" t="n">
        <f aca="false">Curves!L12</f>
        <v>0.375</v>
      </c>
      <c r="K11" s="109" t="n">
        <v>0</v>
      </c>
      <c r="L11" s="109" t="n">
        <f aca="false">Curves!U12</f>
        <v>0.145</v>
      </c>
      <c r="M11" s="109" t="n">
        <v>0</v>
      </c>
      <c r="N11" s="109" t="n">
        <f aca="false">Curves!V12</f>
        <v>0.145</v>
      </c>
      <c r="O11" s="109" t="n">
        <v>0</v>
      </c>
      <c r="P11" s="109" t="n">
        <f aca="false">Curves!W12</f>
        <v>0.345</v>
      </c>
      <c r="Q11" s="109" t="n">
        <v>0</v>
      </c>
      <c r="R11" s="109" t="n">
        <f aca="false">Curves!O12</f>
        <v>0.395</v>
      </c>
      <c r="S11" s="109" t="n">
        <v>0</v>
      </c>
      <c r="T11" s="109" t="n">
        <f aca="false">Curves!F12</f>
        <v>0.335</v>
      </c>
      <c r="U11" s="109" t="n">
        <v>0</v>
      </c>
      <c r="V11" s="109" t="n">
        <f aca="false">Curves!H12</f>
        <v>0.335</v>
      </c>
      <c r="W11" s="109" t="n">
        <v>0</v>
      </c>
      <c r="X11" s="109" t="n">
        <f aca="false">Curves!S12</f>
        <v>0.345</v>
      </c>
      <c r="Y11" s="109" t="n">
        <v>0</v>
      </c>
      <c r="Z11" s="109" t="n">
        <f aca="false">Curves!K12</f>
        <v>0.355</v>
      </c>
      <c r="AA11" s="109" t="n">
        <v>0</v>
      </c>
      <c r="AB11" s="109" t="n">
        <f aca="false">Curves!G12</f>
        <v>0.31</v>
      </c>
      <c r="AC11" s="109" t="n">
        <v>0</v>
      </c>
      <c r="AD11" s="109" t="n">
        <f aca="false">Curves!R12</f>
        <v>0.345</v>
      </c>
      <c r="AE11" s="109" t="n">
        <v>0.005</v>
      </c>
      <c r="AF11" s="109" t="n">
        <f aca="false">Curves!N12</f>
        <v>0.375</v>
      </c>
      <c r="AG11" s="109" t="n">
        <v>0.005</v>
      </c>
      <c r="AH11" s="109" t="n">
        <f aca="false">Curves!J12</f>
        <v>0.355</v>
      </c>
      <c r="AI11" s="109" t="n">
        <v>0.005</v>
      </c>
      <c r="AJ11" s="109" t="n">
        <f aca="false">Curves!E12</f>
        <v>0.345</v>
      </c>
      <c r="AK11" s="109" t="n">
        <f aca="false">Curves!M12</f>
        <v>0.375</v>
      </c>
      <c r="AL11" s="109" t="n">
        <f aca="false">Curves!Q12</f>
        <v>0.345</v>
      </c>
      <c r="AM11" s="109" t="n">
        <f aca="false">Curves!AC12</f>
        <v>0.31</v>
      </c>
      <c r="AN11" s="109" t="n">
        <f aca="false">Curves!AQ12</f>
        <v>0</v>
      </c>
      <c r="AO11" s="109" t="n">
        <f aca="false">Curves!AD12</f>
        <v>-0.24</v>
      </c>
      <c r="AP11" s="109" t="n">
        <f aca="false">Curves!AP12</f>
        <v>0.155</v>
      </c>
      <c r="AQ11" s="109" t="n">
        <f aca="false">Curves!AA12</f>
        <v>0.275</v>
      </c>
      <c r="AR11" s="109" t="n">
        <f aca="false">Curves!AG12</f>
        <v>0</v>
      </c>
      <c r="AS11" s="109" t="n">
        <f aca="false">Curves!Y12</f>
        <v>0.265</v>
      </c>
      <c r="AT11" s="109" t="n">
        <f aca="false">Curves!AJ12</f>
        <v>0</v>
      </c>
      <c r="AU11" s="109" t="n">
        <f aca="false">Curves!AB12</f>
        <v>0.31</v>
      </c>
      <c r="AV11" s="109" t="n">
        <f aca="false">Curves!AH12</f>
        <v>0</v>
      </c>
      <c r="AW11" s="109" t="n">
        <f aca="false">Curves!Z12</f>
        <v>0.165</v>
      </c>
      <c r="AX11" s="109" t="n">
        <f aca="false">Curves!AI12</f>
        <v>0.0075</v>
      </c>
      <c r="AY11" s="109" t="n">
        <f aca="false">Curves!Z12</f>
        <v>0.165</v>
      </c>
      <c r="AZ11" s="109" t="n">
        <f aca="false">Curves!AK12</f>
        <v>0.02</v>
      </c>
      <c r="BA11" s="109" t="n">
        <f aca="false">Curves!Z12</f>
        <v>0.165</v>
      </c>
      <c r="BB11" s="109" t="n">
        <f aca="false">Curves!AL12</f>
        <v>0.04</v>
      </c>
      <c r="BC11" s="109" t="n">
        <f aca="false">Curves!Z12</f>
        <v>0.165</v>
      </c>
      <c r="BD11" s="109" t="n">
        <f aca="false">Curves!AO12</f>
        <v>-0.0075</v>
      </c>
      <c r="BE11" s="109" t="n">
        <f aca="false">Curves!AC12</f>
        <v>0.31</v>
      </c>
      <c r="BF11" s="109" t="n">
        <f aca="false">Curves!AR12</f>
        <v>0.035</v>
      </c>
      <c r="BG11" s="109" t="n">
        <f aca="false">Curves!Z12</f>
        <v>0.165</v>
      </c>
      <c r="BH11" s="109" t="n">
        <f aca="false">Curves!AM12</f>
        <v>0</v>
      </c>
      <c r="BI11" s="109" t="n">
        <f aca="false">AS11</f>
        <v>0.265</v>
      </c>
      <c r="BJ11" s="109" t="n">
        <f aca="false">AT11</f>
        <v>0</v>
      </c>
      <c r="BK11" s="109" t="n">
        <v>0</v>
      </c>
      <c r="BL11" s="109" t="n">
        <f aca="false">D11</f>
        <v>0.345</v>
      </c>
      <c r="BM11" s="109" t="n">
        <v>0</v>
      </c>
      <c r="BN11" s="109" t="n">
        <f aca="false">R11</f>
        <v>0.395</v>
      </c>
      <c r="BO11" s="109" t="n">
        <f aca="false">S11+0.01</f>
        <v>0.01</v>
      </c>
      <c r="BP11" s="109" t="n">
        <v>0</v>
      </c>
      <c r="BQ11" s="109" t="n">
        <f aca="false">AS11</f>
        <v>0.265</v>
      </c>
      <c r="BR11" s="109" t="n">
        <f aca="false">AQ11</f>
        <v>0.275</v>
      </c>
      <c r="BS11" s="109" t="n">
        <f aca="false">D11</f>
        <v>0.345</v>
      </c>
      <c r="BT11" s="109" t="n">
        <f aca="false">Curves!AE12</f>
        <v>0.104115</v>
      </c>
      <c r="BU11" s="109" t="n">
        <v>0</v>
      </c>
      <c r="BV11" s="109" t="n">
        <f aca="false">AW11</f>
        <v>0.165</v>
      </c>
      <c r="BW11" s="109" t="n">
        <f aca="false">Curves!AN12</f>
        <v>0</v>
      </c>
      <c r="BX11" s="109" t="n">
        <f aca="false">AQ11</f>
        <v>0.275</v>
      </c>
      <c r="BY11" s="109" t="n">
        <f aca="false">Curves!AS12</f>
        <v>0</v>
      </c>
      <c r="BZ11" s="109" t="n">
        <f aca="false">BA11</f>
        <v>0.165</v>
      </c>
      <c r="CA11" s="109" t="n">
        <f aca="false">BB11</f>
        <v>0.04</v>
      </c>
      <c r="CB11" s="109"/>
      <c r="CC11" s="109"/>
      <c r="CD11" s="110"/>
      <c r="CE11" s="109"/>
      <c r="CF11" s="110"/>
      <c r="CG11" s="109"/>
      <c r="CH11" s="109"/>
      <c r="CI11" s="109"/>
      <c r="CJ11" s="109"/>
      <c r="CK11" s="109"/>
    </row>
    <row r="12" customFormat="false" ht="12.75" hidden="false" customHeight="false" outlineLevel="0" collapsed="false">
      <c r="A12" s="0" t="n">
        <v>0.931564701272514</v>
      </c>
      <c r="B12" s="0" t="str">
        <f aca="false">(D12&amp;E12&amp;F12&amp;G12&amp;H12&amp;I12&amp;J12&amp;K12&amp;L12&amp;M12&amp;N12&amp;O12&amp;P12&amp;Q12&amp;R12&amp;S12&amp;T12&amp;U12&amp;V12&amp;W12&amp;X12&amp;Y12&amp;Z12&amp;AA12&amp;AB12&amp;AC12&amp;AD12&amp;AE12&amp;AF12&amp;AG12&amp;AH12&amp;AI12&amp;AJ12&amp;AK12&amp;AL12&amp;AM12&amp;AN12&amp;AO12&amp;AP12&amp;AQ12&amp;AR12&amp;AS12&amp;AT12&amp;AU12&amp;AV12&amp;AW12&amp;AX12&amp;AY12&amp;AZ12&amp;BA12&amp;BB12&amp;BC12&amp;BD12&amp;BE12&amp;BF12&amp;BG12&amp;BH12&amp;BI12&amp;BJ12&amp;BK12&amp;BL12&amp;BM12&amp;BN12&amp;BO12&amp;BP12&amp;BQ12&amp;BR12&amp;BS12&amp;BT12&amp;BU12&amp;BV12&amp;BW12&amp;BX12&amp;BY12&amp;BZ12&amp;CA12)</f>
        <v>0.3400.3500.3400.3700.1400.1400.3400.3900.3300.3300.3400.3500.30500.340.0050.370.0050.350.0050.340.370.340.310-0.2550.1550.27500.26500.3100.1650.00750.1650.020.1650.040.165-0.00750.310.0350.16500.265000.3400.390.0100.2650.2750.340.10367500.16500.27500.1650.04</v>
      </c>
      <c r="C12" s="108" t="n">
        <v>37043</v>
      </c>
      <c r="D12" s="109" t="n">
        <f aca="false">Curves!D13</f>
        <v>0.34</v>
      </c>
      <c r="E12" s="109" t="n">
        <v>0</v>
      </c>
      <c r="F12" s="109" t="n">
        <f aca="false">Curves!I13</f>
        <v>0.35</v>
      </c>
      <c r="G12" s="109" t="n">
        <v>0</v>
      </c>
      <c r="H12" s="109" t="n">
        <f aca="false">Curves!P13</f>
        <v>0.34</v>
      </c>
      <c r="I12" s="109" t="n">
        <v>0</v>
      </c>
      <c r="J12" s="109" t="n">
        <f aca="false">Curves!L13</f>
        <v>0.37</v>
      </c>
      <c r="K12" s="109" t="n">
        <v>0</v>
      </c>
      <c r="L12" s="109" t="n">
        <f aca="false">Curves!U13</f>
        <v>0.14</v>
      </c>
      <c r="M12" s="109" t="n">
        <v>0</v>
      </c>
      <c r="N12" s="109" t="n">
        <f aca="false">Curves!V13</f>
        <v>0.14</v>
      </c>
      <c r="O12" s="109" t="n">
        <v>0</v>
      </c>
      <c r="P12" s="109" t="n">
        <f aca="false">Curves!W13</f>
        <v>0.34</v>
      </c>
      <c r="Q12" s="109" t="n">
        <v>0</v>
      </c>
      <c r="R12" s="109" t="n">
        <f aca="false">Curves!O13</f>
        <v>0.39</v>
      </c>
      <c r="S12" s="109" t="n">
        <v>0</v>
      </c>
      <c r="T12" s="109" t="n">
        <f aca="false">Curves!F13</f>
        <v>0.33</v>
      </c>
      <c r="U12" s="109" t="n">
        <v>0</v>
      </c>
      <c r="V12" s="109" t="n">
        <f aca="false">Curves!H13</f>
        <v>0.33</v>
      </c>
      <c r="W12" s="109" t="n">
        <v>0</v>
      </c>
      <c r="X12" s="109" t="n">
        <f aca="false">Curves!S13</f>
        <v>0.34</v>
      </c>
      <c r="Y12" s="109" t="n">
        <v>0</v>
      </c>
      <c r="Z12" s="109" t="n">
        <f aca="false">Curves!K13</f>
        <v>0.35</v>
      </c>
      <c r="AA12" s="109" t="n">
        <v>0</v>
      </c>
      <c r="AB12" s="109" t="n">
        <f aca="false">Curves!G13</f>
        <v>0.305</v>
      </c>
      <c r="AC12" s="109" t="n">
        <v>0</v>
      </c>
      <c r="AD12" s="109" t="n">
        <f aca="false">Curves!R13</f>
        <v>0.34</v>
      </c>
      <c r="AE12" s="109" t="n">
        <v>0.005</v>
      </c>
      <c r="AF12" s="109" t="n">
        <f aca="false">Curves!N13</f>
        <v>0.37</v>
      </c>
      <c r="AG12" s="109" t="n">
        <v>0.005</v>
      </c>
      <c r="AH12" s="109" t="n">
        <f aca="false">Curves!J13</f>
        <v>0.35</v>
      </c>
      <c r="AI12" s="109" t="n">
        <v>0.005</v>
      </c>
      <c r="AJ12" s="109" t="n">
        <f aca="false">Curves!E13</f>
        <v>0.34</v>
      </c>
      <c r="AK12" s="109" t="n">
        <f aca="false">Curves!M13</f>
        <v>0.37</v>
      </c>
      <c r="AL12" s="109" t="n">
        <f aca="false">Curves!Q13</f>
        <v>0.34</v>
      </c>
      <c r="AM12" s="109" t="n">
        <f aca="false">Curves!AC13</f>
        <v>0.31</v>
      </c>
      <c r="AN12" s="109" t="n">
        <f aca="false">Curves!AQ13</f>
        <v>0</v>
      </c>
      <c r="AO12" s="109" t="n">
        <f aca="false">Curves!AD13</f>
        <v>-0.255</v>
      </c>
      <c r="AP12" s="109" t="n">
        <f aca="false">Curves!AP13</f>
        <v>0.155</v>
      </c>
      <c r="AQ12" s="109" t="n">
        <f aca="false">Curves!AA13</f>
        <v>0.275</v>
      </c>
      <c r="AR12" s="109" t="n">
        <f aca="false">Curves!AG13</f>
        <v>0</v>
      </c>
      <c r="AS12" s="109" t="n">
        <f aca="false">Curves!Y13</f>
        <v>0.265</v>
      </c>
      <c r="AT12" s="109" t="n">
        <f aca="false">Curves!AJ13</f>
        <v>0</v>
      </c>
      <c r="AU12" s="109" t="n">
        <f aca="false">Curves!AB13</f>
        <v>0.31</v>
      </c>
      <c r="AV12" s="109" t="n">
        <f aca="false">Curves!AH13</f>
        <v>0</v>
      </c>
      <c r="AW12" s="109" t="n">
        <f aca="false">Curves!Z13</f>
        <v>0.165</v>
      </c>
      <c r="AX12" s="109" t="n">
        <f aca="false">Curves!AI13</f>
        <v>0.0075</v>
      </c>
      <c r="AY12" s="109" t="n">
        <f aca="false">Curves!Z13</f>
        <v>0.165</v>
      </c>
      <c r="AZ12" s="109" t="n">
        <f aca="false">Curves!AK13</f>
        <v>0.02</v>
      </c>
      <c r="BA12" s="109" t="n">
        <f aca="false">Curves!Z13</f>
        <v>0.165</v>
      </c>
      <c r="BB12" s="109" t="n">
        <f aca="false">Curves!AL13</f>
        <v>0.04</v>
      </c>
      <c r="BC12" s="109" t="n">
        <f aca="false">Curves!Z13</f>
        <v>0.165</v>
      </c>
      <c r="BD12" s="109" t="n">
        <f aca="false">Curves!AO13</f>
        <v>-0.0075</v>
      </c>
      <c r="BE12" s="109" t="n">
        <f aca="false">Curves!AC13</f>
        <v>0.31</v>
      </c>
      <c r="BF12" s="109" t="n">
        <f aca="false">Curves!AR13</f>
        <v>0.035</v>
      </c>
      <c r="BG12" s="109" t="n">
        <f aca="false">Curves!Z13</f>
        <v>0.165</v>
      </c>
      <c r="BH12" s="109" t="n">
        <f aca="false">Curves!AM13</f>
        <v>0</v>
      </c>
      <c r="BI12" s="109" t="n">
        <f aca="false">AS12</f>
        <v>0.265</v>
      </c>
      <c r="BJ12" s="109" t="n">
        <f aca="false">AT12</f>
        <v>0</v>
      </c>
      <c r="BK12" s="109" t="n">
        <v>0</v>
      </c>
      <c r="BL12" s="109" t="n">
        <f aca="false">D12</f>
        <v>0.34</v>
      </c>
      <c r="BM12" s="109" t="n">
        <v>0</v>
      </c>
      <c r="BN12" s="109" t="n">
        <f aca="false">R12</f>
        <v>0.39</v>
      </c>
      <c r="BO12" s="109" t="n">
        <f aca="false">S12+0.01</f>
        <v>0.01</v>
      </c>
      <c r="BP12" s="109" t="n">
        <v>0</v>
      </c>
      <c r="BQ12" s="109" t="n">
        <f aca="false">AS12</f>
        <v>0.265</v>
      </c>
      <c r="BR12" s="109" t="n">
        <f aca="false">AQ12</f>
        <v>0.275</v>
      </c>
      <c r="BS12" s="109" t="n">
        <f aca="false">D12</f>
        <v>0.34</v>
      </c>
      <c r="BT12" s="109" t="n">
        <f aca="false">Curves!AE13</f>
        <v>0.103675</v>
      </c>
      <c r="BU12" s="109" t="n">
        <v>0</v>
      </c>
      <c r="BV12" s="109" t="n">
        <f aca="false">AW12</f>
        <v>0.165</v>
      </c>
      <c r="BW12" s="109" t="n">
        <f aca="false">Curves!AN13</f>
        <v>0</v>
      </c>
      <c r="BX12" s="109" t="n">
        <f aca="false">AQ12</f>
        <v>0.275</v>
      </c>
      <c r="BY12" s="109" t="n">
        <f aca="false">Curves!AS13</f>
        <v>0</v>
      </c>
      <c r="BZ12" s="109" t="n">
        <f aca="false">BA12</f>
        <v>0.165</v>
      </c>
      <c r="CA12" s="109" t="n">
        <f aca="false">BB12</f>
        <v>0.04</v>
      </c>
      <c r="CB12" s="109"/>
      <c r="CC12" s="109"/>
      <c r="CD12" s="110"/>
      <c r="CE12" s="109"/>
      <c r="CF12" s="110"/>
      <c r="CG12" s="109"/>
      <c r="CH12" s="109"/>
      <c r="CI12" s="109"/>
      <c r="CJ12" s="109"/>
      <c r="CK12" s="109"/>
    </row>
    <row r="13" customFormat="false" ht="12.75" hidden="false" customHeight="false" outlineLevel="0" collapsed="false">
      <c r="A13" s="0" t="n">
        <v>0.925987136743118</v>
      </c>
      <c r="B13" s="0" t="str">
        <f aca="false">(D13&amp;E13&amp;F13&amp;G13&amp;H13&amp;I13&amp;J13&amp;K13&amp;L13&amp;M13&amp;N13&amp;O13&amp;P13&amp;Q13&amp;R13&amp;S13&amp;T13&amp;U13&amp;V13&amp;W13&amp;X13&amp;Y13&amp;Z13&amp;AA13&amp;AB13&amp;AC13&amp;AD13&amp;AE13&amp;AF13&amp;AG13&amp;AH13&amp;AI13&amp;AJ13&amp;AK13&amp;AL13&amp;AM13&amp;AN13&amp;AO13&amp;AP13&amp;AQ13&amp;AR13&amp;AS13&amp;AT13&amp;AU13&amp;AV13&amp;AW13&amp;AX13&amp;AY13&amp;AZ13&amp;BA13&amp;BB13&amp;BC13&amp;BD13&amp;BE13&amp;BF13&amp;BG13&amp;BH13&amp;BI13&amp;BJ13&amp;BK13&amp;BL13&amp;BM13&amp;BN13&amp;BO13&amp;BP13&amp;BQ13&amp;BR13&amp;BS13&amp;BT13&amp;BU13&amp;BV13&amp;BW13&amp;BX13&amp;BY13&amp;BZ13&amp;CA13)</f>
        <v>0.33500.34500.33500.36500.13500.13500.33500.38500.32500.32500.33500.34500.300.3350.0050.3650.0050.3450.0050.3350.3650.3350.310-0.2650.1550.27500.26500.3100.170.00750.170.020.170.040.17-0.0050.310.0350.1700.265000.33500.3850.0100.2650.2750.3350.1081800.1700.27500.170.04</v>
      </c>
      <c r="C13" s="108" t="n">
        <v>37073</v>
      </c>
      <c r="D13" s="109" t="n">
        <f aca="false">Curves!D14</f>
        <v>0.335</v>
      </c>
      <c r="E13" s="109" t="n">
        <v>0</v>
      </c>
      <c r="F13" s="109" t="n">
        <f aca="false">Curves!I14</f>
        <v>0.345</v>
      </c>
      <c r="G13" s="109" t="n">
        <v>0</v>
      </c>
      <c r="H13" s="109" t="n">
        <f aca="false">Curves!P14</f>
        <v>0.335</v>
      </c>
      <c r="I13" s="109" t="n">
        <v>0</v>
      </c>
      <c r="J13" s="109" t="n">
        <f aca="false">Curves!L14</f>
        <v>0.365</v>
      </c>
      <c r="K13" s="109" t="n">
        <v>0</v>
      </c>
      <c r="L13" s="109" t="n">
        <f aca="false">Curves!U14</f>
        <v>0.135</v>
      </c>
      <c r="M13" s="109" t="n">
        <v>0</v>
      </c>
      <c r="N13" s="109" t="n">
        <f aca="false">Curves!V14</f>
        <v>0.135</v>
      </c>
      <c r="O13" s="109" t="n">
        <v>0</v>
      </c>
      <c r="P13" s="109" t="n">
        <f aca="false">Curves!W14</f>
        <v>0.335</v>
      </c>
      <c r="Q13" s="109" t="n">
        <v>0</v>
      </c>
      <c r="R13" s="109" t="n">
        <f aca="false">Curves!O14</f>
        <v>0.385</v>
      </c>
      <c r="S13" s="109" t="n">
        <v>0</v>
      </c>
      <c r="T13" s="109" t="n">
        <f aca="false">Curves!F14</f>
        <v>0.325</v>
      </c>
      <c r="U13" s="109" t="n">
        <v>0</v>
      </c>
      <c r="V13" s="109" t="n">
        <f aca="false">Curves!H14</f>
        <v>0.325</v>
      </c>
      <c r="W13" s="109" t="n">
        <v>0</v>
      </c>
      <c r="X13" s="109" t="n">
        <f aca="false">Curves!S14</f>
        <v>0.335</v>
      </c>
      <c r="Y13" s="109" t="n">
        <v>0</v>
      </c>
      <c r="Z13" s="109" t="n">
        <f aca="false">Curves!K14</f>
        <v>0.345</v>
      </c>
      <c r="AA13" s="109" t="n">
        <v>0</v>
      </c>
      <c r="AB13" s="109" t="n">
        <f aca="false">Curves!G14</f>
        <v>0.3</v>
      </c>
      <c r="AC13" s="109" t="n">
        <v>0</v>
      </c>
      <c r="AD13" s="109" t="n">
        <f aca="false">Curves!R14</f>
        <v>0.335</v>
      </c>
      <c r="AE13" s="109" t="n">
        <v>0.005</v>
      </c>
      <c r="AF13" s="109" t="n">
        <f aca="false">Curves!N14</f>
        <v>0.365</v>
      </c>
      <c r="AG13" s="109" t="n">
        <v>0.005</v>
      </c>
      <c r="AH13" s="109" t="n">
        <f aca="false">Curves!J14</f>
        <v>0.345</v>
      </c>
      <c r="AI13" s="109" t="n">
        <v>0.005</v>
      </c>
      <c r="AJ13" s="109" t="n">
        <f aca="false">Curves!E14</f>
        <v>0.335</v>
      </c>
      <c r="AK13" s="109" t="n">
        <f aca="false">Curves!M14</f>
        <v>0.365</v>
      </c>
      <c r="AL13" s="109" t="n">
        <f aca="false">Curves!Q14</f>
        <v>0.335</v>
      </c>
      <c r="AM13" s="109" t="n">
        <f aca="false">Curves!AC14</f>
        <v>0.31</v>
      </c>
      <c r="AN13" s="109" t="n">
        <f aca="false">Curves!AQ14</f>
        <v>0</v>
      </c>
      <c r="AO13" s="109" t="n">
        <f aca="false">Curves!AD14</f>
        <v>-0.265</v>
      </c>
      <c r="AP13" s="109" t="n">
        <f aca="false">Curves!AP14</f>
        <v>0.155</v>
      </c>
      <c r="AQ13" s="109" t="n">
        <f aca="false">Curves!AA14</f>
        <v>0.275</v>
      </c>
      <c r="AR13" s="109" t="n">
        <f aca="false">Curves!AG14</f>
        <v>0</v>
      </c>
      <c r="AS13" s="109" t="n">
        <f aca="false">Curves!Y14</f>
        <v>0.265</v>
      </c>
      <c r="AT13" s="109" t="n">
        <f aca="false">Curves!AJ14</f>
        <v>0</v>
      </c>
      <c r="AU13" s="109" t="n">
        <f aca="false">Curves!AB14</f>
        <v>0.31</v>
      </c>
      <c r="AV13" s="109" t="n">
        <f aca="false">Curves!AH14</f>
        <v>0</v>
      </c>
      <c r="AW13" s="109" t="n">
        <f aca="false">Curves!Z14</f>
        <v>0.17</v>
      </c>
      <c r="AX13" s="109" t="n">
        <f aca="false">Curves!AI14</f>
        <v>0.0075</v>
      </c>
      <c r="AY13" s="109" t="n">
        <f aca="false">Curves!Z14</f>
        <v>0.17</v>
      </c>
      <c r="AZ13" s="109" t="n">
        <f aca="false">Curves!AK14</f>
        <v>0.02</v>
      </c>
      <c r="BA13" s="109" t="n">
        <f aca="false">Curves!Z14</f>
        <v>0.17</v>
      </c>
      <c r="BB13" s="109" t="n">
        <f aca="false">Curves!AL14</f>
        <v>0.04</v>
      </c>
      <c r="BC13" s="109" t="n">
        <f aca="false">Curves!Z14</f>
        <v>0.17</v>
      </c>
      <c r="BD13" s="109" t="n">
        <f aca="false">Curves!AO14</f>
        <v>-0.005</v>
      </c>
      <c r="BE13" s="109" t="n">
        <f aca="false">Curves!AC14</f>
        <v>0.31</v>
      </c>
      <c r="BF13" s="109" t="n">
        <f aca="false">Curves!AR14</f>
        <v>0.035</v>
      </c>
      <c r="BG13" s="109" t="n">
        <f aca="false">Curves!Z14</f>
        <v>0.17</v>
      </c>
      <c r="BH13" s="109" t="n">
        <f aca="false">Curves!AM14</f>
        <v>0</v>
      </c>
      <c r="BI13" s="109" t="n">
        <f aca="false">AS13</f>
        <v>0.265</v>
      </c>
      <c r="BJ13" s="109" t="n">
        <f aca="false">AT13</f>
        <v>0</v>
      </c>
      <c r="BK13" s="109" t="n">
        <v>0</v>
      </c>
      <c r="BL13" s="109" t="n">
        <f aca="false">D13</f>
        <v>0.335</v>
      </c>
      <c r="BM13" s="109" t="n">
        <v>0</v>
      </c>
      <c r="BN13" s="109" t="n">
        <f aca="false">R13</f>
        <v>0.385</v>
      </c>
      <c r="BO13" s="109" t="n">
        <f aca="false">S13+0.01</f>
        <v>0.01</v>
      </c>
      <c r="BP13" s="109" t="n">
        <v>0</v>
      </c>
      <c r="BQ13" s="109" t="n">
        <f aca="false">AS13</f>
        <v>0.265</v>
      </c>
      <c r="BR13" s="109" t="n">
        <f aca="false">AQ13</f>
        <v>0.275</v>
      </c>
      <c r="BS13" s="109" t="n">
        <f aca="false">D13</f>
        <v>0.335</v>
      </c>
      <c r="BT13" s="109" t="n">
        <f aca="false">Curves!AE14</f>
        <v>0.10818</v>
      </c>
      <c r="BU13" s="109" t="n">
        <v>0</v>
      </c>
      <c r="BV13" s="109" t="n">
        <f aca="false">AW13</f>
        <v>0.17</v>
      </c>
      <c r="BW13" s="109" t="n">
        <f aca="false">Curves!AN14</f>
        <v>0</v>
      </c>
      <c r="BX13" s="109" t="n">
        <f aca="false">AQ13</f>
        <v>0.275</v>
      </c>
      <c r="BY13" s="109" t="n">
        <f aca="false">Curves!AS14</f>
        <v>0</v>
      </c>
      <c r="BZ13" s="109" t="n">
        <f aca="false">BA13</f>
        <v>0.17</v>
      </c>
      <c r="CA13" s="109" t="n">
        <f aca="false">BB13</f>
        <v>0.04</v>
      </c>
      <c r="CB13" s="109"/>
      <c r="CC13" s="109"/>
      <c r="CD13" s="110"/>
      <c r="CE13" s="109"/>
      <c r="CF13" s="110"/>
      <c r="CG13" s="109"/>
      <c r="CH13" s="109"/>
      <c r="CI13" s="109"/>
      <c r="CJ13" s="109"/>
      <c r="CK13" s="109"/>
    </row>
    <row r="14" customFormat="false" ht="12.75" hidden="false" customHeight="false" outlineLevel="0" collapsed="false">
      <c r="A14" s="0" t="n">
        <v>0.920272897834802</v>
      </c>
      <c r="B14" s="0" t="str">
        <f aca="false">(D14&amp;E14&amp;F14&amp;G14&amp;H14&amp;I14&amp;J14&amp;K14&amp;L14&amp;M14&amp;N14&amp;O14&amp;P14&amp;Q14&amp;R14&amp;S14&amp;T14&amp;U14&amp;V14&amp;W14&amp;X14&amp;Y14&amp;Z14&amp;AA14&amp;AB14&amp;AC14&amp;AD14&amp;AE14&amp;AF14&amp;AG14&amp;AH14&amp;AI14&amp;AJ14&amp;AK14&amp;AL14&amp;AM14&amp;AN14&amp;AO14&amp;AP14&amp;AQ14&amp;AR14&amp;AS14&amp;AT14&amp;AU14&amp;AV14&amp;AW14&amp;AX14&amp;AY14&amp;AZ14&amp;BA14&amp;BB14&amp;BC14&amp;BD14&amp;BE14&amp;BF14&amp;BG14&amp;BH14&amp;BI14&amp;BJ14&amp;BK14&amp;BL14&amp;BM14&amp;BN14&amp;BO14&amp;BP14&amp;BQ14&amp;BR14&amp;BS14&amp;BT14&amp;BU14&amp;BV14&amp;BW14&amp;BX14&amp;BY14&amp;BZ14&amp;CA14)</f>
        <v>0.32500.33500.32500.35500.12500.12500.32500.37500.31500.31500.32500.33500.2900.3250.0050.3550.0050.3350.0050.3250.3550.3250.3150-0.2650.1550.2800.2700.31500.1750.00750.1750.020.1750.040.175-0.00250.3150.0350.17500.27000.32500.3750.0100.270.280.3250.1128500.17500.2800.1750.04</v>
      </c>
      <c r="C14" s="108" t="n">
        <v>37104</v>
      </c>
      <c r="D14" s="109" t="n">
        <f aca="false">Curves!D15</f>
        <v>0.325</v>
      </c>
      <c r="E14" s="109" t="n">
        <v>0</v>
      </c>
      <c r="F14" s="109" t="n">
        <f aca="false">Curves!I15</f>
        <v>0.335</v>
      </c>
      <c r="G14" s="109" t="n">
        <v>0</v>
      </c>
      <c r="H14" s="109" t="n">
        <f aca="false">Curves!P15</f>
        <v>0.325</v>
      </c>
      <c r="I14" s="109" t="n">
        <v>0</v>
      </c>
      <c r="J14" s="109" t="n">
        <f aca="false">Curves!L15</f>
        <v>0.355</v>
      </c>
      <c r="K14" s="109" t="n">
        <v>0</v>
      </c>
      <c r="L14" s="109" t="n">
        <f aca="false">Curves!U15</f>
        <v>0.125</v>
      </c>
      <c r="M14" s="109" t="n">
        <v>0</v>
      </c>
      <c r="N14" s="109" t="n">
        <f aca="false">Curves!V15</f>
        <v>0.125</v>
      </c>
      <c r="O14" s="109" t="n">
        <v>0</v>
      </c>
      <c r="P14" s="109" t="n">
        <f aca="false">Curves!W15</f>
        <v>0.325</v>
      </c>
      <c r="Q14" s="109" t="n">
        <v>0</v>
      </c>
      <c r="R14" s="109" t="n">
        <f aca="false">Curves!O15</f>
        <v>0.375</v>
      </c>
      <c r="S14" s="109" t="n">
        <v>0</v>
      </c>
      <c r="T14" s="109" t="n">
        <f aca="false">Curves!F15</f>
        <v>0.315</v>
      </c>
      <c r="U14" s="109" t="n">
        <v>0</v>
      </c>
      <c r="V14" s="109" t="n">
        <f aca="false">Curves!H15</f>
        <v>0.315</v>
      </c>
      <c r="W14" s="109" t="n">
        <v>0</v>
      </c>
      <c r="X14" s="109" t="n">
        <f aca="false">Curves!S15</f>
        <v>0.325</v>
      </c>
      <c r="Y14" s="109" t="n">
        <v>0</v>
      </c>
      <c r="Z14" s="109" t="n">
        <f aca="false">Curves!K15</f>
        <v>0.335</v>
      </c>
      <c r="AA14" s="109" t="n">
        <v>0</v>
      </c>
      <c r="AB14" s="109" t="n">
        <f aca="false">Curves!G15</f>
        <v>0.29</v>
      </c>
      <c r="AC14" s="109" t="n">
        <v>0</v>
      </c>
      <c r="AD14" s="109" t="n">
        <f aca="false">Curves!R15</f>
        <v>0.325</v>
      </c>
      <c r="AE14" s="109" t="n">
        <v>0.005</v>
      </c>
      <c r="AF14" s="109" t="n">
        <f aca="false">Curves!N15</f>
        <v>0.355</v>
      </c>
      <c r="AG14" s="109" t="n">
        <v>0.005</v>
      </c>
      <c r="AH14" s="109" t="n">
        <f aca="false">Curves!J15</f>
        <v>0.335</v>
      </c>
      <c r="AI14" s="109" t="n">
        <v>0.005</v>
      </c>
      <c r="AJ14" s="109" t="n">
        <f aca="false">Curves!E15</f>
        <v>0.325</v>
      </c>
      <c r="AK14" s="109" t="n">
        <f aca="false">Curves!M15</f>
        <v>0.355</v>
      </c>
      <c r="AL14" s="109" t="n">
        <f aca="false">Curves!Q15</f>
        <v>0.325</v>
      </c>
      <c r="AM14" s="109" t="n">
        <f aca="false">Curves!AC15</f>
        <v>0.315</v>
      </c>
      <c r="AN14" s="109" t="n">
        <f aca="false">Curves!AQ15</f>
        <v>0</v>
      </c>
      <c r="AO14" s="109" t="n">
        <f aca="false">Curves!AD15</f>
        <v>-0.265</v>
      </c>
      <c r="AP14" s="109" t="n">
        <f aca="false">Curves!AP15</f>
        <v>0.155</v>
      </c>
      <c r="AQ14" s="109" t="n">
        <f aca="false">Curves!AA15</f>
        <v>0.28</v>
      </c>
      <c r="AR14" s="109" t="n">
        <f aca="false">Curves!AG15</f>
        <v>0</v>
      </c>
      <c r="AS14" s="109" t="n">
        <f aca="false">Curves!Y15</f>
        <v>0.27</v>
      </c>
      <c r="AT14" s="109" t="n">
        <f aca="false">Curves!AJ15</f>
        <v>0</v>
      </c>
      <c r="AU14" s="109" t="n">
        <f aca="false">Curves!AB15</f>
        <v>0.315</v>
      </c>
      <c r="AV14" s="109" t="n">
        <f aca="false">Curves!AH15</f>
        <v>0</v>
      </c>
      <c r="AW14" s="109" t="n">
        <f aca="false">Curves!Z15</f>
        <v>0.175</v>
      </c>
      <c r="AX14" s="109" t="n">
        <f aca="false">Curves!AI15</f>
        <v>0.0075</v>
      </c>
      <c r="AY14" s="109" t="n">
        <f aca="false">Curves!Z15</f>
        <v>0.175</v>
      </c>
      <c r="AZ14" s="109" t="n">
        <f aca="false">Curves!AK15</f>
        <v>0.02</v>
      </c>
      <c r="BA14" s="109" t="n">
        <f aca="false">Curves!Z15</f>
        <v>0.175</v>
      </c>
      <c r="BB14" s="109" t="n">
        <f aca="false">Curves!AL15</f>
        <v>0.04</v>
      </c>
      <c r="BC14" s="109" t="n">
        <f aca="false">Curves!Z15</f>
        <v>0.175</v>
      </c>
      <c r="BD14" s="109" t="n">
        <f aca="false">Curves!AO15</f>
        <v>-0.0025</v>
      </c>
      <c r="BE14" s="109" t="n">
        <f aca="false">Curves!AC15</f>
        <v>0.315</v>
      </c>
      <c r="BF14" s="109" t="n">
        <f aca="false">Curves!AR15</f>
        <v>0.035</v>
      </c>
      <c r="BG14" s="109" t="n">
        <f aca="false">Curves!Z15</f>
        <v>0.175</v>
      </c>
      <c r="BH14" s="109" t="n">
        <f aca="false">Curves!AM15</f>
        <v>0</v>
      </c>
      <c r="BI14" s="109" t="n">
        <f aca="false">AS14</f>
        <v>0.27</v>
      </c>
      <c r="BJ14" s="109" t="n">
        <f aca="false">AT14</f>
        <v>0</v>
      </c>
      <c r="BK14" s="109" t="n">
        <v>0</v>
      </c>
      <c r="BL14" s="109" t="n">
        <f aca="false">D14</f>
        <v>0.325</v>
      </c>
      <c r="BM14" s="109" t="n">
        <v>0</v>
      </c>
      <c r="BN14" s="109" t="n">
        <f aca="false">R14</f>
        <v>0.375</v>
      </c>
      <c r="BO14" s="109" t="n">
        <f aca="false">S14+0.01</f>
        <v>0.01</v>
      </c>
      <c r="BP14" s="109" t="n">
        <v>0</v>
      </c>
      <c r="BQ14" s="109" t="n">
        <f aca="false">AS14</f>
        <v>0.27</v>
      </c>
      <c r="BR14" s="109" t="n">
        <f aca="false">AQ14</f>
        <v>0.28</v>
      </c>
      <c r="BS14" s="109" t="n">
        <f aca="false">D14</f>
        <v>0.325</v>
      </c>
      <c r="BT14" s="109" t="n">
        <f aca="false">Curves!AE15</f>
        <v>0.11285</v>
      </c>
      <c r="BU14" s="109" t="n">
        <v>0</v>
      </c>
      <c r="BV14" s="109" t="n">
        <f aca="false">AW14</f>
        <v>0.175</v>
      </c>
      <c r="BW14" s="109" t="n">
        <f aca="false">Curves!AN15</f>
        <v>0</v>
      </c>
      <c r="BX14" s="109" t="n">
        <f aca="false">AQ14</f>
        <v>0.28</v>
      </c>
      <c r="BY14" s="109" t="n">
        <f aca="false">Curves!AS15</f>
        <v>0</v>
      </c>
      <c r="BZ14" s="109" t="n">
        <f aca="false">BA14</f>
        <v>0.175</v>
      </c>
      <c r="CA14" s="109" t="n">
        <f aca="false">BB14</f>
        <v>0.04</v>
      </c>
      <c r="CB14" s="109"/>
      <c r="CC14" s="109"/>
      <c r="CD14" s="110"/>
      <c r="CE14" s="109"/>
      <c r="CF14" s="110"/>
      <c r="CG14" s="109"/>
      <c r="CH14" s="109"/>
      <c r="CI14" s="109"/>
      <c r="CJ14" s="109"/>
      <c r="CK14" s="109"/>
    </row>
    <row r="15" customFormat="false" ht="12.75" hidden="false" customHeight="false" outlineLevel="0" collapsed="false">
      <c r="A15" s="0" t="n">
        <v>0.914575253195804</v>
      </c>
      <c r="B15" s="0" t="str">
        <f aca="false">(D15&amp;E15&amp;F15&amp;G15&amp;H15&amp;I15&amp;J15&amp;K15&amp;L15&amp;M15&amp;N15&amp;O15&amp;P15&amp;Q15&amp;R15&amp;S15&amp;T15&amp;U15&amp;V15&amp;W15&amp;X15&amp;Y15&amp;Z15&amp;AA15&amp;AB15&amp;AC15&amp;AD15&amp;AE15&amp;AF15&amp;AG15&amp;AH15&amp;AI15&amp;AJ15&amp;AK15&amp;AL15&amp;AM15&amp;AN15&amp;AO15&amp;AP15&amp;AQ15&amp;AR15&amp;AS15&amp;AT15&amp;AU15&amp;AV15&amp;AW15&amp;AX15&amp;AY15&amp;AZ15&amp;BA15&amp;BB15&amp;BC15&amp;BD15&amp;BE15&amp;BF15&amp;BG15&amp;BH15&amp;BI15&amp;BJ15&amp;BK15&amp;BL15&amp;BM15&amp;BN15&amp;BO15&amp;BP15&amp;BQ15&amp;BR15&amp;BS15&amp;BT15&amp;BU15&amp;BV15&amp;BW15&amp;BX15&amp;BY15&amp;BZ15&amp;CA15)</f>
        <v>0.3300.3400.3300.3600.1300.1300.3300.3800.3200.3200.3300.3400.29500.330.0050.360.0050.340.0050.330.360.330.320-0.2350.1550.28500.27500.3200.170.00750.170.020.170.040.17-0.00250.320.0350.1700.275000.3300.380.0100.2750.2850.330.1082900.1700.28500.170.04</v>
      </c>
      <c r="C15" s="108" t="n">
        <v>37135</v>
      </c>
      <c r="D15" s="109" t="n">
        <f aca="false">Curves!D16</f>
        <v>0.33</v>
      </c>
      <c r="E15" s="109" t="n">
        <v>0</v>
      </c>
      <c r="F15" s="109" t="n">
        <f aca="false">Curves!I16</f>
        <v>0.34</v>
      </c>
      <c r="G15" s="109" t="n">
        <v>0</v>
      </c>
      <c r="H15" s="109" t="n">
        <f aca="false">Curves!P16</f>
        <v>0.33</v>
      </c>
      <c r="I15" s="109" t="n">
        <v>0</v>
      </c>
      <c r="J15" s="109" t="n">
        <f aca="false">Curves!L16</f>
        <v>0.36</v>
      </c>
      <c r="K15" s="109" t="n">
        <v>0</v>
      </c>
      <c r="L15" s="109" t="n">
        <f aca="false">Curves!U16</f>
        <v>0.13</v>
      </c>
      <c r="M15" s="109" t="n">
        <v>0</v>
      </c>
      <c r="N15" s="109" t="n">
        <f aca="false">Curves!V16</f>
        <v>0.13</v>
      </c>
      <c r="O15" s="109" t="n">
        <v>0</v>
      </c>
      <c r="P15" s="109" t="n">
        <f aca="false">Curves!W16</f>
        <v>0.33</v>
      </c>
      <c r="Q15" s="109" t="n">
        <v>0</v>
      </c>
      <c r="R15" s="109" t="n">
        <f aca="false">Curves!O16</f>
        <v>0.38</v>
      </c>
      <c r="S15" s="109" t="n">
        <v>0</v>
      </c>
      <c r="T15" s="109" t="n">
        <f aca="false">Curves!F16</f>
        <v>0.32</v>
      </c>
      <c r="U15" s="109" t="n">
        <v>0</v>
      </c>
      <c r="V15" s="109" t="n">
        <f aca="false">Curves!H16</f>
        <v>0.32</v>
      </c>
      <c r="W15" s="109" t="n">
        <v>0</v>
      </c>
      <c r="X15" s="109" t="n">
        <f aca="false">Curves!S16</f>
        <v>0.33</v>
      </c>
      <c r="Y15" s="109" t="n">
        <v>0</v>
      </c>
      <c r="Z15" s="109" t="n">
        <f aca="false">Curves!K16</f>
        <v>0.34</v>
      </c>
      <c r="AA15" s="109" t="n">
        <v>0</v>
      </c>
      <c r="AB15" s="109" t="n">
        <f aca="false">Curves!G16</f>
        <v>0.295</v>
      </c>
      <c r="AC15" s="109" t="n">
        <v>0</v>
      </c>
      <c r="AD15" s="109" t="n">
        <f aca="false">Curves!R16</f>
        <v>0.33</v>
      </c>
      <c r="AE15" s="109" t="n">
        <v>0.005</v>
      </c>
      <c r="AF15" s="109" t="n">
        <f aca="false">Curves!N16</f>
        <v>0.36</v>
      </c>
      <c r="AG15" s="109" t="n">
        <v>0.005</v>
      </c>
      <c r="AH15" s="109" t="n">
        <f aca="false">Curves!J16</f>
        <v>0.34</v>
      </c>
      <c r="AI15" s="109" t="n">
        <v>0.005</v>
      </c>
      <c r="AJ15" s="109" t="n">
        <f aca="false">Curves!E16</f>
        <v>0.33</v>
      </c>
      <c r="AK15" s="109" t="n">
        <f aca="false">Curves!M16</f>
        <v>0.36</v>
      </c>
      <c r="AL15" s="109" t="n">
        <f aca="false">Curves!Q16</f>
        <v>0.33</v>
      </c>
      <c r="AM15" s="109" t="n">
        <f aca="false">Curves!AC16</f>
        <v>0.32</v>
      </c>
      <c r="AN15" s="109" t="n">
        <f aca="false">Curves!AQ16</f>
        <v>0</v>
      </c>
      <c r="AO15" s="109" t="n">
        <f aca="false">Curves!AD16</f>
        <v>-0.235</v>
      </c>
      <c r="AP15" s="109" t="n">
        <f aca="false">Curves!AP16</f>
        <v>0.155</v>
      </c>
      <c r="AQ15" s="109" t="n">
        <f aca="false">Curves!AA16</f>
        <v>0.285</v>
      </c>
      <c r="AR15" s="109" t="n">
        <f aca="false">Curves!AG16</f>
        <v>0</v>
      </c>
      <c r="AS15" s="109" t="n">
        <f aca="false">Curves!Y16</f>
        <v>0.275</v>
      </c>
      <c r="AT15" s="109" t="n">
        <f aca="false">Curves!AJ16</f>
        <v>0</v>
      </c>
      <c r="AU15" s="109" t="n">
        <f aca="false">Curves!AB16</f>
        <v>0.32</v>
      </c>
      <c r="AV15" s="109" t="n">
        <f aca="false">Curves!AH16</f>
        <v>0</v>
      </c>
      <c r="AW15" s="109" t="n">
        <f aca="false">Curves!Z16</f>
        <v>0.17</v>
      </c>
      <c r="AX15" s="109" t="n">
        <f aca="false">Curves!AI16</f>
        <v>0.0075</v>
      </c>
      <c r="AY15" s="109" t="n">
        <f aca="false">Curves!Z16</f>
        <v>0.17</v>
      </c>
      <c r="AZ15" s="109" t="n">
        <f aca="false">Curves!AK16</f>
        <v>0.02</v>
      </c>
      <c r="BA15" s="109" t="n">
        <f aca="false">Curves!Z16</f>
        <v>0.17</v>
      </c>
      <c r="BB15" s="109" t="n">
        <f aca="false">Curves!AL16</f>
        <v>0.04</v>
      </c>
      <c r="BC15" s="109" t="n">
        <f aca="false">Curves!Z16</f>
        <v>0.17</v>
      </c>
      <c r="BD15" s="109" t="n">
        <f aca="false">Curves!AO16</f>
        <v>-0.0025</v>
      </c>
      <c r="BE15" s="109" t="n">
        <f aca="false">Curves!AC16</f>
        <v>0.32</v>
      </c>
      <c r="BF15" s="109" t="n">
        <f aca="false">Curves!AR16</f>
        <v>0.035</v>
      </c>
      <c r="BG15" s="109" t="n">
        <f aca="false">Curves!Z16</f>
        <v>0.17</v>
      </c>
      <c r="BH15" s="109" t="n">
        <f aca="false">Curves!AM16</f>
        <v>0</v>
      </c>
      <c r="BI15" s="109" t="n">
        <f aca="false">AS15</f>
        <v>0.275</v>
      </c>
      <c r="BJ15" s="109" t="n">
        <f aca="false">AT15</f>
        <v>0</v>
      </c>
      <c r="BK15" s="109" t="n">
        <v>0</v>
      </c>
      <c r="BL15" s="109" t="n">
        <f aca="false">D15</f>
        <v>0.33</v>
      </c>
      <c r="BM15" s="109" t="n">
        <v>0</v>
      </c>
      <c r="BN15" s="109" t="n">
        <f aca="false">R15</f>
        <v>0.38</v>
      </c>
      <c r="BO15" s="109" t="n">
        <f aca="false">S15+0.01</f>
        <v>0.01</v>
      </c>
      <c r="BP15" s="109" t="n">
        <v>0</v>
      </c>
      <c r="BQ15" s="109" t="n">
        <f aca="false">AS15</f>
        <v>0.275</v>
      </c>
      <c r="BR15" s="109" t="n">
        <f aca="false">AQ15</f>
        <v>0.285</v>
      </c>
      <c r="BS15" s="109" t="n">
        <f aca="false">D15</f>
        <v>0.33</v>
      </c>
      <c r="BT15" s="109" t="n">
        <f aca="false">Curves!AE16</f>
        <v>0.10829</v>
      </c>
      <c r="BU15" s="109" t="n">
        <v>0</v>
      </c>
      <c r="BV15" s="109" t="n">
        <f aca="false">AW15</f>
        <v>0.17</v>
      </c>
      <c r="BW15" s="109" t="n">
        <f aca="false">Curves!AN16</f>
        <v>0</v>
      </c>
      <c r="BX15" s="109" t="n">
        <f aca="false">AQ15</f>
        <v>0.285</v>
      </c>
      <c r="BY15" s="109" t="n">
        <f aca="false">Curves!AS16</f>
        <v>0</v>
      </c>
      <c r="BZ15" s="109" t="n">
        <f aca="false">BA15</f>
        <v>0.17</v>
      </c>
      <c r="CA15" s="109" t="n">
        <f aca="false">BB15</f>
        <v>0.04</v>
      </c>
      <c r="CB15" s="109"/>
      <c r="CC15" s="109"/>
      <c r="CD15" s="110"/>
      <c r="CE15" s="109"/>
      <c r="CF15" s="110"/>
      <c r="CG15" s="109"/>
      <c r="CH15" s="109"/>
      <c r="CI15" s="109"/>
      <c r="CJ15" s="109"/>
      <c r="CK15" s="109"/>
    </row>
    <row r="16" customFormat="false" ht="12.75" hidden="false" customHeight="false" outlineLevel="0" collapsed="false">
      <c r="A16" s="0" t="n">
        <v>0.909095177022462</v>
      </c>
      <c r="B16" s="0" t="str">
        <f aca="false">(D16&amp;E16&amp;F16&amp;G16&amp;H16&amp;I16&amp;J16&amp;K16&amp;L16&amp;M16&amp;N16&amp;O16&amp;P16&amp;Q16&amp;R16&amp;S16&amp;T16&amp;U16&amp;V16&amp;W16&amp;X16&amp;Y16&amp;Z16&amp;AA16&amp;AB16&amp;AC16&amp;AD16&amp;AE16&amp;AF16&amp;AG16&amp;AH16&amp;AI16&amp;AJ16&amp;AK16&amp;AL16&amp;AM16&amp;AN16&amp;AO16&amp;AP16&amp;AQ16&amp;AR16&amp;AS16&amp;AT16&amp;AU16&amp;AV16&amp;AW16&amp;AX16&amp;AY16&amp;AZ16&amp;BA16&amp;BB16&amp;BC16&amp;BD16&amp;BE16&amp;BF16&amp;BG16&amp;BH16&amp;BI16&amp;BJ16&amp;BK16&amp;BL16&amp;BM16&amp;BN16&amp;BO16&amp;BP16&amp;BQ16&amp;BR16&amp;BS16&amp;BT16&amp;BU16&amp;BV16&amp;BW16&amp;BX16&amp;BY16&amp;BZ16&amp;CA16)</f>
        <v>0.3400.3500.3400.3700.1400.1400.3400.3900.3300.3300.3400.3500.30500.340.0050.370.0050.350.0050.340.370.340.3250-0.220.1550.2900.2800.32500.180.00750.180.020.180.040.18-0.00250.3250.0350.1800.28000.3400.390.0100.280.290.340.1182900.1800.2900.180.04</v>
      </c>
      <c r="C16" s="108" t="n">
        <v>37165</v>
      </c>
      <c r="D16" s="109" t="n">
        <f aca="false">Curves!D17</f>
        <v>0.34</v>
      </c>
      <c r="E16" s="109" t="n">
        <v>0</v>
      </c>
      <c r="F16" s="109" t="n">
        <f aca="false">Curves!I17</f>
        <v>0.35</v>
      </c>
      <c r="G16" s="109" t="n">
        <v>0</v>
      </c>
      <c r="H16" s="109" t="n">
        <f aca="false">Curves!P17</f>
        <v>0.34</v>
      </c>
      <c r="I16" s="109" t="n">
        <v>0</v>
      </c>
      <c r="J16" s="109" t="n">
        <f aca="false">Curves!L17</f>
        <v>0.37</v>
      </c>
      <c r="K16" s="109" t="n">
        <v>0</v>
      </c>
      <c r="L16" s="109" t="n">
        <f aca="false">Curves!U17</f>
        <v>0.14</v>
      </c>
      <c r="M16" s="109" t="n">
        <v>0</v>
      </c>
      <c r="N16" s="109" t="n">
        <f aca="false">Curves!V17</f>
        <v>0.14</v>
      </c>
      <c r="O16" s="109" t="n">
        <v>0</v>
      </c>
      <c r="P16" s="109" t="n">
        <f aca="false">Curves!W17</f>
        <v>0.34</v>
      </c>
      <c r="Q16" s="109" t="n">
        <v>0</v>
      </c>
      <c r="R16" s="109" t="n">
        <f aca="false">Curves!O17</f>
        <v>0.39</v>
      </c>
      <c r="S16" s="109" t="n">
        <v>0</v>
      </c>
      <c r="T16" s="109" t="n">
        <f aca="false">Curves!F17</f>
        <v>0.33</v>
      </c>
      <c r="U16" s="109" t="n">
        <v>0</v>
      </c>
      <c r="V16" s="109" t="n">
        <f aca="false">Curves!H17</f>
        <v>0.33</v>
      </c>
      <c r="W16" s="109" t="n">
        <v>0</v>
      </c>
      <c r="X16" s="109" t="n">
        <f aca="false">Curves!S17</f>
        <v>0.34</v>
      </c>
      <c r="Y16" s="109" t="n">
        <v>0</v>
      </c>
      <c r="Z16" s="109" t="n">
        <f aca="false">Curves!K17</f>
        <v>0.35</v>
      </c>
      <c r="AA16" s="109" t="n">
        <v>0</v>
      </c>
      <c r="AB16" s="109" t="n">
        <f aca="false">Curves!G17</f>
        <v>0.305</v>
      </c>
      <c r="AC16" s="109" t="n">
        <v>0</v>
      </c>
      <c r="AD16" s="109" t="n">
        <f aca="false">Curves!R17</f>
        <v>0.34</v>
      </c>
      <c r="AE16" s="109" t="n">
        <v>0.005</v>
      </c>
      <c r="AF16" s="109" t="n">
        <f aca="false">Curves!N17</f>
        <v>0.37</v>
      </c>
      <c r="AG16" s="109" t="n">
        <v>0.005</v>
      </c>
      <c r="AH16" s="109" t="n">
        <f aca="false">Curves!J17</f>
        <v>0.35</v>
      </c>
      <c r="AI16" s="109" t="n">
        <v>0.005</v>
      </c>
      <c r="AJ16" s="109" t="n">
        <f aca="false">Curves!E17</f>
        <v>0.34</v>
      </c>
      <c r="AK16" s="109" t="n">
        <f aca="false">Curves!M17</f>
        <v>0.37</v>
      </c>
      <c r="AL16" s="109" t="n">
        <f aca="false">Curves!Q17</f>
        <v>0.34</v>
      </c>
      <c r="AM16" s="109" t="n">
        <f aca="false">Curves!AC17</f>
        <v>0.325</v>
      </c>
      <c r="AN16" s="109" t="n">
        <f aca="false">Curves!AQ17</f>
        <v>0</v>
      </c>
      <c r="AO16" s="109" t="n">
        <f aca="false">Curves!AD17</f>
        <v>-0.22</v>
      </c>
      <c r="AP16" s="109" t="n">
        <f aca="false">Curves!AP17</f>
        <v>0.155</v>
      </c>
      <c r="AQ16" s="109" t="n">
        <f aca="false">Curves!AA17</f>
        <v>0.29</v>
      </c>
      <c r="AR16" s="109" t="n">
        <f aca="false">Curves!AG17</f>
        <v>0</v>
      </c>
      <c r="AS16" s="109" t="n">
        <f aca="false">Curves!Y17</f>
        <v>0.28</v>
      </c>
      <c r="AT16" s="109" t="n">
        <f aca="false">Curves!AJ17</f>
        <v>0</v>
      </c>
      <c r="AU16" s="109" t="n">
        <f aca="false">Curves!AB17</f>
        <v>0.325</v>
      </c>
      <c r="AV16" s="109" t="n">
        <f aca="false">Curves!AH17</f>
        <v>0</v>
      </c>
      <c r="AW16" s="109" t="n">
        <f aca="false">Curves!Z17</f>
        <v>0.18</v>
      </c>
      <c r="AX16" s="109" t="n">
        <f aca="false">Curves!AI17</f>
        <v>0.0075</v>
      </c>
      <c r="AY16" s="109" t="n">
        <f aca="false">Curves!Z17</f>
        <v>0.18</v>
      </c>
      <c r="AZ16" s="109" t="n">
        <f aca="false">Curves!AK17</f>
        <v>0.02</v>
      </c>
      <c r="BA16" s="109" t="n">
        <f aca="false">Curves!Z17</f>
        <v>0.18</v>
      </c>
      <c r="BB16" s="109" t="n">
        <f aca="false">Curves!AL17</f>
        <v>0.04</v>
      </c>
      <c r="BC16" s="109" t="n">
        <f aca="false">Curves!Z17</f>
        <v>0.18</v>
      </c>
      <c r="BD16" s="109" t="n">
        <f aca="false">Curves!AO17</f>
        <v>-0.0025</v>
      </c>
      <c r="BE16" s="109" t="n">
        <f aca="false">Curves!AC17</f>
        <v>0.325</v>
      </c>
      <c r="BF16" s="109" t="n">
        <f aca="false">Curves!AR17</f>
        <v>0.035</v>
      </c>
      <c r="BG16" s="109" t="n">
        <f aca="false">Curves!Z17</f>
        <v>0.18</v>
      </c>
      <c r="BH16" s="109" t="n">
        <f aca="false">Curves!AM17</f>
        <v>0</v>
      </c>
      <c r="BI16" s="109" t="n">
        <f aca="false">AS16</f>
        <v>0.28</v>
      </c>
      <c r="BJ16" s="109" t="n">
        <f aca="false">AT16</f>
        <v>0</v>
      </c>
      <c r="BK16" s="109" t="n">
        <v>0</v>
      </c>
      <c r="BL16" s="109" t="n">
        <f aca="false">D16</f>
        <v>0.34</v>
      </c>
      <c r="BM16" s="109" t="n">
        <v>0</v>
      </c>
      <c r="BN16" s="109" t="n">
        <f aca="false">R16</f>
        <v>0.39</v>
      </c>
      <c r="BO16" s="109" t="n">
        <f aca="false">S16+0.01</f>
        <v>0.01</v>
      </c>
      <c r="BP16" s="109" t="n">
        <v>0</v>
      </c>
      <c r="BQ16" s="109" t="n">
        <f aca="false">AS16</f>
        <v>0.28</v>
      </c>
      <c r="BR16" s="109" t="n">
        <f aca="false">AQ16</f>
        <v>0.29</v>
      </c>
      <c r="BS16" s="109" t="n">
        <f aca="false">D16</f>
        <v>0.34</v>
      </c>
      <c r="BT16" s="109" t="n">
        <f aca="false">Curves!AE17</f>
        <v>0.11829</v>
      </c>
      <c r="BU16" s="109" t="n">
        <v>0</v>
      </c>
      <c r="BV16" s="109" t="n">
        <f aca="false">AW16</f>
        <v>0.18</v>
      </c>
      <c r="BW16" s="109" t="n">
        <f aca="false">Curves!AN17</f>
        <v>0</v>
      </c>
      <c r="BX16" s="109" t="n">
        <f aca="false">AQ16</f>
        <v>0.29</v>
      </c>
      <c r="BY16" s="109" t="n">
        <f aca="false">Curves!AS17</f>
        <v>0</v>
      </c>
      <c r="BZ16" s="109" t="n">
        <f aca="false">BA16</f>
        <v>0.18</v>
      </c>
      <c r="CA16" s="109" t="n">
        <f aca="false">BB16</f>
        <v>0.04</v>
      </c>
      <c r="CB16" s="109"/>
      <c r="CC16" s="109"/>
      <c r="CD16" s="110"/>
      <c r="CE16" s="109"/>
      <c r="CF16" s="110"/>
      <c r="CG16" s="109"/>
      <c r="CH16" s="109"/>
      <c r="CI16" s="109"/>
      <c r="CJ16" s="109"/>
      <c r="CK16" s="109"/>
    </row>
    <row r="17" customFormat="false" ht="12.75" hidden="false" customHeight="false" outlineLevel="0" collapsed="false">
      <c r="A17" s="0" t="n">
        <v>0.903482034896538</v>
      </c>
      <c r="B17" s="0" t="str">
        <f aca="false">(D17&amp;E17&amp;F17&amp;G17&amp;H17&amp;I17&amp;J17&amp;K17&amp;L17&amp;M17&amp;N17&amp;O17&amp;P17&amp;Q17&amp;R17&amp;S17&amp;T17&amp;U17&amp;V17&amp;W17&amp;X17&amp;Y17&amp;Z17&amp;AA17&amp;AB17&amp;AC17&amp;AD17&amp;AE17&amp;AF17&amp;AG17&amp;AH17&amp;AI17&amp;AJ17&amp;AK17&amp;AL17&amp;AM17&amp;AN17&amp;AO17&amp;AP17&amp;AQ17&amp;AR17&amp;AS17&amp;AT17&amp;AU17&amp;AV17&amp;AW17&amp;AX17&amp;AY17&amp;AZ17&amp;BA17&amp;BB17&amp;BC17&amp;BD17&amp;BE17&amp;BF17&amp;BG17&amp;BH17&amp;BI17&amp;BJ17&amp;BK17&amp;BL17&amp;BM17&amp;BN17&amp;BO17&amp;BP17&amp;BQ17&amp;BR17&amp;BS17&amp;BT17&amp;BU17&amp;BV17&amp;BW17&amp;BX17&amp;BY17&amp;BZ17&amp;CA17)</f>
        <v>0.35500.5100.6200.5300.19500.2500.388200.5600.34500.34500.6300.5200.3200.620.0050.530.0050.510.0050.3550.530.620.3050.005-0.1950.1550.27500.23500.30500.220.0350.220.0550.220.050.220.0150.3050.0450.220.0250.235000.35500.560.0100.2350.2750.3550.15500.2200.27500.220.05</v>
      </c>
      <c r="C17" s="108" t="n">
        <v>37196</v>
      </c>
      <c r="D17" s="109" t="n">
        <f aca="false">Curves!D18</f>
        <v>0.355</v>
      </c>
      <c r="E17" s="109" t="n">
        <v>0</v>
      </c>
      <c r="F17" s="109" t="n">
        <f aca="false">Curves!I18</f>
        <v>0.51</v>
      </c>
      <c r="G17" s="109" t="n">
        <v>0</v>
      </c>
      <c r="H17" s="109" t="n">
        <f aca="false">Curves!P18</f>
        <v>0.62</v>
      </c>
      <c r="I17" s="109" t="n">
        <v>0</v>
      </c>
      <c r="J17" s="109" t="n">
        <f aca="false">Curves!L18</f>
        <v>0.53</v>
      </c>
      <c r="K17" s="109" t="n">
        <v>0</v>
      </c>
      <c r="L17" s="109" t="n">
        <f aca="false">Curves!U18</f>
        <v>0.195</v>
      </c>
      <c r="M17" s="109" t="n">
        <v>0</v>
      </c>
      <c r="N17" s="109" t="n">
        <f aca="false">Curves!V18</f>
        <v>0.25</v>
      </c>
      <c r="O17" s="109" t="n">
        <v>0</v>
      </c>
      <c r="P17" s="109" t="n">
        <f aca="false">Curves!W18</f>
        <v>0.3882</v>
      </c>
      <c r="Q17" s="109" t="n">
        <v>0</v>
      </c>
      <c r="R17" s="109" t="n">
        <f aca="false">Curves!O18</f>
        <v>0.56</v>
      </c>
      <c r="S17" s="109" t="n">
        <v>0</v>
      </c>
      <c r="T17" s="109" t="n">
        <f aca="false">Curves!F18</f>
        <v>0.345</v>
      </c>
      <c r="U17" s="109" t="n">
        <v>0</v>
      </c>
      <c r="V17" s="109" t="n">
        <f aca="false">Curves!H18</f>
        <v>0.345</v>
      </c>
      <c r="W17" s="109" t="n">
        <v>0</v>
      </c>
      <c r="X17" s="109" t="n">
        <f aca="false">Curves!S18</f>
        <v>0.63</v>
      </c>
      <c r="Y17" s="109" t="n">
        <v>0</v>
      </c>
      <c r="Z17" s="109" t="n">
        <f aca="false">Curves!K18</f>
        <v>0.52</v>
      </c>
      <c r="AA17" s="109" t="n">
        <v>0</v>
      </c>
      <c r="AB17" s="109" t="n">
        <f aca="false">Curves!G18</f>
        <v>0.32</v>
      </c>
      <c r="AC17" s="109" t="n">
        <v>0</v>
      </c>
      <c r="AD17" s="109" t="n">
        <f aca="false">Curves!R18</f>
        <v>0.62</v>
      </c>
      <c r="AE17" s="109" t="n">
        <v>0.005</v>
      </c>
      <c r="AF17" s="109" t="n">
        <f aca="false">Curves!N18</f>
        <v>0.53</v>
      </c>
      <c r="AG17" s="109" t="n">
        <v>0.005</v>
      </c>
      <c r="AH17" s="109" t="n">
        <f aca="false">Curves!J18</f>
        <v>0.51</v>
      </c>
      <c r="AI17" s="109" t="n">
        <v>0.005</v>
      </c>
      <c r="AJ17" s="109" t="n">
        <f aca="false">Curves!E18</f>
        <v>0.355</v>
      </c>
      <c r="AK17" s="109" t="n">
        <f aca="false">Curves!M18</f>
        <v>0.53</v>
      </c>
      <c r="AL17" s="109" t="n">
        <f aca="false">Curves!Q18</f>
        <v>0.62</v>
      </c>
      <c r="AM17" s="109" t="n">
        <f aca="false">Curves!AC18</f>
        <v>0.305</v>
      </c>
      <c r="AN17" s="109" t="n">
        <f aca="false">Curves!AQ18</f>
        <v>0.005</v>
      </c>
      <c r="AO17" s="109" t="n">
        <f aca="false">Curves!AD18</f>
        <v>-0.195</v>
      </c>
      <c r="AP17" s="109" t="n">
        <f aca="false">Curves!AP18</f>
        <v>0.155</v>
      </c>
      <c r="AQ17" s="109" t="n">
        <f aca="false">Curves!AA18</f>
        <v>0.275</v>
      </c>
      <c r="AR17" s="109" t="n">
        <f aca="false">Curves!AG18</f>
        <v>0</v>
      </c>
      <c r="AS17" s="109" t="n">
        <f aca="false">Curves!Y18</f>
        <v>0.235</v>
      </c>
      <c r="AT17" s="109" t="n">
        <f aca="false">Curves!AJ18</f>
        <v>0</v>
      </c>
      <c r="AU17" s="109" t="n">
        <f aca="false">Curves!AB18</f>
        <v>0.305</v>
      </c>
      <c r="AV17" s="109" t="n">
        <f aca="false">Curves!AH18</f>
        <v>0</v>
      </c>
      <c r="AW17" s="109" t="n">
        <f aca="false">Curves!Z18</f>
        <v>0.22</v>
      </c>
      <c r="AX17" s="109" t="n">
        <f aca="false">Curves!AI18</f>
        <v>0.035</v>
      </c>
      <c r="AY17" s="109" t="n">
        <f aca="false">Curves!Z18</f>
        <v>0.22</v>
      </c>
      <c r="AZ17" s="109" t="n">
        <f aca="false">Curves!AK18</f>
        <v>0.055</v>
      </c>
      <c r="BA17" s="109" t="n">
        <f aca="false">Curves!Z18</f>
        <v>0.22</v>
      </c>
      <c r="BB17" s="109" t="n">
        <f aca="false">Curves!AL18</f>
        <v>0.05</v>
      </c>
      <c r="BC17" s="109" t="n">
        <f aca="false">Curves!Z18</f>
        <v>0.22</v>
      </c>
      <c r="BD17" s="109" t="n">
        <f aca="false">Curves!AO18</f>
        <v>0.015</v>
      </c>
      <c r="BE17" s="109" t="n">
        <f aca="false">Curves!AC18</f>
        <v>0.305</v>
      </c>
      <c r="BF17" s="109" t="n">
        <f aca="false">Curves!AR18</f>
        <v>0.045</v>
      </c>
      <c r="BG17" s="109" t="n">
        <f aca="false">Curves!Z18</f>
        <v>0.22</v>
      </c>
      <c r="BH17" s="109" t="n">
        <f aca="false">Curves!AM18</f>
        <v>0.025</v>
      </c>
      <c r="BI17" s="109" t="n">
        <f aca="false">AS17</f>
        <v>0.235</v>
      </c>
      <c r="BJ17" s="109" t="n">
        <f aca="false">AT17</f>
        <v>0</v>
      </c>
      <c r="BK17" s="109" t="n">
        <v>0</v>
      </c>
      <c r="BL17" s="109" t="n">
        <f aca="false">D17</f>
        <v>0.355</v>
      </c>
      <c r="BM17" s="109" t="n">
        <v>0</v>
      </c>
      <c r="BN17" s="109" t="n">
        <f aca="false">R17</f>
        <v>0.56</v>
      </c>
      <c r="BO17" s="109" t="n">
        <f aca="false">S17+0.01</f>
        <v>0.01</v>
      </c>
      <c r="BP17" s="109" t="n">
        <v>0</v>
      </c>
      <c r="BQ17" s="109" t="n">
        <f aca="false">AS17</f>
        <v>0.235</v>
      </c>
      <c r="BR17" s="109" t="n">
        <f aca="false">AQ17</f>
        <v>0.275</v>
      </c>
      <c r="BS17" s="109" t="n">
        <f aca="false">D17</f>
        <v>0.355</v>
      </c>
      <c r="BT17" s="109" t="n">
        <f aca="false">Curves!AE18</f>
        <v>0.155</v>
      </c>
      <c r="BU17" s="109" t="n">
        <v>0</v>
      </c>
      <c r="BV17" s="109" t="n">
        <f aca="false">AW17</f>
        <v>0.22</v>
      </c>
      <c r="BW17" s="109" t="n">
        <f aca="false">Curves!AN18</f>
        <v>0</v>
      </c>
      <c r="BX17" s="109" t="n">
        <f aca="false">AQ17</f>
        <v>0.275</v>
      </c>
      <c r="BY17" s="109" t="n">
        <f aca="false">Curves!AS18</f>
        <v>0</v>
      </c>
      <c r="BZ17" s="109" t="n">
        <f aca="false">BA17</f>
        <v>0.22</v>
      </c>
      <c r="CA17" s="109" t="n">
        <f aca="false">BB17</f>
        <v>0.05</v>
      </c>
      <c r="CB17" s="109"/>
      <c r="CC17" s="109"/>
      <c r="CD17" s="110"/>
      <c r="CE17" s="109"/>
      <c r="CF17" s="110"/>
      <c r="CG17" s="109"/>
      <c r="CH17" s="109"/>
      <c r="CI17" s="109"/>
      <c r="CJ17" s="109"/>
      <c r="CK17" s="109"/>
    </row>
    <row r="18" customFormat="false" ht="12.75" hidden="false" customHeight="false" outlineLevel="0" collapsed="false">
      <c r="A18" s="0" t="n">
        <v>0.898071234946671</v>
      </c>
      <c r="B18" s="0" t="str">
        <f aca="false">(D18&amp;E18&amp;F18&amp;G18&amp;H18&amp;I18&amp;J18&amp;K18&amp;L18&amp;M18&amp;N18&amp;O18&amp;P18&amp;Q18&amp;R18&amp;S18&amp;T18&amp;U18&amp;V18&amp;W18&amp;X18&amp;Y18&amp;Z18&amp;AA18&amp;AB18&amp;AC18&amp;AD18&amp;AE18&amp;AF18&amp;AG18&amp;AH18&amp;AI18&amp;AJ18&amp;AK18&amp;AL18&amp;AM18&amp;AN18&amp;AO18&amp;AP18&amp;AQ18&amp;AR18&amp;AS18&amp;AT18&amp;AU18&amp;AV18&amp;AW18&amp;AX18&amp;AY18&amp;AZ18&amp;BA18&amp;BB18&amp;BC18&amp;BD18&amp;BE18&amp;BF18&amp;BG18&amp;BH18&amp;BI18&amp;BJ18&amp;BK18&amp;BL18&amp;BM18&amp;BN18&amp;BO18&amp;BP18&amp;BQ18&amp;BR18&amp;BS18&amp;BT18&amp;BU18&amp;BV18&amp;BW18&amp;BX18&amp;BY18&amp;BZ18&amp;CA18)</f>
        <v>0.35500.5100.6200.5300.19500.2500.3920400.5600.34500.34500.6300.5200.3200.620.0050.530.0050.510.0050.3550.530.620.3250.005-0.1950.1550.29500.25500.32500.260.0350.260.0550.260.050.260.0150.3250.0450.260.02750.255000.35500.560.0100.2550.2950.3550.19500.2600.29500.260.05</v>
      </c>
      <c r="C18" s="108" t="n">
        <v>37226</v>
      </c>
      <c r="D18" s="109" t="n">
        <f aca="false">Curves!D19</f>
        <v>0.355</v>
      </c>
      <c r="E18" s="109" t="n">
        <v>0</v>
      </c>
      <c r="F18" s="109" t="n">
        <f aca="false">Curves!I19</f>
        <v>0.51</v>
      </c>
      <c r="G18" s="109" t="n">
        <v>0</v>
      </c>
      <c r="H18" s="109" t="n">
        <f aca="false">Curves!P19</f>
        <v>0.62</v>
      </c>
      <c r="I18" s="109" t="n">
        <v>0</v>
      </c>
      <c r="J18" s="109" t="n">
        <f aca="false">Curves!L19</f>
        <v>0.53</v>
      </c>
      <c r="K18" s="109" t="n">
        <v>0</v>
      </c>
      <c r="L18" s="109" t="n">
        <f aca="false">Curves!U19</f>
        <v>0.195</v>
      </c>
      <c r="M18" s="109" t="n">
        <v>0</v>
      </c>
      <c r="N18" s="109" t="n">
        <f aca="false">Curves!V19</f>
        <v>0.25</v>
      </c>
      <c r="O18" s="109" t="n">
        <v>0</v>
      </c>
      <c r="P18" s="109" t="n">
        <f aca="false">Curves!W19</f>
        <v>0.39204</v>
      </c>
      <c r="Q18" s="109" t="n">
        <v>0</v>
      </c>
      <c r="R18" s="109" t="n">
        <f aca="false">Curves!O19</f>
        <v>0.56</v>
      </c>
      <c r="S18" s="109" t="n">
        <v>0</v>
      </c>
      <c r="T18" s="109" t="n">
        <f aca="false">Curves!F19</f>
        <v>0.345</v>
      </c>
      <c r="U18" s="109" t="n">
        <v>0</v>
      </c>
      <c r="V18" s="109" t="n">
        <f aca="false">Curves!H19</f>
        <v>0.345</v>
      </c>
      <c r="W18" s="109" t="n">
        <v>0</v>
      </c>
      <c r="X18" s="109" t="n">
        <f aca="false">Curves!S19</f>
        <v>0.63</v>
      </c>
      <c r="Y18" s="109" t="n">
        <v>0</v>
      </c>
      <c r="Z18" s="109" t="n">
        <f aca="false">Curves!K19</f>
        <v>0.52</v>
      </c>
      <c r="AA18" s="109" t="n">
        <v>0</v>
      </c>
      <c r="AB18" s="109" t="n">
        <f aca="false">Curves!G19</f>
        <v>0.32</v>
      </c>
      <c r="AC18" s="109" t="n">
        <v>0</v>
      </c>
      <c r="AD18" s="109" t="n">
        <f aca="false">Curves!R19</f>
        <v>0.62</v>
      </c>
      <c r="AE18" s="109" t="n">
        <v>0.005</v>
      </c>
      <c r="AF18" s="109" t="n">
        <f aca="false">Curves!N19</f>
        <v>0.53</v>
      </c>
      <c r="AG18" s="109" t="n">
        <v>0.005</v>
      </c>
      <c r="AH18" s="109" t="n">
        <f aca="false">Curves!J19</f>
        <v>0.51</v>
      </c>
      <c r="AI18" s="109" t="n">
        <v>0.005</v>
      </c>
      <c r="AJ18" s="109" t="n">
        <f aca="false">Curves!E19</f>
        <v>0.355</v>
      </c>
      <c r="AK18" s="109" t="n">
        <f aca="false">Curves!M19</f>
        <v>0.53</v>
      </c>
      <c r="AL18" s="109" t="n">
        <f aca="false">Curves!Q19</f>
        <v>0.62</v>
      </c>
      <c r="AM18" s="109" t="n">
        <f aca="false">Curves!AC19</f>
        <v>0.325</v>
      </c>
      <c r="AN18" s="109" t="n">
        <f aca="false">Curves!AQ19</f>
        <v>0.005</v>
      </c>
      <c r="AO18" s="109" t="n">
        <f aca="false">Curves!AD19</f>
        <v>-0.195</v>
      </c>
      <c r="AP18" s="109" t="n">
        <f aca="false">Curves!AP19</f>
        <v>0.155</v>
      </c>
      <c r="AQ18" s="109" t="n">
        <f aca="false">Curves!AA19</f>
        <v>0.295</v>
      </c>
      <c r="AR18" s="109" t="n">
        <f aca="false">Curves!AG19</f>
        <v>0</v>
      </c>
      <c r="AS18" s="109" t="n">
        <f aca="false">Curves!Y19</f>
        <v>0.255</v>
      </c>
      <c r="AT18" s="109" t="n">
        <f aca="false">Curves!AJ19</f>
        <v>0</v>
      </c>
      <c r="AU18" s="109" t="n">
        <f aca="false">Curves!AB19</f>
        <v>0.325</v>
      </c>
      <c r="AV18" s="109" t="n">
        <f aca="false">Curves!AH19</f>
        <v>0</v>
      </c>
      <c r="AW18" s="109" t="n">
        <f aca="false">Curves!Z19</f>
        <v>0.26</v>
      </c>
      <c r="AX18" s="109" t="n">
        <f aca="false">Curves!AI19</f>
        <v>0.035</v>
      </c>
      <c r="AY18" s="109" t="n">
        <f aca="false">Curves!Z19</f>
        <v>0.26</v>
      </c>
      <c r="AZ18" s="109" t="n">
        <f aca="false">Curves!AK19</f>
        <v>0.055</v>
      </c>
      <c r="BA18" s="109" t="n">
        <f aca="false">Curves!Z19</f>
        <v>0.26</v>
      </c>
      <c r="BB18" s="109" t="n">
        <f aca="false">Curves!AL19</f>
        <v>0.05</v>
      </c>
      <c r="BC18" s="109" t="n">
        <f aca="false">Curves!Z19</f>
        <v>0.26</v>
      </c>
      <c r="BD18" s="109" t="n">
        <f aca="false">Curves!AO19</f>
        <v>0.015</v>
      </c>
      <c r="BE18" s="109" t="n">
        <f aca="false">Curves!AC19</f>
        <v>0.325</v>
      </c>
      <c r="BF18" s="109" t="n">
        <f aca="false">Curves!AR19</f>
        <v>0.045</v>
      </c>
      <c r="BG18" s="109" t="n">
        <f aca="false">Curves!Z19</f>
        <v>0.26</v>
      </c>
      <c r="BH18" s="109" t="n">
        <f aca="false">Curves!AM19</f>
        <v>0.0275</v>
      </c>
      <c r="BI18" s="109" t="n">
        <f aca="false">AS18</f>
        <v>0.255</v>
      </c>
      <c r="BJ18" s="109" t="n">
        <f aca="false">AT18</f>
        <v>0</v>
      </c>
      <c r="BK18" s="109" t="n">
        <v>0</v>
      </c>
      <c r="BL18" s="109" t="n">
        <f aca="false">D18</f>
        <v>0.355</v>
      </c>
      <c r="BM18" s="109" t="n">
        <v>0</v>
      </c>
      <c r="BN18" s="109" t="n">
        <f aca="false">R18</f>
        <v>0.56</v>
      </c>
      <c r="BO18" s="109" t="n">
        <f aca="false">S18+0.01</f>
        <v>0.01</v>
      </c>
      <c r="BP18" s="109" t="n">
        <v>0</v>
      </c>
      <c r="BQ18" s="109" t="n">
        <f aca="false">AS18</f>
        <v>0.255</v>
      </c>
      <c r="BR18" s="109" t="n">
        <f aca="false">AQ18</f>
        <v>0.295</v>
      </c>
      <c r="BS18" s="109" t="n">
        <f aca="false">D18</f>
        <v>0.355</v>
      </c>
      <c r="BT18" s="109" t="n">
        <f aca="false">Curves!AE19</f>
        <v>0.195</v>
      </c>
      <c r="BU18" s="109" t="n">
        <v>0</v>
      </c>
      <c r="BV18" s="109" t="n">
        <f aca="false">AW18</f>
        <v>0.26</v>
      </c>
      <c r="BW18" s="109" t="n">
        <f aca="false">Curves!AN19</f>
        <v>0</v>
      </c>
      <c r="BX18" s="109" t="n">
        <f aca="false">AQ18</f>
        <v>0.295</v>
      </c>
      <c r="BY18" s="109" t="n">
        <f aca="false">Curves!AS19</f>
        <v>0</v>
      </c>
      <c r="BZ18" s="109" t="n">
        <f aca="false">BA18</f>
        <v>0.26</v>
      </c>
      <c r="CA18" s="109" t="n">
        <f aca="false">BB18</f>
        <v>0.05</v>
      </c>
      <c r="CB18" s="109"/>
      <c r="CC18" s="109"/>
      <c r="CD18" s="110"/>
      <c r="CE18" s="109"/>
      <c r="CF18" s="110"/>
      <c r="CG18" s="109"/>
      <c r="CH18" s="109"/>
      <c r="CI18" s="109"/>
      <c r="CJ18" s="109"/>
      <c r="CK18" s="109"/>
    </row>
    <row r="19" customFormat="false" ht="12.75" hidden="false" customHeight="false" outlineLevel="0" collapsed="false">
      <c r="A19" s="0" t="n">
        <v>0.892506078781599</v>
      </c>
      <c r="B19" s="0" t="str">
        <f aca="false">(D19&amp;E19&amp;F19&amp;G19&amp;H19&amp;I19&amp;J19&amp;K19&amp;L19&amp;M19&amp;N19&amp;O19&amp;P19&amp;Q19&amp;R19&amp;S19&amp;T19&amp;U19&amp;V19&amp;W19&amp;X19&amp;Y19&amp;Z19&amp;AA19&amp;AB19&amp;AC19&amp;AD19&amp;AE19&amp;AF19&amp;AG19&amp;AH19&amp;AI19&amp;AJ19&amp;AK19&amp;AL19&amp;AM19&amp;AN19&amp;AO19&amp;AP19&amp;AQ19&amp;AR19&amp;AS19&amp;AT19&amp;AU19&amp;AV19&amp;AW19&amp;AX19&amp;AY19&amp;AZ19&amp;BA19&amp;BB19&amp;BC19&amp;BD19&amp;BE19&amp;BF19&amp;BG19&amp;BH19&amp;BI19&amp;BJ19&amp;BK19&amp;BL19&amp;BM19&amp;BN19&amp;BO19&amp;BP19&amp;BQ19&amp;BR19&amp;BS19&amp;BT19&amp;BU19&amp;BV19&amp;BW19&amp;BX19&amp;BY19&amp;BZ19&amp;CA19)</f>
        <v>0.37500.5300.6400.5500.21500.2700.4134800.5800.36500.36500.6500.5400.3400.640.0050.550.0050.530.0050.3750.550.640.3650.005-0.1950.1550.33500.29500.36500.3150.0350.3150.0550.3150.050.3150.0150.3650.0450.3150.030.295000.37500.580.0100.2950.3350.3750.2500.31500.33500.3150.05</v>
      </c>
      <c r="C19" s="108" t="n">
        <v>37257</v>
      </c>
      <c r="D19" s="109" t="n">
        <f aca="false">Curves!D20</f>
        <v>0.375</v>
      </c>
      <c r="E19" s="109" t="n">
        <v>0</v>
      </c>
      <c r="F19" s="109" t="n">
        <f aca="false">Curves!I20</f>
        <v>0.53</v>
      </c>
      <c r="G19" s="109" t="n">
        <v>0</v>
      </c>
      <c r="H19" s="109" t="n">
        <f aca="false">Curves!P20</f>
        <v>0.64</v>
      </c>
      <c r="I19" s="109" t="n">
        <v>0</v>
      </c>
      <c r="J19" s="109" t="n">
        <f aca="false">Curves!L20</f>
        <v>0.55</v>
      </c>
      <c r="K19" s="109" t="n">
        <v>0</v>
      </c>
      <c r="L19" s="109" t="n">
        <f aca="false">Curves!U20</f>
        <v>0.215</v>
      </c>
      <c r="M19" s="109" t="n">
        <v>0</v>
      </c>
      <c r="N19" s="109" t="n">
        <f aca="false">Curves!V20</f>
        <v>0.27</v>
      </c>
      <c r="O19" s="109" t="n">
        <v>0</v>
      </c>
      <c r="P19" s="109" t="n">
        <f aca="false">Curves!W20</f>
        <v>0.41348</v>
      </c>
      <c r="Q19" s="109" t="n">
        <v>0</v>
      </c>
      <c r="R19" s="109" t="n">
        <f aca="false">Curves!O20</f>
        <v>0.58</v>
      </c>
      <c r="S19" s="109" t="n">
        <v>0</v>
      </c>
      <c r="T19" s="109" t="n">
        <f aca="false">Curves!F20</f>
        <v>0.365</v>
      </c>
      <c r="U19" s="109" t="n">
        <v>0</v>
      </c>
      <c r="V19" s="109" t="n">
        <f aca="false">Curves!H20</f>
        <v>0.365</v>
      </c>
      <c r="W19" s="109" t="n">
        <v>0</v>
      </c>
      <c r="X19" s="109" t="n">
        <f aca="false">Curves!S20</f>
        <v>0.65</v>
      </c>
      <c r="Y19" s="109" t="n">
        <v>0</v>
      </c>
      <c r="Z19" s="109" t="n">
        <f aca="false">Curves!K20</f>
        <v>0.54</v>
      </c>
      <c r="AA19" s="109" t="n">
        <v>0</v>
      </c>
      <c r="AB19" s="109" t="n">
        <f aca="false">Curves!G20</f>
        <v>0.34</v>
      </c>
      <c r="AC19" s="109" t="n">
        <v>0</v>
      </c>
      <c r="AD19" s="109" t="n">
        <f aca="false">Curves!R20</f>
        <v>0.64</v>
      </c>
      <c r="AE19" s="109" t="n">
        <v>0.005</v>
      </c>
      <c r="AF19" s="109" t="n">
        <f aca="false">Curves!N20</f>
        <v>0.55</v>
      </c>
      <c r="AG19" s="109" t="n">
        <v>0.005</v>
      </c>
      <c r="AH19" s="109" t="n">
        <f aca="false">Curves!J20</f>
        <v>0.53</v>
      </c>
      <c r="AI19" s="109" t="n">
        <v>0.005</v>
      </c>
      <c r="AJ19" s="109" t="n">
        <f aca="false">Curves!E20</f>
        <v>0.375</v>
      </c>
      <c r="AK19" s="109" t="n">
        <f aca="false">Curves!M20</f>
        <v>0.55</v>
      </c>
      <c r="AL19" s="109" t="n">
        <f aca="false">Curves!Q20</f>
        <v>0.64</v>
      </c>
      <c r="AM19" s="109" t="n">
        <f aca="false">Curves!AC20</f>
        <v>0.365</v>
      </c>
      <c r="AN19" s="109" t="n">
        <f aca="false">Curves!AQ20</f>
        <v>0.005</v>
      </c>
      <c r="AO19" s="109" t="n">
        <f aca="false">Curves!AD20</f>
        <v>-0.195</v>
      </c>
      <c r="AP19" s="109" t="n">
        <f aca="false">Curves!AP20</f>
        <v>0.155</v>
      </c>
      <c r="AQ19" s="109" t="n">
        <f aca="false">Curves!AA20</f>
        <v>0.335</v>
      </c>
      <c r="AR19" s="109" t="n">
        <f aca="false">Curves!AG20</f>
        <v>0</v>
      </c>
      <c r="AS19" s="109" t="n">
        <f aca="false">Curves!Y20</f>
        <v>0.295</v>
      </c>
      <c r="AT19" s="109" t="n">
        <f aca="false">Curves!AJ20</f>
        <v>0</v>
      </c>
      <c r="AU19" s="109" t="n">
        <f aca="false">Curves!AB20</f>
        <v>0.365</v>
      </c>
      <c r="AV19" s="109" t="n">
        <f aca="false">Curves!AH20</f>
        <v>0</v>
      </c>
      <c r="AW19" s="109" t="n">
        <f aca="false">Curves!Z20</f>
        <v>0.315</v>
      </c>
      <c r="AX19" s="109" t="n">
        <f aca="false">Curves!AI20</f>
        <v>0.035</v>
      </c>
      <c r="AY19" s="109" t="n">
        <f aca="false">Curves!Z20</f>
        <v>0.315</v>
      </c>
      <c r="AZ19" s="109" t="n">
        <f aca="false">Curves!AK20</f>
        <v>0.055</v>
      </c>
      <c r="BA19" s="109" t="n">
        <f aca="false">Curves!Z20</f>
        <v>0.315</v>
      </c>
      <c r="BB19" s="109" t="n">
        <f aca="false">Curves!AL20</f>
        <v>0.05</v>
      </c>
      <c r="BC19" s="109" t="n">
        <f aca="false">Curves!Z20</f>
        <v>0.315</v>
      </c>
      <c r="BD19" s="109" t="n">
        <f aca="false">Curves!AO20</f>
        <v>0.015</v>
      </c>
      <c r="BE19" s="109" t="n">
        <f aca="false">Curves!AC20</f>
        <v>0.365</v>
      </c>
      <c r="BF19" s="109" t="n">
        <f aca="false">Curves!AR20</f>
        <v>0.045</v>
      </c>
      <c r="BG19" s="109" t="n">
        <f aca="false">Curves!Z20</f>
        <v>0.315</v>
      </c>
      <c r="BH19" s="109" t="n">
        <f aca="false">Curves!AM20</f>
        <v>0.03</v>
      </c>
      <c r="BI19" s="109" t="n">
        <f aca="false">AS19</f>
        <v>0.295</v>
      </c>
      <c r="BJ19" s="109" t="n">
        <f aca="false">AT19</f>
        <v>0</v>
      </c>
      <c r="BK19" s="109" t="n">
        <v>0</v>
      </c>
      <c r="BL19" s="109" t="n">
        <f aca="false">D19</f>
        <v>0.375</v>
      </c>
      <c r="BM19" s="109" t="n">
        <v>0</v>
      </c>
      <c r="BN19" s="109" t="n">
        <f aca="false">R19</f>
        <v>0.58</v>
      </c>
      <c r="BO19" s="109" t="n">
        <f aca="false">S19+0.01</f>
        <v>0.01</v>
      </c>
      <c r="BP19" s="109" t="n">
        <v>0</v>
      </c>
      <c r="BQ19" s="109" t="n">
        <f aca="false">AS19</f>
        <v>0.295</v>
      </c>
      <c r="BR19" s="109" t="n">
        <f aca="false">AQ19</f>
        <v>0.335</v>
      </c>
      <c r="BS19" s="109" t="n">
        <f aca="false">D19</f>
        <v>0.375</v>
      </c>
      <c r="BT19" s="109" t="n">
        <f aca="false">Curves!AE20</f>
        <v>0.25</v>
      </c>
      <c r="BU19" s="109" t="n">
        <v>0</v>
      </c>
      <c r="BV19" s="109" t="n">
        <f aca="false">AW19</f>
        <v>0.315</v>
      </c>
      <c r="BW19" s="109" t="n">
        <f aca="false">Curves!AN20</f>
        <v>0</v>
      </c>
      <c r="BX19" s="109" t="n">
        <f aca="false">AQ19</f>
        <v>0.335</v>
      </c>
      <c r="BY19" s="109" t="n">
        <f aca="false">Curves!AS20</f>
        <v>0</v>
      </c>
      <c r="BZ19" s="109" t="n">
        <f aca="false">BA19</f>
        <v>0.315</v>
      </c>
      <c r="CA19" s="109" t="n">
        <f aca="false">BB19</f>
        <v>0.05</v>
      </c>
      <c r="CB19" s="109"/>
      <c r="CC19" s="109"/>
      <c r="CD19" s="110"/>
      <c r="CE19" s="109"/>
      <c r="CF19" s="110"/>
      <c r="CG19" s="109"/>
      <c r="CH19" s="109"/>
      <c r="CI19" s="109"/>
      <c r="CJ19" s="109"/>
      <c r="CK19" s="109"/>
    </row>
    <row r="20" customFormat="false" ht="12.75" hidden="false" customHeight="false" outlineLevel="0" collapsed="false">
      <c r="A20" s="0" t="n">
        <v>0.886969480282039</v>
      </c>
      <c r="B20" s="0" t="str">
        <f aca="false">(D20&amp;E20&amp;F20&amp;G20&amp;H20&amp;I20&amp;J20&amp;K20&amp;L20&amp;M20&amp;N20&amp;O20&amp;P20&amp;Q20&amp;R20&amp;S20&amp;T20&amp;U20&amp;V20&amp;W20&amp;X20&amp;Y20&amp;Z20&amp;AA20&amp;AB20&amp;AC20&amp;AD20&amp;AE20&amp;AF20&amp;AG20&amp;AH20&amp;AI20&amp;AJ20&amp;AK20&amp;AL20&amp;AM20&amp;AN20&amp;AO20&amp;AP20&amp;AQ20&amp;AR20&amp;AS20&amp;AT20&amp;AU20&amp;AV20&amp;AW20&amp;AX20&amp;AY20&amp;AZ20&amp;BA20&amp;BB20&amp;BC20&amp;BD20&amp;BE20&amp;BF20&amp;BG20&amp;BH20&amp;BI20&amp;BJ20&amp;BK20&amp;BL20&amp;BM20&amp;BN20&amp;BO20&amp;BP20&amp;BQ20&amp;BR20&amp;BS20&amp;BT20&amp;BU20&amp;BV20&amp;BW20&amp;BX20&amp;BY20&amp;BZ20&amp;CA20)</f>
        <v>0.50500.6600.7700.6800.34500.400.5401200.7100.49500.49500.7800.6700.4700.770.0050.680.0050.660.0050.5050.680.770.4650.005-0.1950.1550.43500.39500.46500.3050.0350.3050.0550.3050.050.3050.0150.4650.0450.3050.03250.395000.50500.710.0100.3950.4350.5050.2400.30500.43500.3050.05</v>
      </c>
      <c r="C20" s="108" t="n">
        <v>37288</v>
      </c>
      <c r="D20" s="109" t="n">
        <f aca="false">Curves!D21</f>
        <v>0.505</v>
      </c>
      <c r="E20" s="109" t="n">
        <v>0</v>
      </c>
      <c r="F20" s="109" t="n">
        <f aca="false">Curves!I21</f>
        <v>0.66</v>
      </c>
      <c r="G20" s="109" t="n">
        <v>0</v>
      </c>
      <c r="H20" s="109" t="n">
        <f aca="false">Curves!P21</f>
        <v>0.77</v>
      </c>
      <c r="I20" s="109" t="n">
        <v>0</v>
      </c>
      <c r="J20" s="109" t="n">
        <f aca="false">Curves!L21</f>
        <v>0.68</v>
      </c>
      <c r="K20" s="109" t="n">
        <v>0</v>
      </c>
      <c r="L20" s="109" t="n">
        <f aca="false">Curves!U21</f>
        <v>0.345</v>
      </c>
      <c r="M20" s="109" t="n">
        <v>0</v>
      </c>
      <c r="N20" s="109" t="n">
        <f aca="false">Curves!V21</f>
        <v>0.4</v>
      </c>
      <c r="O20" s="109" t="n">
        <v>0</v>
      </c>
      <c r="P20" s="109" t="n">
        <f aca="false">Curves!W21</f>
        <v>0.54012</v>
      </c>
      <c r="Q20" s="109" t="n">
        <v>0</v>
      </c>
      <c r="R20" s="109" t="n">
        <f aca="false">Curves!O21</f>
        <v>0.71</v>
      </c>
      <c r="S20" s="109" t="n">
        <v>0</v>
      </c>
      <c r="T20" s="109" t="n">
        <f aca="false">Curves!F21</f>
        <v>0.495</v>
      </c>
      <c r="U20" s="109" t="n">
        <v>0</v>
      </c>
      <c r="V20" s="109" t="n">
        <f aca="false">Curves!H21</f>
        <v>0.495</v>
      </c>
      <c r="W20" s="109" t="n">
        <v>0</v>
      </c>
      <c r="X20" s="109" t="n">
        <f aca="false">Curves!S21</f>
        <v>0.78</v>
      </c>
      <c r="Y20" s="109" t="n">
        <v>0</v>
      </c>
      <c r="Z20" s="109" t="n">
        <f aca="false">Curves!K21</f>
        <v>0.67</v>
      </c>
      <c r="AA20" s="109" t="n">
        <v>0</v>
      </c>
      <c r="AB20" s="109" t="n">
        <f aca="false">Curves!G21</f>
        <v>0.47</v>
      </c>
      <c r="AC20" s="109" t="n">
        <v>0</v>
      </c>
      <c r="AD20" s="109" t="n">
        <f aca="false">Curves!R21</f>
        <v>0.77</v>
      </c>
      <c r="AE20" s="109" t="n">
        <v>0.005</v>
      </c>
      <c r="AF20" s="109" t="n">
        <f aca="false">Curves!N21</f>
        <v>0.68</v>
      </c>
      <c r="AG20" s="109" t="n">
        <v>0.005</v>
      </c>
      <c r="AH20" s="109" t="n">
        <f aca="false">Curves!J21</f>
        <v>0.66</v>
      </c>
      <c r="AI20" s="109" t="n">
        <v>0.005</v>
      </c>
      <c r="AJ20" s="109" t="n">
        <f aca="false">Curves!E21</f>
        <v>0.505</v>
      </c>
      <c r="AK20" s="109" t="n">
        <f aca="false">Curves!M21</f>
        <v>0.68</v>
      </c>
      <c r="AL20" s="109" t="n">
        <f aca="false">Curves!Q21</f>
        <v>0.77</v>
      </c>
      <c r="AM20" s="109" t="n">
        <f aca="false">Curves!AC21</f>
        <v>0.465</v>
      </c>
      <c r="AN20" s="109" t="n">
        <f aca="false">Curves!AQ21</f>
        <v>0.005</v>
      </c>
      <c r="AO20" s="109" t="n">
        <f aca="false">Curves!AD21</f>
        <v>-0.195</v>
      </c>
      <c r="AP20" s="109" t="n">
        <f aca="false">Curves!AP21</f>
        <v>0.155</v>
      </c>
      <c r="AQ20" s="109" t="n">
        <f aca="false">Curves!AA21</f>
        <v>0.435</v>
      </c>
      <c r="AR20" s="109" t="n">
        <f aca="false">Curves!AG21</f>
        <v>0</v>
      </c>
      <c r="AS20" s="109" t="n">
        <f aca="false">Curves!Y21</f>
        <v>0.395</v>
      </c>
      <c r="AT20" s="109" t="n">
        <f aca="false">Curves!AJ21</f>
        <v>0</v>
      </c>
      <c r="AU20" s="109" t="n">
        <f aca="false">Curves!AB21</f>
        <v>0.465</v>
      </c>
      <c r="AV20" s="109" t="n">
        <f aca="false">Curves!AH21</f>
        <v>0</v>
      </c>
      <c r="AW20" s="109" t="n">
        <f aca="false">Curves!Z21</f>
        <v>0.305</v>
      </c>
      <c r="AX20" s="109" t="n">
        <f aca="false">Curves!AI21</f>
        <v>0.035</v>
      </c>
      <c r="AY20" s="109" t="n">
        <f aca="false">Curves!Z21</f>
        <v>0.305</v>
      </c>
      <c r="AZ20" s="109" t="n">
        <f aca="false">Curves!AK21</f>
        <v>0.055</v>
      </c>
      <c r="BA20" s="109" t="n">
        <f aca="false">Curves!Z21</f>
        <v>0.305</v>
      </c>
      <c r="BB20" s="109" t="n">
        <f aca="false">Curves!AL21</f>
        <v>0.05</v>
      </c>
      <c r="BC20" s="109" t="n">
        <f aca="false">Curves!Z21</f>
        <v>0.305</v>
      </c>
      <c r="BD20" s="109" t="n">
        <f aca="false">Curves!AO21</f>
        <v>0.015</v>
      </c>
      <c r="BE20" s="109" t="n">
        <f aca="false">Curves!AC21</f>
        <v>0.465</v>
      </c>
      <c r="BF20" s="109" t="n">
        <f aca="false">Curves!AR21</f>
        <v>0.045</v>
      </c>
      <c r="BG20" s="109" t="n">
        <f aca="false">Curves!Z21</f>
        <v>0.305</v>
      </c>
      <c r="BH20" s="109" t="n">
        <f aca="false">Curves!AM21</f>
        <v>0.0325</v>
      </c>
      <c r="BI20" s="109" t="n">
        <f aca="false">AS20</f>
        <v>0.395</v>
      </c>
      <c r="BJ20" s="109" t="n">
        <f aca="false">AT20</f>
        <v>0</v>
      </c>
      <c r="BK20" s="109" t="n">
        <v>0</v>
      </c>
      <c r="BL20" s="109" t="n">
        <f aca="false">D20</f>
        <v>0.505</v>
      </c>
      <c r="BM20" s="109" t="n">
        <v>0</v>
      </c>
      <c r="BN20" s="109" t="n">
        <f aca="false">R20</f>
        <v>0.71</v>
      </c>
      <c r="BO20" s="109" t="n">
        <f aca="false">S20+0.01</f>
        <v>0.01</v>
      </c>
      <c r="BP20" s="109" t="n">
        <v>0</v>
      </c>
      <c r="BQ20" s="109" t="n">
        <f aca="false">AS20</f>
        <v>0.395</v>
      </c>
      <c r="BR20" s="109" t="n">
        <f aca="false">AQ20</f>
        <v>0.435</v>
      </c>
      <c r="BS20" s="109" t="n">
        <f aca="false">D20</f>
        <v>0.505</v>
      </c>
      <c r="BT20" s="109" t="n">
        <f aca="false">Curves!AE21</f>
        <v>0.24</v>
      </c>
      <c r="BU20" s="109" t="n">
        <v>0</v>
      </c>
      <c r="BV20" s="109" t="n">
        <f aca="false">AW20</f>
        <v>0.305</v>
      </c>
      <c r="BW20" s="109" t="n">
        <f aca="false">Curves!AN21</f>
        <v>0</v>
      </c>
      <c r="BX20" s="109" t="n">
        <f aca="false">AQ20</f>
        <v>0.435</v>
      </c>
      <c r="BY20" s="109" t="n">
        <f aca="false">Curves!AS21</f>
        <v>0</v>
      </c>
      <c r="BZ20" s="109" t="n">
        <f aca="false">BA20</f>
        <v>0.305</v>
      </c>
      <c r="CA20" s="109" t="n">
        <f aca="false">BB20</f>
        <v>0.05</v>
      </c>
      <c r="CB20" s="109"/>
      <c r="CC20" s="109"/>
      <c r="CD20" s="110"/>
      <c r="CE20" s="109"/>
      <c r="CF20" s="110"/>
      <c r="CG20" s="109"/>
      <c r="CH20" s="109"/>
      <c r="CI20" s="109"/>
      <c r="CJ20" s="109"/>
      <c r="CK20" s="109"/>
    </row>
    <row r="21" customFormat="false" ht="12.75" hidden="false" customHeight="false" outlineLevel="0" collapsed="false">
      <c r="A21" s="0" t="n">
        <v>0.88198868249228</v>
      </c>
      <c r="B21" s="0" t="str">
        <f aca="false">(D21&amp;E21&amp;F21&amp;G21&amp;H21&amp;I21&amp;J21&amp;K21&amp;L21&amp;M21&amp;N21&amp;O21&amp;P21&amp;Q21&amp;R21&amp;S21&amp;T21&amp;U21&amp;V21&amp;W21&amp;X21&amp;Y21&amp;Z21&amp;AA21&amp;AB21&amp;AC21&amp;AD21&amp;AE21&amp;AF21&amp;AG21&amp;AH21&amp;AI21&amp;AJ21&amp;AK21&amp;AL21&amp;AM21&amp;AN21&amp;AO21&amp;AP21&amp;AQ21&amp;AR21&amp;AS21&amp;AT21&amp;AU21&amp;AV21&amp;AW21&amp;AX21&amp;AY21&amp;AZ21&amp;BA21&amp;BB21&amp;BC21&amp;BD21&amp;BE21&amp;BF21&amp;BG21&amp;BH21&amp;BI21&amp;BJ21&amp;BK21&amp;BL21&amp;BM21&amp;BN21&amp;BO21&amp;BP21&amp;BQ21&amp;BR21&amp;BS21&amp;BT21&amp;BU21&amp;BV21&amp;BW21&amp;BX21&amp;BY21&amp;BZ21&amp;CA21)</f>
        <v>0.50500.6600.7700.6800.34500.400.5292400.7100.49500.49500.7800.6700.4700.770.0050.680.0050.660.0050.5050.680.770.4650.005-0.1950.1550.43500.39500.46500.30.0350.30.0550.30.050.30.0150.4650.0450.30.0350.395000.50500.710.0100.3950.4350.5050.23500.300.43500.30.05</v>
      </c>
      <c r="C21" s="108" t="n">
        <v>37316</v>
      </c>
      <c r="D21" s="109" t="n">
        <f aca="false">Curves!D22</f>
        <v>0.505</v>
      </c>
      <c r="E21" s="109" t="n">
        <v>0</v>
      </c>
      <c r="F21" s="109" t="n">
        <f aca="false">Curves!I22</f>
        <v>0.66</v>
      </c>
      <c r="G21" s="109" t="n">
        <v>0</v>
      </c>
      <c r="H21" s="109" t="n">
        <f aca="false">Curves!P22</f>
        <v>0.77</v>
      </c>
      <c r="I21" s="109" t="n">
        <v>0</v>
      </c>
      <c r="J21" s="109" t="n">
        <f aca="false">Curves!L22</f>
        <v>0.68</v>
      </c>
      <c r="K21" s="109" t="n">
        <v>0</v>
      </c>
      <c r="L21" s="109" t="n">
        <f aca="false">Curves!U22</f>
        <v>0.345</v>
      </c>
      <c r="M21" s="109" t="n">
        <v>0</v>
      </c>
      <c r="N21" s="109" t="n">
        <f aca="false">Curves!V22</f>
        <v>0.4</v>
      </c>
      <c r="O21" s="109" t="n">
        <v>0</v>
      </c>
      <c r="P21" s="109" t="n">
        <f aca="false">Curves!W22</f>
        <v>0.52924</v>
      </c>
      <c r="Q21" s="109" t="n">
        <v>0</v>
      </c>
      <c r="R21" s="109" t="n">
        <f aca="false">Curves!O22</f>
        <v>0.71</v>
      </c>
      <c r="S21" s="109" t="n">
        <v>0</v>
      </c>
      <c r="T21" s="109" t="n">
        <f aca="false">Curves!F22</f>
        <v>0.495</v>
      </c>
      <c r="U21" s="109" t="n">
        <v>0</v>
      </c>
      <c r="V21" s="109" t="n">
        <f aca="false">Curves!H22</f>
        <v>0.495</v>
      </c>
      <c r="W21" s="109" t="n">
        <v>0</v>
      </c>
      <c r="X21" s="109" t="n">
        <f aca="false">Curves!S22</f>
        <v>0.78</v>
      </c>
      <c r="Y21" s="109" t="n">
        <v>0</v>
      </c>
      <c r="Z21" s="109" t="n">
        <f aca="false">Curves!K22</f>
        <v>0.67</v>
      </c>
      <c r="AA21" s="109" t="n">
        <v>0</v>
      </c>
      <c r="AB21" s="109" t="n">
        <f aca="false">Curves!G22</f>
        <v>0.47</v>
      </c>
      <c r="AC21" s="109" t="n">
        <v>0</v>
      </c>
      <c r="AD21" s="109" t="n">
        <f aca="false">Curves!R22</f>
        <v>0.77</v>
      </c>
      <c r="AE21" s="109" t="n">
        <v>0.005</v>
      </c>
      <c r="AF21" s="109" t="n">
        <f aca="false">Curves!N22</f>
        <v>0.68</v>
      </c>
      <c r="AG21" s="109" t="n">
        <v>0.005</v>
      </c>
      <c r="AH21" s="109" t="n">
        <f aca="false">Curves!J22</f>
        <v>0.66</v>
      </c>
      <c r="AI21" s="109" t="n">
        <v>0.005</v>
      </c>
      <c r="AJ21" s="109" t="n">
        <f aca="false">Curves!E22</f>
        <v>0.505</v>
      </c>
      <c r="AK21" s="109" t="n">
        <f aca="false">Curves!M22</f>
        <v>0.68</v>
      </c>
      <c r="AL21" s="109" t="n">
        <f aca="false">Curves!Q22</f>
        <v>0.77</v>
      </c>
      <c r="AM21" s="109" t="n">
        <f aca="false">Curves!AC22</f>
        <v>0.465</v>
      </c>
      <c r="AN21" s="109" t="n">
        <f aca="false">Curves!AQ22</f>
        <v>0.005</v>
      </c>
      <c r="AO21" s="109" t="n">
        <f aca="false">Curves!AD22</f>
        <v>-0.195</v>
      </c>
      <c r="AP21" s="109" t="n">
        <f aca="false">Curves!AP22</f>
        <v>0.155</v>
      </c>
      <c r="AQ21" s="109" t="n">
        <f aca="false">Curves!AA22</f>
        <v>0.435</v>
      </c>
      <c r="AR21" s="109" t="n">
        <f aca="false">Curves!AG22</f>
        <v>0</v>
      </c>
      <c r="AS21" s="109" t="n">
        <f aca="false">Curves!Y22</f>
        <v>0.395</v>
      </c>
      <c r="AT21" s="109" t="n">
        <f aca="false">Curves!AJ22</f>
        <v>0</v>
      </c>
      <c r="AU21" s="109" t="n">
        <f aca="false">Curves!AB22</f>
        <v>0.465</v>
      </c>
      <c r="AV21" s="109" t="n">
        <f aca="false">Curves!AH22</f>
        <v>0</v>
      </c>
      <c r="AW21" s="109" t="n">
        <f aca="false">Curves!Z22</f>
        <v>0.3</v>
      </c>
      <c r="AX21" s="109" t="n">
        <f aca="false">Curves!AI22</f>
        <v>0.035</v>
      </c>
      <c r="AY21" s="109" t="n">
        <f aca="false">Curves!Z22</f>
        <v>0.3</v>
      </c>
      <c r="AZ21" s="109" t="n">
        <f aca="false">Curves!AK22</f>
        <v>0.055</v>
      </c>
      <c r="BA21" s="109" t="n">
        <f aca="false">Curves!Z22</f>
        <v>0.3</v>
      </c>
      <c r="BB21" s="109" t="n">
        <f aca="false">Curves!AL22</f>
        <v>0.05</v>
      </c>
      <c r="BC21" s="109" t="n">
        <f aca="false">Curves!Z22</f>
        <v>0.3</v>
      </c>
      <c r="BD21" s="109" t="n">
        <f aca="false">Curves!AO22</f>
        <v>0.015</v>
      </c>
      <c r="BE21" s="109" t="n">
        <f aca="false">Curves!AC22</f>
        <v>0.465</v>
      </c>
      <c r="BF21" s="109" t="n">
        <f aca="false">Curves!AR22</f>
        <v>0.045</v>
      </c>
      <c r="BG21" s="109" t="n">
        <f aca="false">Curves!Z22</f>
        <v>0.3</v>
      </c>
      <c r="BH21" s="109" t="n">
        <f aca="false">Curves!AM22</f>
        <v>0.035</v>
      </c>
      <c r="BI21" s="109" t="n">
        <f aca="false">AS21</f>
        <v>0.395</v>
      </c>
      <c r="BJ21" s="109" t="n">
        <f aca="false">AT21</f>
        <v>0</v>
      </c>
      <c r="BK21" s="109" t="n">
        <v>0</v>
      </c>
      <c r="BL21" s="109" t="n">
        <f aca="false">D21</f>
        <v>0.505</v>
      </c>
      <c r="BM21" s="109" t="n">
        <v>0</v>
      </c>
      <c r="BN21" s="109" t="n">
        <f aca="false">R21</f>
        <v>0.71</v>
      </c>
      <c r="BO21" s="109" t="n">
        <f aca="false">S21+0.01</f>
        <v>0.01</v>
      </c>
      <c r="BP21" s="109" t="n">
        <v>0</v>
      </c>
      <c r="BQ21" s="109" t="n">
        <f aca="false">AS21</f>
        <v>0.395</v>
      </c>
      <c r="BR21" s="109" t="n">
        <f aca="false">AQ21</f>
        <v>0.435</v>
      </c>
      <c r="BS21" s="109" t="n">
        <f aca="false">D21</f>
        <v>0.505</v>
      </c>
      <c r="BT21" s="109" t="n">
        <f aca="false">Curves!AE22</f>
        <v>0.235</v>
      </c>
      <c r="BU21" s="109" t="n">
        <v>0</v>
      </c>
      <c r="BV21" s="109" t="n">
        <f aca="false">AW21</f>
        <v>0.3</v>
      </c>
      <c r="BW21" s="109" t="n">
        <f aca="false">Curves!AN22</f>
        <v>0</v>
      </c>
      <c r="BX21" s="109" t="n">
        <f aca="false">AQ21</f>
        <v>0.435</v>
      </c>
      <c r="BY21" s="109" t="n">
        <f aca="false">Curves!AS22</f>
        <v>0</v>
      </c>
      <c r="BZ21" s="109" t="n">
        <f aca="false">BA21</f>
        <v>0.3</v>
      </c>
      <c r="CA21" s="109" t="n">
        <f aca="false">BB21</f>
        <v>0.05</v>
      </c>
      <c r="CB21" s="109"/>
      <c r="CC21" s="109"/>
      <c r="CD21" s="110"/>
      <c r="CE21" s="109"/>
      <c r="CF21" s="110"/>
      <c r="CG21" s="109"/>
      <c r="CH21" s="109"/>
      <c r="CI21" s="109"/>
      <c r="CJ21" s="109"/>
      <c r="CK21" s="109"/>
    </row>
    <row r="22" customFormat="false" ht="12.75" hidden="false" customHeight="false" outlineLevel="0" collapsed="false">
      <c r="A22" s="0" t="n">
        <v>0.876527723402217</v>
      </c>
      <c r="B22" s="0" t="str">
        <f aca="false">(D22&amp;E22&amp;F22&amp;G22&amp;H22&amp;I22&amp;J22&amp;K22&amp;L22&amp;M22&amp;N22&amp;O22&amp;P22&amp;Q22&amp;R22&amp;S22&amp;T22&amp;U22&amp;V22&amp;W22&amp;X22&amp;Y22&amp;Z22&amp;AA22&amp;AB22&amp;AC22&amp;AD22&amp;AE22&amp;AF22&amp;AG22&amp;AH22&amp;AI22&amp;AJ22&amp;AK22&amp;AL22&amp;AM22&amp;AN22&amp;AO22&amp;AP22&amp;AQ22&amp;AR22&amp;AS22&amp;AT22&amp;AU22&amp;AV22&amp;AW22&amp;AX22&amp;AY22&amp;AZ22&amp;BA22&amp;BB22&amp;BC22&amp;BD22&amp;BE22&amp;BF22&amp;BG22&amp;BH22&amp;BI22&amp;BJ22&amp;BK22&amp;BL22&amp;BM22&amp;BN22&amp;BO22&amp;BP22&amp;BQ22&amp;BR22&amp;BS22&amp;BT22&amp;BU22&amp;BV22&amp;BW22&amp;BX22&amp;BY22&amp;BZ22&amp;CA22)</f>
        <v>0.26500.2600.2600.3100.06500.1200.26500.3300.2600.2600.2600.2600.2300.260.0050.310.0050.260.0050.2650.310.260.270-0.3350.1550.2100.2100.2700.1350.0050.1350.0050.1350.040.13500.270.040.1350.00750.21000.26500.330.0100.210.210.2650.0700.13500.2100.1350.04</v>
      </c>
      <c r="C22" s="108" t="n">
        <v>37347</v>
      </c>
      <c r="D22" s="109" t="n">
        <f aca="false">Curves!D23</f>
        <v>0.265</v>
      </c>
      <c r="E22" s="109" t="n">
        <v>0</v>
      </c>
      <c r="F22" s="109" t="n">
        <f aca="false">Curves!I23</f>
        <v>0.26</v>
      </c>
      <c r="G22" s="109" t="n">
        <v>0</v>
      </c>
      <c r="H22" s="109" t="n">
        <f aca="false">Curves!P23</f>
        <v>0.26</v>
      </c>
      <c r="I22" s="109" t="n">
        <v>0</v>
      </c>
      <c r="J22" s="109" t="n">
        <f aca="false">Curves!L23</f>
        <v>0.31</v>
      </c>
      <c r="K22" s="109" t="n">
        <v>0</v>
      </c>
      <c r="L22" s="109" t="n">
        <f aca="false">Curves!U23</f>
        <v>0.065</v>
      </c>
      <c r="M22" s="109" t="n">
        <v>0</v>
      </c>
      <c r="N22" s="109" t="n">
        <f aca="false">Curves!V23</f>
        <v>0.12</v>
      </c>
      <c r="O22" s="109" t="n">
        <v>0</v>
      </c>
      <c r="P22" s="109" t="n">
        <f aca="false">Curves!W23</f>
        <v>0.265</v>
      </c>
      <c r="Q22" s="109" t="n">
        <v>0</v>
      </c>
      <c r="R22" s="109" t="n">
        <f aca="false">Curves!O23</f>
        <v>0.33</v>
      </c>
      <c r="S22" s="109" t="n">
        <v>0</v>
      </c>
      <c r="T22" s="109" t="n">
        <f aca="false">Curves!F23</f>
        <v>0.26</v>
      </c>
      <c r="U22" s="109" t="n">
        <v>0</v>
      </c>
      <c r="V22" s="109" t="n">
        <f aca="false">Curves!H23</f>
        <v>0.26</v>
      </c>
      <c r="W22" s="109" t="n">
        <v>0</v>
      </c>
      <c r="X22" s="109" t="n">
        <f aca="false">Curves!S23</f>
        <v>0.26</v>
      </c>
      <c r="Y22" s="109" t="n">
        <v>0</v>
      </c>
      <c r="Z22" s="109" t="n">
        <f aca="false">Curves!K23</f>
        <v>0.26</v>
      </c>
      <c r="AA22" s="109" t="n">
        <v>0</v>
      </c>
      <c r="AB22" s="109" t="n">
        <f aca="false">Curves!G23</f>
        <v>0.23</v>
      </c>
      <c r="AC22" s="109" t="n">
        <v>0</v>
      </c>
      <c r="AD22" s="109" t="n">
        <f aca="false">Curves!R23</f>
        <v>0.26</v>
      </c>
      <c r="AE22" s="109" t="n">
        <v>0.005</v>
      </c>
      <c r="AF22" s="109" t="n">
        <f aca="false">Curves!N23</f>
        <v>0.31</v>
      </c>
      <c r="AG22" s="109" t="n">
        <v>0.005</v>
      </c>
      <c r="AH22" s="109" t="n">
        <f aca="false">Curves!J23</f>
        <v>0.26</v>
      </c>
      <c r="AI22" s="109" t="n">
        <v>0.005</v>
      </c>
      <c r="AJ22" s="109" t="n">
        <f aca="false">Curves!E23</f>
        <v>0.265</v>
      </c>
      <c r="AK22" s="109" t="n">
        <f aca="false">Curves!M23</f>
        <v>0.31</v>
      </c>
      <c r="AL22" s="109" t="n">
        <f aca="false">Curves!Q23</f>
        <v>0.26</v>
      </c>
      <c r="AM22" s="109" t="n">
        <f aca="false">Curves!AC23</f>
        <v>0.27</v>
      </c>
      <c r="AN22" s="109" t="n">
        <f aca="false">Curves!AQ23</f>
        <v>0</v>
      </c>
      <c r="AO22" s="109" t="n">
        <f aca="false">Curves!AD23</f>
        <v>-0.335</v>
      </c>
      <c r="AP22" s="109" t="n">
        <f aca="false">Curves!AP23</f>
        <v>0.155</v>
      </c>
      <c r="AQ22" s="109" t="n">
        <f aca="false">Curves!AA23</f>
        <v>0.21</v>
      </c>
      <c r="AR22" s="109" t="n">
        <f aca="false">Curves!AG23</f>
        <v>0</v>
      </c>
      <c r="AS22" s="109" t="n">
        <f aca="false">Curves!Y23</f>
        <v>0.21</v>
      </c>
      <c r="AT22" s="109" t="n">
        <f aca="false">Curves!AJ23</f>
        <v>0</v>
      </c>
      <c r="AU22" s="109" t="n">
        <f aca="false">Curves!AB23</f>
        <v>0.27</v>
      </c>
      <c r="AV22" s="109" t="n">
        <f aca="false">Curves!AH23</f>
        <v>0</v>
      </c>
      <c r="AW22" s="109" t="n">
        <f aca="false">Curves!Z23</f>
        <v>0.135</v>
      </c>
      <c r="AX22" s="109" t="n">
        <f aca="false">Curves!AI23</f>
        <v>0.005</v>
      </c>
      <c r="AY22" s="109" t="n">
        <f aca="false">Curves!Z23</f>
        <v>0.135</v>
      </c>
      <c r="AZ22" s="109" t="n">
        <f aca="false">Curves!AK23</f>
        <v>0.005</v>
      </c>
      <c r="BA22" s="109" t="n">
        <f aca="false">Curves!Z23</f>
        <v>0.135</v>
      </c>
      <c r="BB22" s="109" t="n">
        <f aca="false">Curves!AL23</f>
        <v>0.04</v>
      </c>
      <c r="BC22" s="109" t="n">
        <f aca="false">Curves!Z23</f>
        <v>0.135</v>
      </c>
      <c r="BD22" s="109" t="n">
        <f aca="false">Curves!AO23</f>
        <v>0</v>
      </c>
      <c r="BE22" s="109" t="n">
        <f aca="false">Curves!AC23</f>
        <v>0.27</v>
      </c>
      <c r="BF22" s="109" t="n">
        <f aca="false">Curves!AR23</f>
        <v>0.04</v>
      </c>
      <c r="BG22" s="109" t="n">
        <f aca="false">Curves!Z23</f>
        <v>0.135</v>
      </c>
      <c r="BH22" s="109" t="n">
        <f aca="false">Curves!AM23</f>
        <v>0.0075</v>
      </c>
      <c r="BI22" s="109" t="n">
        <f aca="false">AS22</f>
        <v>0.21</v>
      </c>
      <c r="BJ22" s="109" t="n">
        <f aca="false">AT22</f>
        <v>0</v>
      </c>
      <c r="BK22" s="109" t="n">
        <v>0</v>
      </c>
      <c r="BL22" s="109" t="n">
        <f aca="false">D22</f>
        <v>0.265</v>
      </c>
      <c r="BM22" s="109" t="n">
        <v>0</v>
      </c>
      <c r="BN22" s="109" t="n">
        <f aca="false">R22</f>
        <v>0.33</v>
      </c>
      <c r="BO22" s="109" t="n">
        <f aca="false">S22+0.01</f>
        <v>0.01</v>
      </c>
      <c r="BP22" s="109" t="n">
        <v>0</v>
      </c>
      <c r="BQ22" s="109" t="n">
        <f aca="false">AS22</f>
        <v>0.21</v>
      </c>
      <c r="BR22" s="109" t="n">
        <f aca="false">AQ22</f>
        <v>0.21</v>
      </c>
      <c r="BS22" s="109" t="n">
        <f aca="false">D22</f>
        <v>0.265</v>
      </c>
      <c r="BT22" s="109" t="n">
        <f aca="false">Curves!AE23</f>
        <v>0.07</v>
      </c>
      <c r="BU22" s="109" t="n">
        <v>0</v>
      </c>
      <c r="BV22" s="109" t="n">
        <f aca="false">AW22</f>
        <v>0.135</v>
      </c>
      <c r="BW22" s="109" t="n">
        <f aca="false">Curves!AN23</f>
        <v>0</v>
      </c>
      <c r="BX22" s="109" t="n">
        <f aca="false">AQ22</f>
        <v>0.21</v>
      </c>
      <c r="BY22" s="109" t="n">
        <f aca="false">Curves!AS23</f>
        <v>0</v>
      </c>
      <c r="BZ22" s="109" t="n">
        <f aca="false">BA22</f>
        <v>0.135</v>
      </c>
      <c r="CA22" s="109" t="n">
        <f aca="false">BB22</f>
        <v>0.04</v>
      </c>
      <c r="CB22" s="109"/>
      <c r="CC22" s="109"/>
      <c r="CD22" s="110"/>
      <c r="CE22" s="109"/>
      <c r="CF22" s="110"/>
      <c r="CG22" s="109"/>
      <c r="CH22" s="109"/>
      <c r="CI22" s="109"/>
      <c r="CJ22" s="109"/>
      <c r="CK22" s="109"/>
    </row>
    <row r="23" customFormat="false" ht="12.75" hidden="false" customHeight="false" outlineLevel="0" collapsed="false">
      <c r="A23" s="0" t="n">
        <v>0.871315359263108</v>
      </c>
      <c r="B23" s="0" t="str">
        <f aca="false">(D23&amp;E23&amp;F23&amp;G23&amp;H23&amp;I23&amp;J23&amp;K23&amp;L23&amp;M23&amp;N23&amp;O23&amp;P23&amp;Q23&amp;R23&amp;S23&amp;T23&amp;U23&amp;V23&amp;W23&amp;X23&amp;Y23&amp;Z23&amp;AA23&amp;AB23&amp;AC23&amp;AD23&amp;AE23&amp;AF23&amp;AG23&amp;AH23&amp;AI23&amp;AJ23&amp;AK23&amp;AL23&amp;AM23&amp;AN23&amp;AO23&amp;AP23&amp;AQ23&amp;AR23&amp;AS23&amp;AT23&amp;AU23&amp;AV23&amp;AW23&amp;AX23&amp;AY23&amp;AZ23&amp;BA23&amp;BB23&amp;BC23&amp;BD23&amp;BE23&amp;BF23&amp;BG23&amp;BH23&amp;BI23&amp;BJ23&amp;BK23&amp;BL23&amp;BM23&amp;BN23&amp;BO23&amp;BP23&amp;BQ23&amp;BR23&amp;BS23&amp;BT23&amp;BU23&amp;BV23&amp;BW23&amp;BX23&amp;BY23&amp;BZ23&amp;CA23)</f>
        <v>0.26500.2600.2600.3100.06500.1200.26500.3300.2600.2600.2600.2600.2300.260.0050.310.0050.260.0050.2650.310.260.270-0.3350.1550.2100.2100.2700.1350.0050.1350.0050.1350.040.13500.270.040.1350.00750.21000.26500.330.0100.210.210.2650.0700.13500.2100.1350.04</v>
      </c>
      <c r="C23" s="108" t="n">
        <v>37377</v>
      </c>
      <c r="D23" s="109" t="n">
        <f aca="false">Curves!D24</f>
        <v>0.265</v>
      </c>
      <c r="E23" s="109" t="n">
        <v>0</v>
      </c>
      <c r="F23" s="109" t="n">
        <f aca="false">Curves!I24</f>
        <v>0.26</v>
      </c>
      <c r="G23" s="109" t="n">
        <v>0</v>
      </c>
      <c r="H23" s="109" t="n">
        <f aca="false">Curves!P24</f>
        <v>0.26</v>
      </c>
      <c r="I23" s="109" t="n">
        <v>0</v>
      </c>
      <c r="J23" s="109" t="n">
        <f aca="false">Curves!L24</f>
        <v>0.31</v>
      </c>
      <c r="K23" s="109" t="n">
        <v>0</v>
      </c>
      <c r="L23" s="109" t="n">
        <f aca="false">Curves!U24</f>
        <v>0.065</v>
      </c>
      <c r="M23" s="109" t="n">
        <v>0</v>
      </c>
      <c r="N23" s="109" t="n">
        <f aca="false">Curves!V24</f>
        <v>0.12</v>
      </c>
      <c r="O23" s="109" t="n">
        <v>0</v>
      </c>
      <c r="P23" s="109" t="n">
        <f aca="false">Curves!W24</f>
        <v>0.265</v>
      </c>
      <c r="Q23" s="109" t="n">
        <v>0</v>
      </c>
      <c r="R23" s="109" t="n">
        <f aca="false">Curves!O24</f>
        <v>0.33</v>
      </c>
      <c r="S23" s="109" t="n">
        <v>0</v>
      </c>
      <c r="T23" s="109" t="n">
        <f aca="false">Curves!F24</f>
        <v>0.26</v>
      </c>
      <c r="U23" s="109" t="n">
        <v>0</v>
      </c>
      <c r="V23" s="109" t="n">
        <f aca="false">Curves!H24</f>
        <v>0.26</v>
      </c>
      <c r="W23" s="109" t="n">
        <v>0</v>
      </c>
      <c r="X23" s="109" t="n">
        <f aca="false">Curves!S24</f>
        <v>0.26</v>
      </c>
      <c r="Y23" s="109" t="n">
        <v>0</v>
      </c>
      <c r="Z23" s="109" t="n">
        <f aca="false">Curves!K24</f>
        <v>0.26</v>
      </c>
      <c r="AA23" s="109" t="n">
        <v>0</v>
      </c>
      <c r="AB23" s="109" t="n">
        <f aca="false">Curves!G24</f>
        <v>0.23</v>
      </c>
      <c r="AC23" s="109" t="n">
        <v>0</v>
      </c>
      <c r="AD23" s="109" t="n">
        <f aca="false">Curves!R24</f>
        <v>0.26</v>
      </c>
      <c r="AE23" s="109" t="n">
        <v>0.005</v>
      </c>
      <c r="AF23" s="109" t="n">
        <f aca="false">Curves!N24</f>
        <v>0.31</v>
      </c>
      <c r="AG23" s="109" t="n">
        <v>0.005</v>
      </c>
      <c r="AH23" s="109" t="n">
        <f aca="false">Curves!J24</f>
        <v>0.26</v>
      </c>
      <c r="AI23" s="109" t="n">
        <v>0.005</v>
      </c>
      <c r="AJ23" s="109" t="n">
        <f aca="false">Curves!E24</f>
        <v>0.265</v>
      </c>
      <c r="AK23" s="109" t="n">
        <f aca="false">Curves!M24</f>
        <v>0.31</v>
      </c>
      <c r="AL23" s="109" t="n">
        <f aca="false">Curves!Q24</f>
        <v>0.26</v>
      </c>
      <c r="AM23" s="109" t="n">
        <f aca="false">Curves!AC24</f>
        <v>0.27</v>
      </c>
      <c r="AN23" s="109" t="n">
        <f aca="false">Curves!AQ24</f>
        <v>0</v>
      </c>
      <c r="AO23" s="109" t="n">
        <f aca="false">Curves!AD24</f>
        <v>-0.335</v>
      </c>
      <c r="AP23" s="109" t="n">
        <f aca="false">Curves!AP24</f>
        <v>0.155</v>
      </c>
      <c r="AQ23" s="109" t="n">
        <f aca="false">Curves!AA24</f>
        <v>0.21</v>
      </c>
      <c r="AR23" s="109" t="n">
        <f aca="false">Curves!AG24</f>
        <v>0</v>
      </c>
      <c r="AS23" s="109" t="n">
        <f aca="false">Curves!Y24</f>
        <v>0.21</v>
      </c>
      <c r="AT23" s="109" t="n">
        <f aca="false">Curves!AJ24</f>
        <v>0</v>
      </c>
      <c r="AU23" s="109" t="n">
        <f aca="false">Curves!AB24</f>
        <v>0.27</v>
      </c>
      <c r="AV23" s="109" t="n">
        <f aca="false">Curves!AH24</f>
        <v>0</v>
      </c>
      <c r="AW23" s="109" t="n">
        <f aca="false">Curves!Z24</f>
        <v>0.135</v>
      </c>
      <c r="AX23" s="109" t="n">
        <f aca="false">Curves!AI24</f>
        <v>0.005</v>
      </c>
      <c r="AY23" s="109" t="n">
        <f aca="false">Curves!Z24</f>
        <v>0.135</v>
      </c>
      <c r="AZ23" s="109" t="n">
        <f aca="false">Curves!AK24</f>
        <v>0.005</v>
      </c>
      <c r="BA23" s="109" t="n">
        <f aca="false">Curves!Z24</f>
        <v>0.135</v>
      </c>
      <c r="BB23" s="109" t="n">
        <f aca="false">Curves!AL24</f>
        <v>0.04</v>
      </c>
      <c r="BC23" s="109" t="n">
        <f aca="false">Curves!Z24</f>
        <v>0.135</v>
      </c>
      <c r="BD23" s="109" t="n">
        <f aca="false">Curves!AO24</f>
        <v>0</v>
      </c>
      <c r="BE23" s="109" t="n">
        <f aca="false">Curves!AC24</f>
        <v>0.27</v>
      </c>
      <c r="BF23" s="109" t="n">
        <f aca="false">Curves!AR24</f>
        <v>0.04</v>
      </c>
      <c r="BG23" s="109" t="n">
        <f aca="false">Curves!Z24</f>
        <v>0.135</v>
      </c>
      <c r="BH23" s="109" t="n">
        <f aca="false">Curves!AM24</f>
        <v>0.0075</v>
      </c>
      <c r="BI23" s="109" t="n">
        <f aca="false">AS23</f>
        <v>0.21</v>
      </c>
      <c r="BJ23" s="109" t="n">
        <f aca="false">AT23</f>
        <v>0</v>
      </c>
      <c r="BK23" s="109" t="n">
        <v>0</v>
      </c>
      <c r="BL23" s="109" t="n">
        <f aca="false">D23</f>
        <v>0.265</v>
      </c>
      <c r="BM23" s="109" t="n">
        <v>0</v>
      </c>
      <c r="BN23" s="109" t="n">
        <f aca="false">R23</f>
        <v>0.33</v>
      </c>
      <c r="BO23" s="109" t="n">
        <f aca="false">S23+0.01</f>
        <v>0.01</v>
      </c>
      <c r="BP23" s="109" t="n">
        <v>0</v>
      </c>
      <c r="BQ23" s="109" t="n">
        <f aca="false">AS23</f>
        <v>0.21</v>
      </c>
      <c r="BR23" s="109" t="n">
        <f aca="false">AQ23</f>
        <v>0.21</v>
      </c>
      <c r="BS23" s="109" t="n">
        <f aca="false">D23</f>
        <v>0.265</v>
      </c>
      <c r="BT23" s="109" t="n">
        <f aca="false">Curves!AE24</f>
        <v>0.07</v>
      </c>
      <c r="BU23" s="109" t="n">
        <v>0</v>
      </c>
      <c r="BV23" s="109" t="n">
        <f aca="false">AW23</f>
        <v>0.135</v>
      </c>
      <c r="BW23" s="109" t="n">
        <f aca="false">Curves!AN24</f>
        <v>0</v>
      </c>
      <c r="BX23" s="109" t="n">
        <f aca="false">AQ23</f>
        <v>0.21</v>
      </c>
      <c r="BY23" s="109" t="n">
        <f aca="false">Curves!AS24</f>
        <v>0</v>
      </c>
      <c r="BZ23" s="109" t="n">
        <f aca="false">BA23</f>
        <v>0.135</v>
      </c>
      <c r="CA23" s="109" t="n">
        <f aca="false">BB23</f>
        <v>0.04</v>
      </c>
      <c r="CB23" s="109"/>
      <c r="CC23" s="109"/>
      <c r="CD23" s="110"/>
      <c r="CE23" s="109"/>
      <c r="CF23" s="110"/>
      <c r="CG23" s="109"/>
      <c r="CH23" s="109"/>
      <c r="CI23" s="109"/>
      <c r="CJ23" s="109"/>
      <c r="CK23" s="109"/>
    </row>
    <row r="24" customFormat="false" ht="12.75" hidden="false" customHeight="false" outlineLevel="0" collapsed="false">
      <c r="A24" s="0" t="n">
        <v>0.865958230774506</v>
      </c>
      <c r="B24" s="0" t="str">
        <f aca="false">(D24&amp;E24&amp;F24&amp;G24&amp;H24&amp;I24&amp;J24&amp;K24&amp;L24&amp;M24&amp;N24&amp;O24&amp;P24&amp;Q24&amp;R24&amp;S24&amp;T24&amp;U24&amp;V24&amp;W24&amp;X24&amp;Y24&amp;Z24&amp;AA24&amp;AB24&amp;AC24&amp;AD24&amp;AE24&amp;AF24&amp;AG24&amp;AH24&amp;AI24&amp;AJ24&amp;AK24&amp;AL24&amp;AM24&amp;AN24&amp;AO24&amp;AP24&amp;AQ24&amp;AR24&amp;AS24&amp;AT24&amp;AU24&amp;AV24&amp;AW24&amp;AX24&amp;AY24&amp;AZ24&amp;BA24&amp;BB24&amp;BC24&amp;BD24&amp;BE24&amp;BF24&amp;BG24&amp;BH24&amp;BI24&amp;BJ24&amp;BK24&amp;BL24&amp;BM24&amp;BN24&amp;BO24&amp;BP24&amp;BQ24&amp;BR24&amp;BS24&amp;BT24&amp;BU24&amp;BV24&amp;BW24&amp;BX24&amp;BY24&amp;BZ24&amp;CA24)</f>
        <v>0.26500.2600.2600.3100.06500.1200.26500.3300.2600.2600.2600.2600.2300.260.0050.310.0050.260.0050.2650.310.260.270-0.3350.1550.2100.2100.2700.1350.0050.1350.0050.1350.040.13500.270.040.1350.00750.21000.26500.330.0100.210.210.2650.0700.13500.2100.1350.04</v>
      </c>
      <c r="C24" s="108" t="n">
        <v>37408</v>
      </c>
      <c r="D24" s="109" t="n">
        <f aca="false">Curves!D25</f>
        <v>0.265</v>
      </c>
      <c r="E24" s="109" t="n">
        <v>0</v>
      </c>
      <c r="F24" s="109" t="n">
        <f aca="false">Curves!I25</f>
        <v>0.26</v>
      </c>
      <c r="G24" s="109" t="n">
        <v>0</v>
      </c>
      <c r="H24" s="109" t="n">
        <f aca="false">Curves!P25</f>
        <v>0.26</v>
      </c>
      <c r="I24" s="109" t="n">
        <v>0</v>
      </c>
      <c r="J24" s="109" t="n">
        <f aca="false">Curves!L25</f>
        <v>0.31</v>
      </c>
      <c r="K24" s="109" t="n">
        <v>0</v>
      </c>
      <c r="L24" s="109" t="n">
        <f aca="false">Curves!U25</f>
        <v>0.065</v>
      </c>
      <c r="M24" s="109" t="n">
        <v>0</v>
      </c>
      <c r="N24" s="109" t="n">
        <f aca="false">Curves!V25</f>
        <v>0.12</v>
      </c>
      <c r="O24" s="109" t="n">
        <v>0</v>
      </c>
      <c r="P24" s="109" t="n">
        <f aca="false">Curves!W25</f>
        <v>0.265</v>
      </c>
      <c r="Q24" s="109" t="n">
        <v>0</v>
      </c>
      <c r="R24" s="109" t="n">
        <f aca="false">Curves!O25</f>
        <v>0.33</v>
      </c>
      <c r="S24" s="109" t="n">
        <v>0</v>
      </c>
      <c r="T24" s="109" t="n">
        <f aca="false">Curves!F25</f>
        <v>0.26</v>
      </c>
      <c r="U24" s="109" t="n">
        <v>0</v>
      </c>
      <c r="V24" s="109" t="n">
        <f aca="false">Curves!H25</f>
        <v>0.26</v>
      </c>
      <c r="W24" s="109" t="n">
        <v>0</v>
      </c>
      <c r="X24" s="109" t="n">
        <f aca="false">Curves!S25</f>
        <v>0.26</v>
      </c>
      <c r="Y24" s="109" t="n">
        <v>0</v>
      </c>
      <c r="Z24" s="109" t="n">
        <f aca="false">Curves!K25</f>
        <v>0.26</v>
      </c>
      <c r="AA24" s="109" t="n">
        <v>0</v>
      </c>
      <c r="AB24" s="109" t="n">
        <f aca="false">Curves!G25</f>
        <v>0.23</v>
      </c>
      <c r="AC24" s="109" t="n">
        <v>0</v>
      </c>
      <c r="AD24" s="109" t="n">
        <f aca="false">Curves!R25</f>
        <v>0.26</v>
      </c>
      <c r="AE24" s="109" t="n">
        <v>0.005</v>
      </c>
      <c r="AF24" s="109" t="n">
        <f aca="false">Curves!N25</f>
        <v>0.31</v>
      </c>
      <c r="AG24" s="109" t="n">
        <v>0.005</v>
      </c>
      <c r="AH24" s="109" t="n">
        <f aca="false">Curves!J25</f>
        <v>0.26</v>
      </c>
      <c r="AI24" s="109" t="n">
        <v>0.005</v>
      </c>
      <c r="AJ24" s="109" t="n">
        <f aca="false">Curves!E25</f>
        <v>0.265</v>
      </c>
      <c r="AK24" s="109" t="n">
        <f aca="false">Curves!M25</f>
        <v>0.31</v>
      </c>
      <c r="AL24" s="109" t="n">
        <f aca="false">Curves!Q25</f>
        <v>0.26</v>
      </c>
      <c r="AM24" s="109" t="n">
        <f aca="false">Curves!AC25</f>
        <v>0.27</v>
      </c>
      <c r="AN24" s="109" t="n">
        <f aca="false">Curves!AQ25</f>
        <v>0</v>
      </c>
      <c r="AO24" s="109" t="n">
        <f aca="false">Curves!AD25</f>
        <v>-0.335</v>
      </c>
      <c r="AP24" s="109" t="n">
        <f aca="false">Curves!AP25</f>
        <v>0.155</v>
      </c>
      <c r="AQ24" s="109" t="n">
        <f aca="false">Curves!AA25</f>
        <v>0.21</v>
      </c>
      <c r="AR24" s="109" t="n">
        <f aca="false">Curves!AG25</f>
        <v>0</v>
      </c>
      <c r="AS24" s="109" t="n">
        <f aca="false">Curves!Y25</f>
        <v>0.21</v>
      </c>
      <c r="AT24" s="109" t="n">
        <f aca="false">Curves!AJ25</f>
        <v>0</v>
      </c>
      <c r="AU24" s="109" t="n">
        <f aca="false">Curves!AB25</f>
        <v>0.27</v>
      </c>
      <c r="AV24" s="109" t="n">
        <f aca="false">Curves!AH25</f>
        <v>0</v>
      </c>
      <c r="AW24" s="109" t="n">
        <f aca="false">Curves!Z25</f>
        <v>0.135</v>
      </c>
      <c r="AX24" s="109" t="n">
        <f aca="false">Curves!AI25</f>
        <v>0.005</v>
      </c>
      <c r="AY24" s="109" t="n">
        <f aca="false">Curves!Z25</f>
        <v>0.135</v>
      </c>
      <c r="AZ24" s="109" t="n">
        <f aca="false">Curves!AK25</f>
        <v>0.005</v>
      </c>
      <c r="BA24" s="109" t="n">
        <f aca="false">Curves!Z25</f>
        <v>0.135</v>
      </c>
      <c r="BB24" s="109" t="n">
        <f aca="false">Curves!AL25</f>
        <v>0.04</v>
      </c>
      <c r="BC24" s="109" t="n">
        <f aca="false">Curves!Z25</f>
        <v>0.135</v>
      </c>
      <c r="BD24" s="109" t="n">
        <f aca="false">Curves!AO25</f>
        <v>0</v>
      </c>
      <c r="BE24" s="109" t="n">
        <f aca="false">Curves!AC25</f>
        <v>0.27</v>
      </c>
      <c r="BF24" s="109" t="n">
        <f aca="false">Curves!AR25</f>
        <v>0.04</v>
      </c>
      <c r="BG24" s="109" t="n">
        <f aca="false">Curves!Z25</f>
        <v>0.135</v>
      </c>
      <c r="BH24" s="109" t="n">
        <f aca="false">Curves!AM25</f>
        <v>0.0075</v>
      </c>
      <c r="BI24" s="109" t="n">
        <f aca="false">AS24</f>
        <v>0.21</v>
      </c>
      <c r="BJ24" s="109" t="n">
        <f aca="false">AT24</f>
        <v>0</v>
      </c>
      <c r="BK24" s="109" t="n">
        <v>0</v>
      </c>
      <c r="BL24" s="109" t="n">
        <f aca="false">D24</f>
        <v>0.265</v>
      </c>
      <c r="BM24" s="109" t="n">
        <v>0</v>
      </c>
      <c r="BN24" s="109" t="n">
        <f aca="false">R24</f>
        <v>0.33</v>
      </c>
      <c r="BO24" s="109" t="n">
        <f aca="false">S24+0.01</f>
        <v>0.01</v>
      </c>
      <c r="BP24" s="109" t="n">
        <v>0</v>
      </c>
      <c r="BQ24" s="109" t="n">
        <f aca="false">AS24</f>
        <v>0.21</v>
      </c>
      <c r="BR24" s="109" t="n">
        <f aca="false">AQ24</f>
        <v>0.21</v>
      </c>
      <c r="BS24" s="109" t="n">
        <f aca="false">D24</f>
        <v>0.265</v>
      </c>
      <c r="BT24" s="109" t="n">
        <f aca="false">Curves!AE25</f>
        <v>0.07</v>
      </c>
      <c r="BU24" s="109" t="n">
        <v>0</v>
      </c>
      <c r="BV24" s="109" t="n">
        <f aca="false">AW24</f>
        <v>0.135</v>
      </c>
      <c r="BW24" s="109" t="n">
        <f aca="false">Curves!AN25</f>
        <v>0</v>
      </c>
      <c r="BX24" s="109" t="n">
        <f aca="false">AQ24</f>
        <v>0.21</v>
      </c>
      <c r="BY24" s="109" t="n">
        <f aca="false">Curves!AS25</f>
        <v>0</v>
      </c>
      <c r="BZ24" s="109" t="n">
        <f aca="false">BA24</f>
        <v>0.135</v>
      </c>
      <c r="CA24" s="109" t="n">
        <f aca="false">BB24</f>
        <v>0.04</v>
      </c>
      <c r="CB24" s="109"/>
      <c r="CC24" s="109"/>
      <c r="CD24" s="110"/>
      <c r="CE24" s="109"/>
      <c r="CF24" s="110"/>
      <c r="CG24" s="109"/>
      <c r="CH24" s="109"/>
      <c r="CI24" s="109"/>
      <c r="CJ24" s="109"/>
      <c r="CK24" s="109"/>
    </row>
    <row r="25" customFormat="false" ht="12.75" hidden="false" customHeight="false" outlineLevel="0" collapsed="false">
      <c r="A25" s="0" t="n">
        <v>0.860807646733293</v>
      </c>
      <c r="B25" s="0" t="str">
        <f aca="false">(D25&amp;E25&amp;F25&amp;G25&amp;H25&amp;I25&amp;J25&amp;K25&amp;L25&amp;M25&amp;N25&amp;O25&amp;P25&amp;Q25&amp;R25&amp;S25&amp;T25&amp;U25&amp;V25&amp;W25&amp;X25&amp;Y25&amp;Z25&amp;AA25&amp;AB25&amp;AC25&amp;AD25&amp;AE25&amp;AF25&amp;AG25&amp;AH25&amp;AI25&amp;AJ25&amp;AK25&amp;AL25&amp;AM25&amp;AN25&amp;AO25&amp;AP25&amp;AQ25&amp;AR25&amp;AS25&amp;AT25&amp;AU25&amp;AV25&amp;AW25&amp;AX25&amp;AY25&amp;AZ25&amp;BA25&amp;BB25&amp;BC25&amp;BD25&amp;BE25&amp;BF25&amp;BG25&amp;BH25&amp;BI25&amp;BJ25&amp;BK25&amp;BL25&amp;BM25&amp;BN25&amp;BO25&amp;BP25&amp;BQ25&amp;BR25&amp;BS25&amp;BT25&amp;BU25&amp;BV25&amp;BW25&amp;BX25&amp;BY25&amp;BZ25&amp;CA25)</f>
        <v>0.26500.2600.2600.3100.06500.1200.26500.3300.2600.2600.2600.2600.2300.260.0050.310.0050.260.0050.2650.310.260.270-0.3350.1550.2100.2100.2700.1350.0050.1350.0050.1350.040.13500.270.040.1350.010.21000.26500.330.0100.210.210.2650.0700.13500.2100.1350.04</v>
      </c>
      <c r="C25" s="108" t="n">
        <v>37438</v>
      </c>
      <c r="D25" s="109" t="n">
        <f aca="false">Curves!D26</f>
        <v>0.265</v>
      </c>
      <c r="E25" s="109" t="n">
        <v>0</v>
      </c>
      <c r="F25" s="109" t="n">
        <f aca="false">Curves!I26</f>
        <v>0.26</v>
      </c>
      <c r="G25" s="109" t="n">
        <v>0</v>
      </c>
      <c r="H25" s="109" t="n">
        <f aca="false">Curves!P26</f>
        <v>0.26</v>
      </c>
      <c r="I25" s="109" t="n">
        <v>0</v>
      </c>
      <c r="J25" s="109" t="n">
        <f aca="false">Curves!L26</f>
        <v>0.31</v>
      </c>
      <c r="K25" s="109" t="n">
        <v>0</v>
      </c>
      <c r="L25" s="109" t="n">
        <f aca="false">Curves!U26</f>
        <v>0.065</v>
      </c>
      <c r="M25" s="109" t="n">
        <v>0</v>
      </c>
      <c r="N25" s="109" t="n">
        <f aca="false">Curves!V26</f>
        <v>0.12</v>
      </c>
      <c r="O25" s="109" t="n">
        <v>0</v>
      </c>
      <c r="P25" s="109" t="n">
        <f aca="false">Curves!W26</f>
        <v>0.265</v>
      </c>
      <c r="Q25" s="109" t="n">
        <v>0</v>
      </c>
      <c r="R25" s="109" t="n">
        <f aca="false">Curves!O26</f>
        <v>0.33</v>
      </c>
      <c r="S25" s="109" t="n">
        <v>0</v>
      </c>
      <c r="T25" s="109" t="n">
        <f aca="false">Curves!F26</f>
        <v>0.26</v>
      </c>
      <c r="U25" s="109" t="n">
        <v>0</v>
      </c>
      <c r="V25" s="109" t="n">
        <f aca="false">Curves!H26</f>
        <v>0.26</v>
      </c>
      <c r="W25" s="109" t="n">
        <v>0</v>
      </c>
      <c r="X25" s="109" t="n">
        <f aca="false">Curves!S26</f>
        <v>0.26</v>
      </c>
      <c r="Y25" s="109" t="n">
        <v>0</v>
      </c>
      <c r="Z25" s="109" t="n">
        <f aca="false">Curves!K26</f>
        <v>0.26</v>
      </c>
      <c r="AA25" s="109" t="n">
        <v>0</v>
      </c>
      <c r="AB25" s="109" t="n">
        <f aca="false">Curves!G26</f>
        <v>0.23</v>
      </c>
      <c r="AC25" s="109" t="n">
        <v>0</v>
      </c>
      <c r="AD25" s="109" t="n">
        <f aca="false">Curves!R26</f>
        <v>0.26</v>
      </c>
      <c r="AE25" s="109" t="n">
        <v>0.005</v>
      </c>
      <c r="AF25" s="109" t="n">
        <f aca="false">Curves!N26</f>
        <v>0.31</v>
      </c>
      <c r="AG25" s="109" t="n">
        <v>0.005</v>
      </c>
      <c r="AH25" s="109" t="n">
        <f aca="false">Curves!J26</f>
        <v>0.26</v>
      </c>
      <c r="AI25" s="109" t="n">
        <v>0.005</v>
      </c>
      <c r="AJ25" s="109" t="n">
        <f aca="false">Curves!E26</f>
        <v>0.265</v>
      </c>
      <c r="AK25" s="109" t="n">
        <f aca="false">Curves!M26</f>
        <v>0.31</v>
      </c>
      <c r="AL25" s="109" t="n">
        <f aca="false">Curves!Q26</f>
        <v>0.26</v>
      </c>
      <c r="AM25" s="109" t="n">
        <f aca="false">Curves!AC26</f>
        <v>0.27</v>
      </c>
      <c r="AN25" s="109" t="n">
        <f aca="false">Curves!AQ26</f>
        <v>0</v>
      </c>
      <c r="AO25" s="109" t="n">
        <f aca="false">Curves!AD26</f>
        <v>-0.335</v>
      </c>
      <c r="AP25" s="109" t="n">
        <f aca="false">Curves!AP26</f>
        <v>0.155</v>
      </c>
      <c r="AQ25" s="109" t="n">
        <f aca="false">Curves!AA26</f>
        <v>0.21</v>
      </c>
      <c r="AR25" s="109" t="n">
        <f aca="false">Curves!AG26</f>
        <v>0</v>
      </c>
      <c r="AS25" s="109" t="n">
        <f aca="false">Curves!Y26</f>
        <v>0.21</v>
      </c>
      <c r="AT25" s="109" t="n">
        <f aca="false">Curves!AJ26</f>
        <v>0</v>
      </c>
      <c r="AU25" s="109" t="n">
        <f aca="false">Curves!AB26</f>
        <v>0.27</v>
      </c>
      <c r="AV25" s="109" t="n">
        <f aca="false">Curves!AH26</f>
        <v>0</v>
      </c>
      <c r="AW25" s="109" t="n">
        <f aca="false">Curves!Z26</f>
        <v>0.135</v>
      </c>
      <c r="AX25" s="109" t="n">
        <f aca="false">Curves!AI26</f>
        <v>0.005</v>
      </c>
      <c r="AY25" s="109" t="n">
        <f aca="false">Curves!Z26</f>
        <v>0.135</v>
      </c>
      <c r="AZ25" s="109" t="n">
        <f aca="false">Curves!AK26</f>
        <v>0.005</v>
      </c>
      <c r="BA25" s="109" t="n">
        <f aca="false">Curves!Z26</f>
        <v>0.135</v>
      </c>
      <c r="BB25" s="109" t="n">
        <f aca="false">Curves!AL26</f>
        <v>0.04</v>
      </c>
      <c r="BC25" s="109" t="n">
        <f aca="false">Curves!Z26</f>
        <v>0.135</v>
      </c>
      <c r="BD25" s="109" t="n">
        <f aca="false">Curves!AO26</f>
        <v>0</v>
      </c>
      <c r="BE25" s="109" t="n">
        <f aca="false">Curves!AC26</f>
        <v>0.27</v>
      </c>
      <c r="BF25" s="109" t="n">
        <f aca="false">Curves!AR26</f>
        <v>0.04</v>
      </c>
      <c r="BG25" s="109" t="n">
        <f aca="false">Curves!Z26</f>
        <v>0.135</v>
      </c>
      <c r="BH25" s="109" t="n">
        <f aca="false">Curves!AM26</f>
        <v>0.01</v>
      </c>
      <c r="BI25" s="109" t="n">
        <f aca="false">AS25</f>
        <v>0.21</v>
      </c>
      <c r="BJ25" s="109" t="n">
        <f aca="false">AT25</f>
        <v>0</v>
      </c>
      <c r="BK25" s="109" t="n">
        <v>0</v>
      </c>
      <c r="BL25" s="109" t="n">
        <f aca="false">D25</f>
        <v>0.265</v>
      </c>
      <c r="BM25" s="109" t="n">
        <v>0</v>
      </c>
      <c r="BN25" s="109" t="n">
        <f aca="false">R25</f>
        <v>0.33</v>
      </c>
      <c r="BO25" s="109" t="n">
        <f aca="false">S25+0.01</f>
        <v>0.01</v>
      </c>
      <c r="BP25" s="109" t="n">
        <v>0</v>
      </c>
      <c r="BQ25" s="109" t="n">
        <f aca="false">AS25</f>
        <v>0.21</v>
      </c>
      <c r="BR25" s="109" t="n">
        <f aca="false">AQ25</f>
        <v>0.21</v>
      </c>
      <c r="BS25" s="109" t="n">
        <f aca="false">D25</f>
        <v>0.265</v>
      </c>
      <c r="BT25" s="109" t="n">
        <f aca="false">Curves!AE26</f>
        <v>0.07</v>
      </c>
      <c r="BU25" s="109" t="n">
        <v>0</v>
      </c>
      <c r="BV25" s="109" t="n">
        <f aca="false">AW25</f>
        <v>0.135</v>
      </c>
      <c r="BW25" s="109" t="n">
        <f aca="false">Curves!AN26</f>
        <v>0</v>
      </c>
      <c r="BX25" s="109" t="n">
        <f aca="false">AQ25</f>
        <v>0.21</v>
      </c>
      <c r="BY25" s="109" t="n">
        <f aca="false">Curves!AS26</f>
        <v>0</v>
      </c>
      <c r="BZ25" s="109" t="n">
        <f aca="false">BA25</f>
        <v>0.135</v>
      </c>
      <c r="CA25" s="109" t="n">
        <f aca="false">BB25</f>
        <v>0.04</v>
      </c>
      <c r="CB25" s="109"/>
      <c r="CC25" s="109"/>
      <c r="CD25" s="110"/>
      <c r="CE25" s="109"/>
      <c r="CF25" s="110"/>
      <c r="CG25" s="109"/>
      <c r="CH25" s="109"/>
      <c r="CI25" s="109"/>
      <c r="CJ25" s="109"/>
      <c r="CK25" s="109"/>
    </row>
    <row r="26" customFormat="false" ht="12.75" hidden="false" customHeight="false" outlineLevel="0" collapsed="false">
      <c r="A26" s="0" t="n">
        <v>0.855524408870687</v>
      </c>
      <c r="B26" s="0" t="str">
        <f aca="false">(D26&amp;E26&amp;F26&amp;G26&amp;H26&amp;I26&amp;J26&amp;K26&amp;L26&amp;M26&amp;N26&amp;O26&amp;P26&amp;Q26&amp;R26&amp;S26&amp;T26&amp;U26&amp;V26&amp;W26&amp;X26&amp;Y26&amp;Z26&amp;AA26&amp;AB26&amp;AC26&amp;AD26&amp;AE26&amp;AF26&amp;AG26&amp;AH26&amp;AI26&amp;AJ26&amp;AK26&amp;AL26&amp;AM26&amp;AN26&amp;AO26&amp;AP26&amp;AQ26&amp;AR26&amp;AS26&amp;AT26&amp;AU26&amp;AV26&amp;AW26&amp;AX26&amp;AY26&amp;AZ26&amp;BA26&amp;BB26&amp;BC26&amp;BD26&amp;BE26&amp;BF26&amp;BG26&amp;BH26&amp;BI26&amp;BJ26&amp;BK26&amp;BL26&amp;BM26&amp;BN26&amp;BO26&amp;BP26&amp;BQ26&amp;BR26&amp;BS26&amp;BT26&amp;BU26&amp;BV26&amp;BW26&amp;BX26&amp;BY26&amp;BZ26&amp;CA26)</f>
        <v>0.26500.2600.2600.3100.06500.1200.26500.3300.2600.2600.2600.2600.2300.260.0050.310.0050.260.0050.2650.310.260.270-0.3350.1550.2100.2100.2700.1350.0050.1350.0050.1350.040.13500.270.040.1350.01250.21000.26500.330.0100.210.210.2650.0700.13500.2100.1350.04</v>
      </c>
      <c r="C26" s="108" t="n">
        <v>37469</v>
      </c>
      <c r="D26" s="109" t="n">
        <f aca="false">Curves!D27</f>
        <v>0.265</v>
      </c>
      <c r="E26" s="109" t="n">
        <v>0</v>
      </c>
      <c r="F26" s="109" t="n">
        <f aca="false">Curves!I27</f>
        <v>0.26</v>
      </c>
      <c r="G26" s="109" t="n">
        <v>0</v>
      </c>
      <c r="H26" s="109" t="n">
        <f aca="false">Curves!P27</f>
        <v>0.26</v>
      </c>
      <c r="I26" s="109" t="n">
        <v>0</v>
      </c>
      <c r="J26" s="109" t="n">
        <f aca="false">Curves!L27</f>
        <v>0.31</v>
      </c>
      <c r="K26" s="109" t="n">
        <v>0</v>
      </c>
      <c r="L26" s="109" t="n">
        <f aca="false">Curves!U27</f>
        <v>0.065</v>
      </c>
      <c r="M26" s="109" t="n">
        <v>0</v>
      </c>
      <c r="N26" s="109" t="n">
        <f aca="false">Curves!V27</f>
        <v>0.12</v>
      </c>
      <c r="O26" s="109" t="n">
        <v>0</v>
      </c>
      <c r="P26" s="109" t="n">
        <f aca="false">Curves!W27</f>
        <v>0.265</v>
      </c>
      <c r="Q26" s="109" t="n">
        <v>0</v>
      </c>
      <c r="R26" s="109" t="n">
        <f aca="false">Curves!O27</f>
        <v>0.33</v>
      </c>
      <c r="S26" s="109" t="n">
        <v>0</v>
      </c>
      <c r="T26" s="109" t="n">
        <f aca="false">Curves!F27</f>
        <v>0.26</v>
      </c>
      <c r="U26" s="109" t="n">
        <v>0</v>
      </c>
      <c r="V26" s="109" t="n">
        <f aca="false">Curves!H27</f>
        <v>0.26</v>
      </c>
      <c r="W26" s="109" t="n">
        <v>0</v>
      </c>
      <c r="X26" s="109" t="n">
        <f aca="false">Curves!S27</f>
        <v>0.26</v>
      </c>
      <c r="Y26" s="109" t="n">
        <v>0</v>
      </c>
      <c r="Z26" s="109" t="n">
        <f aca="false">Curves!K27</f>
        <v>0.26</v>
      </c>
      <c r="AA26" s="109" t="n">
        <v>0</v>
      </c>
      <c r="AB26" s="109" t="n">
        <f aca="false">Curves!G27</f>
        <v>0.23</v>
      </c>
      <c r="AC26" s="109" t="n">
        <v>0</v>
      </c>
      <c r="AD26" s="109" t="n">
        <f aca="false">Curves!R27</f>
        <v>0.26</v>
      </c>
      <c r="AE26" s="109" t="n">
        <v>0.005</v>
      </c>
      <c r="AF26" s="109" t="n">
        <f aca="false">Curves!N27</f>
        <v>0.31</v>
      </c>
      <c r="AG26" s="109" t="n">
        <v>0.005</v>
      </c>
      <c r="AH26" s="109" t="n">
        <f aca="false">Curves!J27</f>
        <v>0.26</v>
      </c>
      <c r="AI26" s="109" t="n">
        <v>0.005</v>
      </c>
      <c r="AJ26" s="109" t="n">
        <f aca="false">Curves!E27</f>
        <v>0.265</v>
      </c>
      <c r="AK26" s="109" t="n">
        <f aca="false">Curves!M27</f>
        <v>0.31</v>
      </c>
      <c r="AL26" s="109" t="n">
        <f aca="false">Curves!Q27</f>
        <v>0.26</v>
      </c>
      <c r="AM26" s="109" t="n">
        <f aca="false">Curves!AC27</f>
        <v>0.27</v>
      </c>
      <c r="AN26" s="109" t="n">
        <f aca="false">Curves!AQ27</f>
        <v>0</v>
      </c>
      <c r="AO26" s="109" t="n">
        <f aca="false">Curves!AD27</f>
        <v>-0.335</v>
      </c>
      <c r="AP26" s="109" t="n">
        <f aca="false">Curves!AP27</f>
        <v>0.155</v>
      </c>
      <c r="AQ26" s="109" t="n">
        <f aca="false">Curves!AA27</f>
        <v>0.21</v>
      </c>
      <c r="AR26" s="109" t="n">
        <f aca="false">Curves!AG27</f>
        <v>0</v>
      </c>
      <c r="AS26" s="109" t="n">
        <f aca="false">Curves!Y27</f>
        <v>0.21</v>
      </c>
      <c r="AT26" s="109" t="n">
        <f aca="false">Curves!AJ27</f>
        <v>0</v>
      </c>
      <c r="AU26" s="109" t="n">
        <f aca="false">Curves!AB27</f>
        <v>0.27</v>
      </c>
      <c r="AV26" s="109" t="n">
        <f aca="false">Curves!AH27</f>
        <v>0</v>
      </c>
      <c r="AW26" s="109" t="n">
        <f aca="false">Curves!Z27</f>
        <v>0.135</v>
      </c>
      <c r="AX26" s="109" t="n">
        <f aca="false">Curves!AI27</f>
        <v>0.005</v>
      </c>
      <c r="AY26" s="109" t="n">
        <f aca="false">Curves!Z27</f>
        <v>0.135</v>
      </c>
      <c r="AZ26" s="109" t="n">
        <f aca="false">Curves!AK27</f>
        <v>0.005</v>
      </c>
      <c r="BA26" s="109" t="n">
        <f aca="false">Curves!Z27</f>
        <v>0.135</v>
      </c>
      <c r="BB26" s="109" t="n">
        <f aca="false">Curves!AL27</f>
        <v>0.04</v>
      </c>
      <c r="BC26" s="109" t="n">
        <f aca="false">Curves!Z27</f>
        <v>0.135</v>
      </c>
      <c r="BD26" s="109" t="n">
        <f aca="false">Curves!AO27</f>
        <v>0</v>
      </c>
      <c r="BE26" s="109" t="n">
        <f aca="false">Curves!AC27</f>
        <v>0.27</v>
      </c>
      <c r="BF26" s="109" t="n">
        <f aca="false">Curves!AR27</f>
        <v>0.04</v>
      </c>
      <c r="BG26" s="109" t="n">
        <f aca="false">Curves!Z27</f>
        <v>0.135</v>
      </c>
      <c r="BH26" s="109" t="n">
        <f aca="false">Curves!AM27</f>
        <v>0.0125</v>
      </c>
      <c r="BI26" s="109" t="n">
        <f aca="false">AS26</f>
        <v>0.21</v>
      </c>
      <c r="BJ26" s="109" t="n">
        <f aca="false">AT26</f>
        <v>0</v>
      </c>
      <c r="BK26" s="109" t="n">
        <v>0</v>
      </c>
      <c r="BL26" s="109" t="n">
        <f aca="false">D26</f>
        <v>0.265</v>
      </c>
      <c r="BM26" s="109" t="n">
        <v>0</v>
      </c>
      <c r="BN26" s="109" t="n">
        <f aca="false">R26</f>
        <v>0.33</v>
      </c>
      <c r="BO26" s="109" t="n">
        <f aca="false">S26+0.01</f>
        <v>0.01</v>
      </c>
      <c r="BP26" s="109" t="n">
        <v>0</v>
      </c>
      <c r="BQ26" s="109" t="n">
        <f aca="false">AS26</f>
        <v>0.21</v>
      </c>
      <c r="BR26" s="109" t="n">
        <f aca="false">AQ26</f>
        <v>0.21</v>
      </c>
      <c r="BS26" s="109" t="n">
        <f aca="false">D26</f>
        <v>0.265</v>
      </c>
      <c r="BT26" s="109" t="n">
        <f aca="false">Curves!AE27</f>
        <v>0.07</v>
      </c>
      <c r="BU26" s="109" t="n">
        <v>0</v>
      </c>
      <c r="BV26" s="109" t="n">
        <f aca="false">AW26</f>
        <v>0.135</v>
      </c>
      <c r="BW26" s="109" t="n">
        <f aca="false">Curves!AN27</f>
        <v>0</v>
      </c>
      <c r="BX26" s="109" t="n">
        <f aca="false">AQ26</f>
        <v>0.21</v>
      </c>
      <c r="BY26" s="109" t="n">
        <f aca="false">Curves!AS27</f>
        <v>0</v>
      </c>
      <c r="BZ26" s="109" t="n">
        <f aca="false">BA26</f>
        <v>0.135</v>
      </c>
      <c r="CA26" s="109" t="n">
        <f aca="false">BB26</f>
        <v>0.04</v>
      </c>
      <c r="CB26" s="109"/>
      <c r="CC26" s="109"/>
      <c r="CD26" s="110"/>
      <c r="CE26" s="109"/>
      <c r="CF26" s="110"/>
      <c r="CG26" s="109"/>
      <c r="CH26" s="109"/>
      <c r="CI26" s="109"/>
      <c r="CJ26" s="109"/>
      <c r="CK26" s="109"/>
    </row>
    <row r="27" customFormat="false" ht="12.75" hidden="false" customHeight="false" outlineLevel="0" collapsed="false">
      <c r="A27" s="0" t="n">
        <v>0.850271282096898</v>
      </c>
      <c r="B27" s="0" t="str">
        <f aca="false">(D27&amp;E27&amp;F27&amp;G27&amp;H27&amp;I27&amp;J27&amp;K27&amp;L27&amp;M27&amp;N27&amp;O27&amp;P27&amp;Q27&amp;R27&amp;S27&amp;T27&amp;U27&amp;V27&amp;W27&amp;X27&amp;Y27&amp;Z27&amp;AA27&amp;AB27&amp;AC27&amp;AD27&amp;AE27&amp;AF27&amp;AG27&amp;AH27&amp;AI27&amp;AJ27&amp;AK27&amp;AL27&amp;AM27&amp;AN27&amp;AO27&amp;AP27&amp;AQ27&amp;AR27&amp;AS27&amp;AT27&amp;AU27&amp;AV27&amp;AW27&amp;AX27&amp;AY27&amp;AZ27&amp;BA27&amp;BB27&amp;BC27&amp;BD27&amp;BE27&amp;BF27&amp;BG27&amp;BH27&amp;BI27&amp;BJ27&amp;BK27&amp;BL27&amp;BM27&amp;BN27&amp;BO27&amp;BP27&amp;BQ27&amp;BR27&amp;BS27&amp;BT27&amp;BU27&amp;BV27&amp;BW27&amp;BX27&amp;BY27&amp;BZ27&amp;CA27)</f>
        <v>0.26500.2600.2600.3100.06500.1200.26500.3300.2600.2600.2600.2600.2300.260.0050.310.0050.260.0050.2650.310.260.270-0.3350.1550.2100.2100.2700.1350.0050.1350.0050.1350.040.13500.270.040.1350.01250.21000.26500.330.0100.210.210.2650.0700.13500.2100.1350.04</v>
      </c>
      <c r="C27" s="108" t="n">
        <v>37500</v>
      </c>
      <c r="D27" s="109" t="n">
        <f aca="false">Curves!D28</f>
        <v>0.265</v>
      </c>
      <c r="E27" s="109" t="n">
        <v>0</v>
      </c>
      <c r="F27" s="109" t="n">
        <f aca="false">Curves!I28</f>
        <v>0.26</v>
      </c>
      <c r="G27" s="109" t="n">
        <v>0</v>
      </c>
      <c r="H27" s="109" t="n">
        <f aca="false">Curves!P28</f>
        <v>0.26</v>
      </c>
      <c r="I27" s="109" t="n">
        <v>0</v>
      </c>
      <c r="J27" s="109" t="n">
        <f aca="false">Curves!L28</f>
        <v>0.31</v>
      </c>
      <c r="K27" s="109" t="n">
        <v>0</v>
      </c>
      <c r="L27" s="109" t="n">
        <f aca="false">Curves!U28</f>
        <v>0.065</v>
      </c>
      <c r="M27" s="109" t="n">
        <v>0</v>
      </c>
      <c r="N27" s="109" t="n">
        <f aca="false">Curves!V28</f>
        <v>0.12</v>
      </c>
      <c r="O27" s="109" t="n">
        <v>0</v>
      </c>
      <c r="P27" s="109" t="n">
        <f aca="false">Curves!W28</f>
        <v>0.265</v>
      </c>
      <c r="Q27" s="109" t="n">
        <v>0</v>
      </c>
      <c r="R27" s="109" t="n">
        <f aca="false">Curves!O28</f>
        <v>0.33</v>
      </c>
      <c r="S27" s="109" t="n">
        <v>0</v>
      </c>
      <c r="T27" s="109" t="n">
        <f aca="false">Curves!F28</f>
        <v>0.26</v>
      </c>
      <c r="U27" s="109" t="n">
        <v>0</v>
      </c>
      <c r="V27" s="109" t="n">
        <f aca="false">Curves!H28</f>
        <v>0.26</v>
      </c>
      <c r="W27" s="109" t="n">
        <v>0</v>
      </c>
      <c r="X27" s="109" t="n">
        <f aca="false">Curves!S28</f>
        <v>0.26</v>
      </c>
      <c r="Y27" s="109" t="n">
        <v>0</v>
      </c>
      <c r="Z27" s="109" t="n">
        <f aca="false">Curves!K28</f>
        <v>0.26</v>
      </c>
      <c r="AA27" s="109" t="n">
        <v>0</v>
      </c>
      <c r="AB27" s="109" t="n">
        <f aca="false">Curves!G28</f>
        <v>0.23</v>
      </c>
      <c r="AC27" s="109" t="n">
        <v>0</v>
      </c>
      <c r="AD27" s="109" t="n">
        <f aca="false">Curves!R28</f>
        <v>0.26</v>
      </c>
      <c r="AE27" s="109" t="n">
        <v>0.005</v>
      </c>
      <c r="AF27" s="109" t="n">
        <f aca="false">Curves!N28</f>
        <v>0.31</v>
      </c>
      <c r="AG27" s="109" t="n">
        <v>0.005</v>
      </c>
      <c r="AH27" s="109" t="n">
        <f aca="false">Curves!J28</f>
        <v>0.26</v>
      </c>
      <c r="AI27" s="109" t="n">
        <v>0.005</v>
      </c>
      <c r="AJ27" s="109" t="n">
        <f aca="false">Curves!E28</f>
        <v>0.265</v>
      </c>
      <c r="AK27" s="109" t="n">
        <f aca="false">Curves!M28</f>
        <v>0.31</v>
      </c>
      <c r="AL27" s="109" t="n">
        <f aca="false">Curves!Q28</f>
        <v>0.26</v>
      </c>
      <c r="AM27" s="109" t="n">
        <f aca="false">Curves!AC28</f>
        <v>0.27</v>
      </c>
      <c r="AN27" s="109" t="n">
        <f aca="false">Curves!AQ28</f>
        <v>0</v>
      </c>
      <c r="AO27" s="109" t="n">
        <f aca="false">Curves!AD28</f>
        <v>-0.335</v>
      </c>
      <c r="AP27" s="109" t="n">
        <f aca="false">Curves!AP28</f>
        <v>0.155</v>
      </c>
      <c r="AQ27" s="109" t="n">
        <f aca="false">Curves!AA28</f>
        <v>0.21</v>
      </c>
      <c r="AR27" s="109" t="n">
        <f aca="false">Curves!AG28</f>
        <v>0</v>
      </c>
      <c r="AS27" s="109" t="n">
        <f aca="false">Curves!Y28</f>
        <v>0.21</v>
      </c>
      <c r="AT27" s="109" t="n">
        <f aca="false">Curves!AJ28</f>
        <v>0</v>
      </c>
      <c r="AU27" s="109" t="n">
        <f aca="false">Curves!AB28</f>
        <v>0.27</v>
      </c>
      <c r="AV27" s="109" t="n">
        <f aca="false">Curves!AH28</f>
        <v>0</v>
      </c>
      <c r="AW27" s="109" t="n">
        <f aca="false">Curves!Z28</f>
        <v>0.135</v>
      </c>
      <c r="AX27" s="109" t="n">
        <f aca="false">Curves!AI28</f>
        <v>0.005</v>
      </c>
      <c r="AY27" s="109" t="n">
        <f aca="false">Curves!Z28</f>
        <v>0.135</v>
      </c>
      <c r="AZ27" s="109" t="n">
        <f aca="false">Curves!AK28</f>
        <v>0.005</v>
      </c>
      <c r="BA27" s="109" t="n">
        <f aca="false">Curves!Z28</f>
        <v>0.135</v>
      </c>
      <c r="BB27" s="109" t="n">
        <f aca="false">Curves!AL28</f>
        <v>0.04</v>
      </c>
      <c r="BC27" s="109" t="n">
        <f aca="false">Curves!Z28</f>
        <v>0.135</v>
      </c>
      <c r="BD27" s="109" t="n">
        <f aca="false">Curves!AO28</f>
        <v>0</v>
      </c>
      <c r="BE27" s="109" t="n">
        <f aca="false">Curves!AC28</f>
        <v>0.27</v>
      </c>
      <c r="BF27" s="109" t="n">
        <f aca="false">Curves!AR28</f>
        <v>0.04</v>
      </c>
      <c r="BG27" s="109" t="n">
        <f aca="false">Curves!Z28</f>
        <v>0.135</v>
      </c>
      <c r="BH27" s="109" t="n">
        <f aca="false">Curves!AM28</f>
        <v>0.0125</v>
      </c>
      <c r="BI27" s="109" t="n">
        <f aca="false">AS27</f>
        <v>0.21</v>
      </c>
      <c r="BJ27" s="109" t="n">
        <f aca="false">AT27</f>
        <v>0</v>
      </c>
      <c r="BK27" s="109" t="n">
        <v>0</v>
      </c>
      <c r="BL27" s="109" t="n">
        <f aca="false">D27</f>
        <v>0.265</v>
      </c>
      <c r="BM27" s="109" t="n">
        <v>0</v>
      </c>
      <c r="BN27" s="109" t="n">
        <f aca="false">R27</f>
        <v>0.33</v>
      </c>
      <c r="BO27" s="109" t="n">
        <f aca="false">S27+0.01</f>
        <v>0.01</v>
      </c>
      <c r="BP27" s="109" t="n">
        <v>0</v>
      </c>
      <c r="BQ27" s="109" t="n">
        <f aca="false">AS27</f>
        <v>0.21</v>
      </c>
      <c r="BR27" s="109" t="n">
        <f aca="false">AQ27</f>
        <v>0.21</v>
      </c>
      <c r="BS27" s="109" t="n">
        <f aca="false">D27</f>
        <v>0.265</v>
      </c>
      <c r="BT27" s="109" t="n">
        <f aca="false">Curves!AE28</f>
        <v>0.07</v>
      </c>
      <c r="BU27" s="109" t="n">
        <v>0</v>
      </c>
      <c r="BV27" s="109" t="n">
        <f aca="false">AW27</f>
        <v>0.135</v>
      </c>
      <c r="BW27" s="109" t="n">
        <f aca="false">Curves!AN28</f>
        <v>0</v>
      </c>
      <c r="BX27" s="109" t="n">
        <f aca="false">AQ27</f>
        <v>0.21</v>
      </c>
      <c r="BY27" s="109" t="n">
        <f aca="false">Curves!AS28</f>
        <v>0</v>
      </c>
      <c r="BZ27" s="109" t="n">
        <f aca="false">BA27</f>
        <v>0.135</v>
      </c>
      <c r="CA27" s="109" t="n">
        <f aca="false">BB27</f>
        <v>0.04</v>
      </c>
      <c r="CB27" s="109"/>
      <c r="CC27" s="109"/>
      <c r="CD27" s="110"/>
      <c r="CE27" s="109"/>
      <c r="CF27" s="110"/>
      <c r="CG27" s="109"/>
      <c r="CH27" s="109"/>
      <c r="CI27" s="109"/>
      <c r="CJ27" s="109"/>
      <c r="CK27" s="109"/>
    </row>
    <row r="28" customFormat="false" ht="12.75" hidden="false" customHeight="false" outlineLevel="0" collapsed="false">
      <c r="A28" s="0" t="n">
        <v>0.845223791234608</v>
      </c>
      <c r="B28" s="0" t="str">
        <f aca="false">(D28&amp;E28&amp;F28&amp;G28&amp;H28&amp;I28&amp;J28&amp;K28&amp;L28&amp;M28&amp;N28&amp;O28&amp;P28&amp;Q28&amp;R28&amp;S28&amp;T28&amp;U28&amp;V28&amp;W28&amp;X28&amp;Y28&amp;Z28&amp;AA28&amp;AB28&amp;AC28&amp;AD28&amp;AE28&amp;AF28&amp;AG28&amp;AH28&amp;AI28&amp;AJ28&amp;AK28&amp;AL28&amp;AM28&amp;AN28&amp;AO28&amp;AP28&amp;AQ28&amp;AR28&amp;AS28&amp;AT28&amp;AU28&amp;AV28&amp;AW28&amp;AX28&amp;AY28&amp;AZ28&amp;BA28&amp;BB28&amp;BC28&amp;BD28&amp;BE28&amp;BF28&amp;BG28&amp;BH28&amp;BI28&amp;BJ28&amp;BK28&amp;BL28&amp;BM28&amp;BN28&amp;BO28&amp;BP28&amp;BQ28&amp;BR28&amp;BS28&amp;BT28&amp;BU28&amp;BV28&amp;BW28&amp;BX28&amp;BY28&amp;BZ28&amp;CA28)</f>
        <v>0.26500.2600.2600.3100.06500.1200.26500.3300.2600.2600.2600.2600.2300.260.0050.310.0050.260.0050.2650.310.260.270-0.3350.1550.2100.2100.2700.1350.0050.1350.0050.1350.040.13500.270.040.1350.01250.21000.26500.330.0100.210.210.2650.0700.13500.2100.1350.04</v>
      </c>
      <c r="C28" s="108" t="n">
        <v>37530</v>
      </c>
      <c r="D28" s="109" t="n">
        <f aca="false">Curves!D29</f>
        <v>0.265</v>
      </c>
      <c r="E28" s="109" t="n">
        <v>0</v>
      </c>
      <c r="F28" s="109" t="n">
        <f aca="false">Curves!I29</f>
        <v>0.26</v>
      </c>
      <c r="G28" s="109" t="n">
        <v>0</v>
      </c>
      <c r="H28" s="109" t="n">
        <f aca="false">Curves!P29</f>
        <v>0.26</v>
      </c>
      <c r="I28" s="109" t="n">
        <v>0</v>
      </c>
      <c r="J28" s="109" t="n">
        <f aca="false">Curves!L29</f>
        <v>0.31</v>
      </c>
      <c r="K28" s="109" t="n">
        <v>0</v>
      </c>
      <c r="L28" s="109" t="n">
        <f aca="false">Curves!U29</f>
        <v>0.065</v>
      </c>
      <c r="M28" s="109" t="n">
        <v>0</v>
      </c>
      <c r="N28" s="109" t="n">
        <f aca="false">Curves!V29</f>
        <v>0.12</v>
      </c>
      <c r="O28" s="109" t="n">
        <v>0</v>
      </c>
      <c r="P28" s="109" t="n">
        <f aca="false">Curves!W29</f>
        <v>0.265</v>
      </c>
      <c r="Q28" s="109" t="n">
        <v>0</v>
      </c>
      <c r="R28" s="109" t="n">
        <f aca="false">Curves!O29</f>
        <v>0.33</v>
      </c>
      <c r="S28" s="109" t="n">
        <v>0</v>
      </c>
      <c r="T28" s="109" t="n">
        <f aca="false">Curves!F29</f>
        <v>0.26</v>
      </c>
      <c r="U28" s="109" t="n">
        <v>0</v>
      </c>
      <c r="V28" s="109" t="n">
        <f aca="false">Curves!H29</f>
        <v>0.26</v>
      </c>
      <c r="W28" s="109" t="n">
        <v>0</v>
      </c>
      <c r="X28" s="109" t="n">
        <f aca="false">Curves!S29</f>
        <v>0.26</v>
      </c>
      <c r="Y28" s="109" t="n">
        <v>0</v>
      </c>
      <c r="Z28" s="109" t="n">
        <f aca="false">Curves!K29</f>
        <v>0.26</v>
      </c>
      <c r="AA28" s="109" t="n">
        <v>0</v>
      </c>
      <c r="AB28" s="109" t="n">
        <f aca="false">Curves!G29</f>
        <v>0.23</v>
      </c>
      <c r="AC28" s="109" t="n">
        <v>0</v>
      </c>
      <c r="AD28" s="109" t="n">
        <f aca="false">Curves!R29</f>
        <v>0.26</v>
      </c>
      <c r="AE28" s="109" t="n">
        <v>0.005</v>
      </c>
      <c r="AF28" s="109" t="n">
        <f aca="false">Curves!N29</f>
        <v>0.31</v>
      </c>
      <c r="AG28" s="109" t="n">
        <v>0.005</v>
      </c>
      <c r="AH28" s="109" t="n">
        <f aca="false">Curves!J29</f>
        <v>0.26</v>
      </c>
      <c r="AI28" s="109" t="n">
        <v>0.005</v>
      </c>
      <c r="AJ28" s="109" t="n">
        <f aca="false">Curves!E29</f>
        <v>0.265</v>
      </c>
      <c r="AK28" s="109" t="n">
        <f aca="false">Curves!M29</f>
        <v>0.31</v>
      </c>
      <c r="AL28" s="109" t="n">
        <f aca="false">Curves!Q29</f>
        <v>0.26</v>
      </c>
      <c r="AM28" s="109" t="n">
        <f aca="false">Curves!AC29</f>
        <v>0.27</v>
      </c>
      <c r="AN28" s="109" t="n">
        <f aca="false">Curves!AQ29</f>
        <v>0</v>
      </c>
      <c r="AO28" s="109" t="n">
        <f aca="false">Curves!AD29</f>
        <v>-0.335</v>
      </c>
      <c r="AP28" s="109" t="n">
        <f aca="false">Curves!AP29</f>
        <v>0.155</v>
      </c>
      <c r="AQ28" s="109" t="n">
        <f aca="false">Curves!AA29</f>
        <v>0.21</v>
      </c>
      <c r="AR28" s="109" t="n">
        <f aca="false">Curves!AG29</f>
        <v>0</v>
      </c>
      <c r="AS28" s="109" t="n">
        <f aca="false">Curves!Y29</f>
        <v>0.21</v>
      </c>
      <c r="AT28" s="109" t="n">
        <f aca="false">Curves!AJ29</f>
        <v>0</v>
      </c>
      <c r="AU28" s="109" t="n">
        <f aca="false">Curves!AB29</f>
        <v>0.27</v>
      </c>
      <c r="AV28" s="109" t="n">
        <f aca="false">Curves!AH29</f>
        <v>0</v>
      </c>
      <c r="AW28" s="109" t="n">
        <f aca="false">Curves!Z29</f>
        <v>0.135</v>
      </c>
      <c r="AX28" s="109" t="n">
        <f aca="false">Curves!AI29</f>
        <v>0.005</v>
      </c>
      <c r="AY28" s="109" t="n">
        <f aca="false">Curves!Z29</f>
        <v>0.135</v>
      </c>
      <c r="AZ28" s="109" t="n">
        <f aca="false">Curves!AK29</f>
        <v>0.005</v>
      </c>
      <c r="BA28" s="109" t="n">
        <f aca="false">Curves!Z29</f>
        <v>0.135</v>
      </c>
      <c r="BB28" s="109" t="n">
        <f aca="false">Curves!AL29</f>
        <v>0.04</v>
      </c>
      <c r="BC28" s="109" t="n">
        <f aca="false">Curves!Z29</f>
        <v>0.135</v>
      </c>
      <c r="BD28" s="109" t="n">
        <f aca="false">Curves!AO29</f>
        <v>0</v>
      </c>
      <c r="BE28" s="109" t="n">
        <f aca="false">Curves!AC29</f>
        <v>0.27</v>
      </c>
      <c r="BF28" s="109" t="n">
        <f aca="false">Curves!AR29</f>
        <v>0.04</v>
      </c>
      <c r="BG28" s="109" t="n">
        <f aca="false">Curves!Z29</f>
        <v>0.135</v>
      </c>
      <c r="BH28" s="109" t="n">
        <f aca="false">Curves!AM29</f>
        <v>0.0125</v>
      </c>
      <c r="BI28" s="109" t="n">
        <f aca="false">AS28</f>
        <v>0.21</v>
      </c>
      <c r="BJ28" s="109" t="n">
        <f aca="false">AT28</f>
        <v>0</v>
      </c>
      <c r="BK28" s="109" t="n">
        <v>0</v>
      </c>
      <c r="BL28" s="109" t="n">
        <f aca="false">D28</f>
        <v>0.265</v>
      </c>
      <c r="BM28" s="109" t="n">
        <v>0</v>
      </c>
      <c r="BN28" s="109" t="n">
        <f aca="false">R28</f>
        <v>0.33</v>
      </c>
      <c r="BO28" s="109" t="n">
        <f aca="false">S28+0.01</f>
        <v>0.01</v>
      </c>
      <c r="BP28" s="109" t="n">
        <v>0</v>
      </c>
      <c r="BQ28" s="109" t="n">
        <f aca="false">AS28</f>
        <v>0.21</v>
      </c>
      <c r="BR28" s="109" t="n">
        <f aca="false">AQ28</f>
        <v>0.21</v>
      </c>
      <c r="BS28" s="109" t="n">
        <f aca="false">D28</f>
        <v>0.265</v>
      </c>
      <c r="BT28" s="109" t="n">
        <f aca="false">Curves!AE29</f>
        <v>0.07</v>
      </c>
      <c r="BU28" s="109" t="n">
        <v>0</v>
      </c>
      <c r="BV28" s="109" t="n">
        <f aca="false">AW28</f>
        <v>0.135</v>
      </c>
      <c r="BW28" s="109" t="n">
        <f aca="false">Curves!AN29</f>
        <v>0</v>
      </c>
      <c r="BX28" s="109" t="n">
        <f aca="false">AQ28</f>
        <v>0.21</v>
      </c>
      <c r="BY28" s="109" t="n">
        <f aca="false">Curves!AS29</f>
        <v>0</v>
      </c>
      <c r="BZ28" s="109" t="n">
        <f aca="false">BA28</f>
        <v>0.135</v>
      </c>
      <c r="CA28" s="109" t="n">
        <f aca="false">BB28</f>
        <v>0.04</v>
      </c>
      <c r="CB28" s="109"/>
      <c r="CC28" s="109"/>
      <c r="CD28" s="110"/>
      <c r="CE28" s="109"/>
      <c r="CF28" s="110"/>
      <c r="CG28" s="109"/>
      <c r="CH28" s="109"/>
      <c r="CI28" s="109"/>
      <c r="CJ28" s="109"/>
      <c r="CK28" s="109"/>
    </row>
    <row r="29" customFormat="false" ht="12.75" hidden="false" customHeight="false" outlineLevel="0" collapsed="false">
      <c r="A29" s="0" t="n">
        <v>0.840049167701825</v>
      </c>
      <c r="B29" s="0" t="str">
        <f aca="false">(D29&amp;E29&amp;F29&amp;G29&amp;H29&amp;I29&amp;J29&amp;K29&amp;L29&amp;M29&amp;N29&amp;O29&amp;P29&amp;Q29&amp;R29&amp;S29&amp;T29&amp;U29&amp;V29&amp;W29&amp;X29&amp;Y29&amp;Z29&amp;AA29&amp;AB29&amp;AC29&amp;AD29&amp;AE29&amp;AF29&amp;AG29&amp;AH29&amp;AI29&amp;AJ29&amp;AK29&amp;AL29&amp;AM29&amp;AN29&amp;AO29&amp;AP29&amp;AQ29&amp;AR29&amp;AS29&amp;AT29&amp;AU29&amp;AV29&amp;AW29&amp;AX29&amp;AY29&amp;AZ29&amp;BA29&amp;BB29&amp;BC29&amp;BD29&amp;BE29&amp;BF29&amp;BG29&amp;BH29&amp;BI29&amp;BJ29&amp;BK29&amp;BL29&amp;BM29&amp;BN29&amp;BO29&amp;BP29&amp;BQ29&amp;BR29&amp;BS29&amp;BT29&amp;BU29&amp;BV29&amp;BW29&amp;BX29&amp;BY29&amp;BZ29&amp;CA29)</f>
        <v>0.32500.48500.58500.50500.16500.2200.3265200.53500.31500.31500.60500.49500.2900.5850.0050.5050.0050.4850.0050.3250.5050.5850.3950.005-0.2450.1550.28500.24500.39500.1950.030.1950.030.1950.050.19500.3950.0550.1950.0250.245000.32500.5350.0100.2450.2850.3250.13500.19500.28500.1950.05</v>
      </c>
      <c r="C29" s="108" t="n">
        <v>37561</v>
      </c>
      <c r="D29" s="109" t="n">
        <f aca="false">Curves!D30</f>
        <v>0.325</v>
      </c>
      <c r="E29" s="109" t="n">
        <v>0</v>
      </c>
      <c r="F29" s="109" t="n">
        <f aca="false">Curves!I30</f>
        <v>0.485</v>
      </c>
      <c r="G29" s="109" t="n">
        <v>0</v>
      </c>
      <c r="H29" s="109" t="n">
        <f aca="false">Curves!P30</f>
        <v>0.585</v>
      </c>
      <c r="I29" s="109" t="n">
        <v>0</v>
      </c>
      <c r="J29" s="109" t="n">
        <f aca="false">Curves!L30</f>
        <v>0.505</v>
      </c>
      <c r="K29" s="109" t="n">
        <v>0</v>
      </c>
      <c r="L29" s="109" t="n">
        <f aca="false">Curves!U30</f>
        <v>0.165</v>
      </c>
      <c r="M29" s="109" t="n">
        <v>0</v>
      </c>
      <c r="N29" s="109" t="n">
        <f aca="false">Curves!V30</f>
        <v>0.22</v>
      </c>
      <c r="O29" s="109" t="n">
        <v>0</v>
      </c>
      <c r="P29" s="109" t="n">
        <f aca="false">Curves!W30</f>
        <v>0.32652</v>
      </c>
      <c r="Q29" s="109" t="n">
        <v>0</v>
      </c>
      <c r="R29" s="109" t="n">
        <f aca="false">Curves!O30</f>
        <v>0.535</v>
      </c>
      <c r="S29" s="109" t="n">
        <v>0</v>
      </c>
      <c r="T29" s="109" t="n">
        <f aca="false">Curves!F30</f>
        <v>0.315</v>
      </c>
      <c r="U29" s="109" t="n">
        <v>0</v>
      </c>
      <c r="V29" s="109" t="n">
        <f aca="false">Curves!H30</f>
        <v>0.315</v>
      </c>
      <c r="W29" s="109" t="n">
        <v>0</v>
      </c>
      <c r="X29" s="109" t="n">
        <f aca="false">Curves!S30</f>
        <v>0.605</v>
      </c>
      <c r="Y29" s="109" t="n">
        <v>0</v>
      </c>
      <c r="Z29" s="109" t="n">
        <f aca="false">Curves!K30</f>
        <v>0.495</v>
      </c>
      <c r="AA29" s="109" t="n">
        <v>0</v>
      </c>
      <c r="AB29" s="109" t="n">
        <f aca="false">Curves!G30</f>
        <v>0.29</v>
      </c>
      <c r="AC29" s="109" t="n">
        <v>0</v>
      </c>
      <c r="AD29" s="109" t="n">
        <f aca="false">Curves!R30</f>
        <v>0.585</v>
      </c>
      <c r="AE29" s="109" t="n">
        <v>0.005</v>
      </c>
      <c r="AF29" s="109" t="n">
        <f aca="false">Curves!N30</f>
        <v>0.505</v>
      </c>
      <c r="AG29" s="109" t="n">
        <v>0.005</v>
      </c>
      <c r="AH29" s="109" t="n">
        <f aca="false">Curves!J30</f>
        <v>0.485</v>
      </c>
      <c r="AI29" s="109" t="n">
        <v>0.005</v>
      </c>
      <c r="AJ29" s="109" t="n">
        <f aca="false">Curves!E30</f>
        <v>0.325</v>
      </c>
      <c r="AK29" s="109" t="n">
        <f aca="false">Curves!M30</f>
        <v>0.505</v>
      </c>
      <c r="AL29" s="109" t="n">
        <f aca="false">Curves!Q30</f>
        <v>0.585</v>
      </c>
      <c r="AM29" s="109" t="n">
        <f aca="false">Curves!AC30</f>
        <v>0.395</v>
      </c>
      <c r="AN29" s="109" t="n">
        <f aca="false">Curves!AQ30</f>
        <v>0.005</v>
      </c>
      <c r="AO29" s="109" t="n">
        <f aca="false">Curves!AD30</f>
        <v>-0.245</v>
      </c>
      <c r="AP29" s="109" t="n">
        <f aca="false">Curves!AP30</f>
        <v>0.155</v>
      </c>
      <c r="AQ29" s="109" t="n">
        <f aca="false">Curves!AA30</f>
        <v>0.285</v>
      </c>
      <c r="AR29" s="109" t="n">
        <f aca="false">Curves!AG30</f>
        <v>0</v>
      </c>
      <c r="AS29" s="109" t="n">
        <f aca="false">Curves!Y30</f>
        <v>0.245</v>
      </c>
      <c r="AT29" s="109" t="n">
        <f aca="false">Curves!AJ30</f>
        <v>0</v>
      </c>
      <c r="AU29" s="109" t="n">
        <f aca="false">Curves!AB30</f>
        <v>0.395</v>
      </c>
      <c r="AV29" s="109" t="n">
        <f aca="false">Curves!AH30</f>
        <v>0</v>
      </c>
      <c r="AW29" s="109" t="n">
        <f aca="false">Curves!Z30</f>
        <v>0.195</v>
      </c>
      <c r="AX29" s="109" t="n">
        <f aca="false">Curves!AI30</f>
        <v>0.03</v>
      </c>
      <c r="AY29" s="109" t="n">
        <f aca="false">Curves!Z30</f>
        <v>0.195</v>
      </c>
      <c r="AZ29" s="109" t="n">
        <f aca="false">Curves!AK30</f>
        <v>0.03</v>
      </c>
      <c r="BA29" s="109" t="n">
        <f aca="false">Curves!Z30</f>
        <v>0.195</v>
      </c>
      <c r="BB29" s="109" t="n">
        <f aca="false">Curves!AL30</f>
        <v>0.05</v>
      </c>
      <c r="BC29" s="109" t="n">
        <f aca="false">Curves!Z30</f>
        <v>0.195</v>
      </c>
      <c r="BD29" s="109" t="n">
        <f aca="false">Curves!AO30</f>
        <v>0</v>
      </c>
      <c r="BE29" s="109" t="n">
        <f aca="false">Curves!AC30</f>
        <v>0.395</v>
      </c>
      <c r="BF29" s="109" t="n">
        <f aca="false">Curves!AR30</f>
        <v>0.055</v>
      </c>
      <c r="BG29" s="109" t="n">
        <f aca="false">Curves!Z30</f>
        <v>0.195</v>
      </c>
      <c r="BH29" s="109" t="n">
        <f aca="false">Curves!AM30</f>
        <v>0.025</v>
      </c>
      <c r="BI29" s="109" t="n">
        <f aca="false">AS29</f>
        <v>0.245</v>
      </c>
      <c r="BJ29" s="109" t="n">
        <f aca="false">AT29</f>
        <v>0</v>
      </c>
      <c r="BK29" s="109" t="n">
        <v>0</v>
      </c>
      <c r="BL29" s="109" t="n">
        <f aca="false">D29</f>
        <v>0.325</v>
      </c>
      <c r="BM29" s="109" t="n">
        <v>0</v>
      </c>
      <c r="BN29" s="109" t="n">
        <f aca="false">R29</f>
        <v>0.535</v>
      </c>
      <c r="BO29" s="109" t="n">
        <f aca="false">S29+0.01</f>
        <v>0.01</v>
      </c>
      <c r="BP29" s="109" t="n">
        <v>0</v>
      </c>
      <c r="BQ29" s="109" t="n">
        <f aca="false">AS29</f>
        <v>0.245</v>
      </c>
      <c r="BR29" s="109" t="n">
        <f aca="false">AQ29</f>
        <v>0.285</v>
      </c>
      <c r="BS29" s="109" t="n">
        <f aca="false">D29</f>
        <v>0.325</v>
      </c>
      <c r="BT29" s="109" t="n">
        <f aca="false">Curves!AE30</f>
        <v>0.135</v>
      </c>
      <c r="BU29" s="109" t="n">
        <v>0</v>
      </c>
      <c r="BV29" s="109" t="n">
        <f aca="false">AW29</f>
        <v>0.195</v>
      </c>
      <c r="BW29" s="109" t="n">
        <f aca="false">Curves!AN30</f>
        <v>0</v>
      </c>
      <c r="BX29" s="109" t="n">
        <f aca="false">AQ29</f>
        <v>0.285</v>
      </c>
      <c r="BY29" s="109" t="n">
        <f aca="false">Curves!AS30</f>
        <v>0</v>
      </c>
      <c r="BZ29" s="109" t="n">
        <f aca="false">BA29</f>
        <v>0.195</v>
      </c>
      <c r="CA29" s="109" t="n">
        <f aca="false">BB29</f>
        <v>0.05</v>
      </c>
      <c r="CB29" s="109"/>
      <c r="CC29" s="109"/>
      <c r="CD29" s="110"/>
      <c r="CE29" s="109"/>
      <c r="CF29" s="110"/>
      <c r="CG29" s="109"/>
      <c r="CH29" s="109"/>
      <c r="CI29" s="109"/>
      <c r="CJ29" s="109"/>
      <c r="CK29" s="109"/>
    </row>
    <row r="30" customFormat="false" ht="12.75" hidden="false" customHeight="false" outlineLevel="0" collapsed="false">
      <c r="A30" s="0" t="n">
        <v>0.835070764182345</v>
      </c>
      <c r="B30" s="0" t="str">
        <f aca="false">(D30&amp;E30&amp;F30&amp;G30&amp;H30&amp;I30&amp;J30&amp;K30&amp;L30&amp;M30&amp;N30&amp;O30&amp;P30&amp;Q30&amp;R30&amp;S30&amp;T30&amp;U30&amp;V30&amp;W30&amp;X30&amp;Y30&amp;Z30&amp;AA30&amp;AB30&amp;AC30&amp;AD30&amp;AE30&amp;AF30&amp;AG30&amp;AH30&amp;AI30&amp;AJ30&amp;AK30&amp;AL30&amp;AM30&amp;AN30&amp;AO30&amp;AP30&amp;AQ30&amp;AR30&amp;AS30&amp;AT30&amp;AU30&amp;AV30&amp;AW30&amp;AX30&amp;AY30&amp;AZ30&amp;BA30&amp;BB30&amp;BC30&amp;BD30&amp;BE30&amp;BF30&amp;BG30&amp;BH30&amp;BI30&amp;BJ30&amp;BK30&amp;BL30&amp;BM30&amp;BN30&amp;BO30&amp;BP30&amp;BQ30&amp;BR30&amp;BS30&amp;BT30&amp;BU30&amp;BV30&amp;BW30&amp;BX30&amp;BY30&amp;BZ30&amp;CA30)</f>
        <v>0.32500.48500.58500.50500.16500.2200.3298800.53500.31500.31500.60500.49500.2900.5850.0050.5050.0050.4850.0050.3250.5050.5850.3950.005-0.2450.1550.28500.24500.39500.1950.030.1950.030.1950.050.19500.3950.0550.1950.02750.245000.32500.5350.0100.2450.2850.3250.13500.19500.28500.1950.05</v>
      </c>
      <c r="C30" s="108" t="n">
        <v>37591</v>
      </c>
      <c r="D30" s="109" t="n">
        <f aca="false">Curves!D31</f>
        <v>0.325</v>
      </c>
      <c r="E30" s="109" t="n">
        <v>0</v>
      </c>
      <c r="F30" s="109" t="n">
        <f aca="false">Curves!I31</f>
        <v>0.485</v>
      </c>
      <c r="G30" s="109" t="n">
        <v>0</v>
      </c>
      <c r="H30" s="109" t="n">
        <f aca="false">Curves!P31</f>
        <v>0.585</v>
      </c>
      <c r="I30" s="109" t="n">
        <v>0</v>
      </c>
      <c r="J30" s="109" t="n">
        <f aca="false">Curves!L31</f>
        <v>0.505</v>
      </c>
      <c r="K30" s="109" t="n">
        <v>0</v>
      </c>
      <c r="L30" s="109" t="n">
        <f aca="false">Curves!U31</f>
        <v>0.165</v>
      </c>
      <c r="M30" s="109" t="n">
        <v>0</v>
      </c>
      <c r="N30" s="109" t="n">
        <f aca="false">Curves!V31</f>
        <v>0.22</v>
      </c>
      <c r="O30" s="109" t="n">
        <v>0</v>
      </c>
      <c r="P30" s="109" t="n">
        <f aca="false">Curves!W31</f>
        <v>0.32988</v>
      </c>
      <c r="Q30" s="109" t="n">
        <v>0</v>
      </c>
      <c r="R30" s="109" t="n">
        <f aca="false">Curves!O31</f>
        <v>0.535</v>
      </c>
      <c r="S30" s="109" t="n">
        <v>0</v>
      </c>
      <c r="T30" s="109" t="n">
        <f aca="false">Curves!F31</f>
        <v>0.315</v>
      </c>
      <c r="U30" s="109" t="n">
        <v>0</v>
      </c>
      <c r="V30" s="109" t="n">
        <f aca="false">Curves!H31</f>
        <v>0.315</v>
      </c>
      <c r="W30" s="109" t="n">
        <v>0</v>
      </c>
      <c r="X30" s="109" t="n">
        <f aca="false">Curves!S31</f>
        <v>0.605</v>
      </c>
      <c r="Y30" s="109" t="n">
        <v>0</v>
      </c>
      <c r="Z30" s="109" t="n">
        <f aca="false">Curves!K31</f>
        <v>0.495</v>
      </c>
      <c r="AA30" s="109" t="n">
        <v>0</v>
      </c>
      <c r="AB30" s="109" t="n">
        <f aca="false">Curves!G31</f>
        <v>0.29</v>
      </c>
      <c r="AC30" s="109" t="n">
        <v>0</v>
      </c>
      <c r="AD30" s="109" t="n">
        <f aca="false">Curves!R31</f>
        <v>0.585</v>
      </c>
      <c r="AE30" s="109" t="n">
        <v>0.005</v>
      </c>
      <c r="AF30" s="109" t="n">
        <f aca="false">Curves!N31</f>
        <v>0.505</v>
      </c>
      <c r="AG30" s="109" t="n">
        <v>0.005</v>
      </c>
      <c r="AH30" s="109" t="n">
        <f aca="false">Curves!J31</f>
        <v>0.485</v>
      </c>
      <c r="AI30" s="109" t="n">
        <v>0.005</v>
      </c>
      <c r="AJ30" s="109" t="n">
        <f aca="false">Curves!E31</f>
        <v>0.325</v>
      </c>
      <c r="AK30" s="109" t="n">
        <f aca="false">Curves!M31</f>
        <v>0.505</v>
      </c>
      <c r="AL30" s="109" t="n">
        <f aca="false">Curves!Q31</f>
        <v>0.585</v>
      </c>
      <c r="AM30" s="109" t="n">
        <f aca="false">Curves!AC31</f>
        <v>0.395</v>
      </c>
      <c r="AN30" s="109" t="n">
        <f aca="false">Curves!AQ31</f>
        <v>0.005</v>
      </c>
      <c r="AO30" s="109" t="n">
        <f aca="false">Curves!AD31</f>
        <v>-0.245</v>
      </c>
      <c r="AP30" s="109" t="n">
        <f aca="false">Curves!AP31</f>
        <v>0.155</v>
      </c>
      <c r="AQ30" s="109" t="n">
        <f aca="false">Curves!AA31</f>
        <v>0.285</v>
      </c>
      <c r="AR30" s="109" t="n">
        <f aca="false">Curves!AG31</f>
        <v>0</v>
      </c>
      <c r="AS30" s="109" t="n">
        <f aca="false">Curves!Y31</f>
        <v>0.245</v>
      </c>
      <c r="AT30" s="109" t="n">
        <f aca="false">Curves!AJ31</f>
        <v>0</v>
      </c>
      <c r="AU30" s="109" t="n">
        <f aca="false">Curves!AB31</f>
        <v>0.395</v>
      </c>
      <c r="AV30" s="109" t="n">
        <f aca="false">Curves!AH31</f>
        <v>0</v>
      </c>
      <c r="AW30" s="109" t="n">
        <f aca="false">Curves!Z31</f>
        <v>0.195</v>
      </c>
      <c r="AX30" s="109" t="n">
        <f aca="false">Curves!AI31</f>
        <v>0.03</v>
      </c>
      <c r="AY30" s="109" t="n">
        <f aca="false">Curves!Z31</f>
        <v>0.195</v>
      </c>
      <c r="AZ30" s="109" t="n">
        <f aca="false">Curves!AK31</f>
        <v>0.03</v>
      </c>
      <c r="BA30" s="109" t="n">
        <f aca="false">Curves!Z31</f>
        <v>0.195</v>
      </c>
      <c r="BB30" s="109" t="n">
        <f aca="false">Curves!AL31</f>
        <v>0.05</v>
      </c>
      <c r="BC30" s="109" t="n">
        <f aca="false">Curves!Z31</f>
        <v>0.195</v>
      </c>
      <c r="BD30" s="109" t="n">
        <f aca="false">Curves!AO31</f>
        <v>0</v>
      </c>
      <c r="BE30" s="109" t="n">
        <f aca="false">Curves!AC31</f>
        <v>0.395</v>
      </c>
      <c r="BF30" s="109" t="n">
        <f aca="false">Curves!AR31</f>
        <v>0.055</v>
      </c>
      <c r="BG30" s="109" t="n">
        <f aca="false">Curves!Z31</f>
        <v>0.195</v>
      </c>
      <c r="BH30" s="109" t="n">
        <f aca="false">Curves!AM31</f>
        <v>0.0275</v>
      </c>
      <c r="BI30" s="109" t="n">
        <f aca="false">AS30</f>
        <v>0.245</v>
      </c>
      <c r="BJ30" s="109" t="n">
        <f aca="false">AT30</f>
        <v>0</v>
      </c>
      <c r="BK30" s="109" t="n">
        <v>0</v>
      </c>
      <c r="BL30" s="109" t="n">
        <f aca="false">D30</f>
        <v>0.325</v>
      </c>
      <c r="BM30" s="109" t="n">
        <v>0</v>
      </c>
      <c r="BN30" s="109" t="n">
        <f aca="false">R30</f>
        <v>0.535</v>
      </c>
      <c r="BO30" s="109" t="n">
        <f aca="false">S30+0.01</f>
        <v>0.01</v>
      </c>
      <c r="BP30" s="109" t="n">
        <v>0</v>
      </c>
      <c r="BQ30" s="109" t="n">
        <f aca="false">AS30</f>
        <v>0.245</v>
      </c>
      <c r="BR30" s="109" t="n">
        <f aca="false">AQ30</f>
        <v>0.285</v>
      </c>
      <c r="BS30" s="109" t="n">
        <f aca="false">D30</f>
        <v>0.325</v>
      </c>
      <c r="BT30" s="109" t="n">
        <f aca="false">Curves!AE31</f>
        <v>0.135</v>
      </c>
      <c r="BU30" s="109" t="n">
        <v>0</v>
      </c>
      <c r="BV30" s="109" t="n">
        <f aca="false">AW30</f>
        <v>0.195</v>
      </c>
      <c r="BW30" s="109" t="n">
        <f aca="false">Curves!AN31</f>
        <v>0</v>
      </c>
      <c r="BX30" s="109" t="n">
        <f aca="false">AQ30</f>
        <v>0.285</v>
      </c>
      <c r="BY30" s="109" t="n">
        <f aca="false">Curves!AS31</f>
        <v>0</v>
      </c>
      <c r="BZ30" s="109" t="n">
        <f aca="false">BA30</f>
        <v>0.195</v>
      </c>
      <c r="CA30" s="109" t="n">
        <f aca="false">BB30</f>
        <v>0.05</v>
      </c>
      <c r="CB30" s="109"/>
      <c r="CC30" s="109"/>
      <c r="CD30" s="110"/>
      <c r="CE30" s="109"/>
      <c r="CF30" s="110"/>
      <c r="CG30" s="109"/>
      <c r="CH30" s="109"/>
      <c r="CI30" s="109"/>
      <c r="CJ30" s="109"/>
      <c r="CK30" s="109"/>
    </row>
    <row r="31" customFormat="false" ht="12.75" hidden="false" customHeight="false" outlineLevel="0" collapsed="false">
      <c r="A31" s="0" t="n">
        <v>0.829950332374305</v>
      </c>
      <c r="B31" s="0" t="str">
        <f aca="false">(D31&amp;E31&amp;F31&amp;G31&amp;H31&amp;I31&amp;J31&amp;K31&amp;L31&amp;M31&amp;N31&amp;O31&amp;P31&amp;Q31&amp;R31&amp;S31&amp;T31&amp;U31&amp;V31&amp;W31&amp;X31&amp;Y31&amp;Z31&amp;AA31&amp;AB31&amp;AC31&amp;AD31&amp;AE31&amp;AF31&amp;AG31&amp;AH31&amp;AI31&amp;AJ31&amp;AK31&amp;AL31&amp;AM31&amp;AN31&amp;AO31&amp;AP31&amp;AQ31&amp;AR31&amp;AS31&amp;AT31&amp;AU31&amp;AV31&amp;AW31&amp;AX31&amp;AY31&amp;AZ31&amp;BA31&amp;BB31&amp;BC31&amp;BD31&amp;BE31&amp;BF31&amp;BG31&amp;BH31&amp;BI31&amp;BJ31&amp;BK31&amp;BL31&amp;BM31&amp;BN31&amp;BO31&amp;BP31&amp;BQ31&amp;BR31&amp;BS31&amp;BT31&amp;BU31&amp;BV31&amp;BW31&amp;BX31&amp;BY31&amp;BZ31&amp;CA31)</f>
        <v>0.32500.48500.58500.50500.16500.2200.3313200.53500.31500.31500.60500.49500.2900.5850.0050.5050.0050.4850.0050.3250.5050.5850.3950.005-0.2450.1550.28500.24500.39500.1950.030.1950.030.1950.050.19500.3950.0550.1950.030.245000.32500.5350.0100.2450.2850.3250.13500.19500.28500.1950.05</v>
      </c>
      <c r="C31" s="108" t="n">
        <v>37622</v>
      </c>
      <c r="D31" s="109" t="n">
        <f aca="false">Curves!D32</f>
        <v>0.325</v>
      </c>
      <c r="E31" s="109" t="n">
        <v>0</v>
      </c>
      <c r="F31" s="109" t="n">
        <f aca="false">Curves!I32</f>
        <v>0.485</v>
      </c>
      <c r="G31" s="109" t="n">
        <v>0</v>
      </c>
      <c r="H31" s="109" t="n">
        <f aca="false">Curves!P32</f>
        <v>0.585</v>
      </c>
      <c r="I31" s="109" t="n">
        <v>0</v>
      </c>
      <c r="J31" s="109" t="n">
        <f aca="false">Curves!L32</f>
        <v>0.505</v>
      </c>
      <c r="K31" s="109" t="n">
        <v>0</v>
      </c>
      <c r="L31" s="109" t="n">
        <f aca="false">Curves!U32</f>
        <v>0.165</v>
      </c>
      <c r="M31" s="109" t="n">
        <v>0</v>
      </c>
      <c r="N31" s="109" t="n">
        <f aca="false">Curves!V32</f>
        <v>0.22</v>
      </c>
      <c r="O31" s="109" t="n">
        <v>0</v>
      </c>
      <c r="P31" s="109" t="n">
        <f aca="false">Curves!W32</f>
        <v>0.33132</v>
      </c>
      <c r="Q31" s="109" t="n">
        <v>0</v>
      </c>
      <c r="R31" s="109" t="n">
        <f aca="false">Curves!O32</f>
        <v>0.535</v>
      </c>
      <c r="S31" s="109" t="n">
        <v>0</v>
      </c>
      <c r="T31" s="109" t="n">
        <f aca="false">Curves!F32</f>
        <v>0.315</v>
      </c>
      <c r="U31" s="109" t="n">
        <v>0</v>
      </c>
      <c r="V31" s="109" t="n">
        <f aca="false">Curves!H32</f>
        <v>0.315</v>
      </c>
      <c r="W31" s="109" t="n">
        <v>0</v>
      </c>
      <c r="X31" s="109" t="n">
        <f aca="false">Curves!S32</f>
        <v>0.605</v>
      </c>
      <c r="Y31" s="109" t="n">
        <v>0</v>
      </c>
      <c r="Z31" s="109" t="n">
        <f aca="false">Curves!K32</f>
        <v>0.495</v>
      </c>
      <c r="AA31" s="109" t="n">
        <v>0</v>
      </c>
      <c r="AB31" s="109" t="n">
        <f aca="false">Curves!G32</f>
        <v>0.29</v>
      </c>
      <c r="AC31" s="109" t="n">
        <v>0</v>
      </c>
      <c r="AD31" s="109" t="n">
        <f aca="false">Curves!R32</f>
        <v>0.585</v>
      </c>
      <c r="AE31" s="109" t="n">
        <v>0.005</v>
      </c>
      <c r="AF31" s="109" t="n">
        <f aca="false">Curves!N32</f>
        <v>0.505</v>
      </c>
      <c r="AG31" s="109" t="n">
        <v>0.005</v>
      </c>
      <c r="AH31" s="109" t="n">
        <f aca="false">Curves!J32</f>
        <v>0.485</v>
      </c>
      <c r="AI31" s="109" t="n">
        <v>0.005</v>
      </c>
      <c r="AJ31" s="109" t="n">
        <f aca="false">Curves!E32</f>
        <v>0.325</v>
      </c>
      <c r="AK31" s="109" t="n">
        <f aca="false">Curves!M32</f>
        <v>0.505</v>
      </c>
      <c r="AL31" s="109" t="n">
        <f aca="false">Curves!Q32</f>
        <v>0.585</v>
      </c>
      <c r="AM31" s="109" t="n">
        <f aca="false">Curves!AC32</f>
        <v>0.395</v>
      </c>
      <c r="AN31" s="109" t="n">
        <f aca="false">Curves!AQ32</f>
        <v>0.005</v>
      </c>
      <c r="AO31" s="109" t="n">
        <f aca="false">Curves!AD32</f>
        <v>-0.245</v>
      </c>
      <c r="AP31" s="109" t="n">
        <f aca="false">Curves!AP32</f>
        <v>0.155</v>
      </c>
      <c r="AQ31" s="109" t="n">
        <f aca="false">Curves!AA32</f>
        <v>0.285</v>
      </c>
      <c r="AR31" s="109" t="n">
        <f aca="false">Curves!AG32</f>
        <v>0</v>
      </c>
      <c r="AS31" s="109" t="n">
        <f aca="false">Curves!Y32</f>
        <v>0.245</v>
      </c>
      <c r="AT31" s="109" t="n">
        <f aca="false">Curves!AJ32</f>
        <v>0</v>
      </c>
      <c r="AU31" s="109" t="n">
        <f aca="false">Curves!AB32</f>
        <v>0.395</v>
      </c>
      <c r="AV31" s="109" t="n">
        <f aca="false">Curves!AH32</f>
        <v>0</v>
      </c>
      <c r="AW31" s="109" t="n">
        <f aca="false">Curves!Z32</f>
        <v>0.195</v>
      </c>
      <c r="AX31" s="109" t="n">
        <f aca="false">Curves!AI32</f>
        <v>0.03</v>
      </c>
      <c r="AY31" s="109" t="n">
        <f aca="false">Curves!Z32</f>
        <v>0.195</v>
      </c>
      <c r="AZ31" s="109" t="n">
        <f aca="false">Curves!AK32</f>
        <v>0.03</v>
      </c>
      <c r="BA31" s="109" t="n">
        <f aca="false">Curves!Z32</f>
        <v>0.195</v>
      </c>
      <c r="BB31" s="109" t="n">
        <f aca="false">Curves!AL32</f>
        <v>0.05</v>
      </c>
      <c r="BC31" s="109" t="n">
        <f aca="false">Curves!Z32</f>
        <v>0.195</v>
      </c>
      <c r="BD31" s="109" t="n">
        <f aca="false">Curves!AO32</f>
        <v>0</v>
      </c>
      <c r="BE31" s="109" t="n">
        <f aca="false">Curves!AC32</f>
        <v>0.395</v>
      </c>
      <c r="BF31" s="109" t="n">
        <f aca="false">Curves!AR32</f>
        <v>0.055</v>
      </c>
      <c r="BG31" s="109" t="n">
        <f aca="false">Curves!Z32</f>
        <v>0.195</v>
      </c>
      <c r="BH31" s="109" t="n">
        <f aca="false">Curves!AM32</f>
        <v>0.03</v>
      </c>
      <c r="BI31" s="109" t="n">
        <f aca="false">AS31</f>
        <v>0.245</v>
      </c>
      <c r="BJ31" s="109" t="n">
        <f aca="false">AT31</f>
        <v>0</v>
      </c>
      <c r="BK31" s="109" t="n">
        <v>0</v>
      </c>
      <c r="BL31" s="109" t="n">
        <f aca="false">D31</f>
        <v>0.325</v>
      </c>
      <c r="BM31" s="109" t="n">
        <v>0</v>
      </c>
      <c r="BN31" s="109" t="n">
        <f aca="false">R31</f>
        <v>0.535</v>
      </c>
      <c r="BO31" s="109" t="n">
        <f aca="false">S31+0.01</f>
        <v>0.01</v>
      </c>
      <c r="BP31" s="109" t="n">
        <v>0</v>
      </c>
      <c r="BQ31" s="109" t="n">
        <f aca="false">AS31</f>
        <v>0.245</v>
      </c>
      <c r="BR31" s="109" t="n">
        <f aca="false">AQ31</f>
        <v>0.285</v>
      </c>
      <c r="BS31" s="109" t="n">
        <f aca="false">D31</f>
        <v>0.325</v>
      </c>
      <c r="BT31" s="109" t="n">
        <f aca="false">Curves!AE32</f>
        <v>0.135</v>
      </c>
      <c r="BU31" s="109" t="n">
        <v>0</v>
      </c>
      <c r="BV31" s="109" t="n">
        <f aca="false">AW31</f>
        <v>0.195</v>
      </c>
      <c r="BW31" s="109" t="n">
        <f aca="false">Curves!AN32</f>
        <v>0</v>
      </c>
      <c r="BX31" s="109" t="n">
        <f aca="false">AQ31</f>
        <v>0.285</v>
      </c>
      <c r="BY31" s="109" t="n">
        <f aca="false">Curves!AS32</f>
        <v>0</v>
      </c>
      <c r="BZ31" s="109" t="n">
        <f aca="false">BA31</f>
        <v>0.195</v>
      </c>
      <c r="CA31" s="109" t="n">
        <f aca="false">BB31</f>
        <v>0.05</v>
      </c>
      <c r="CB31" s="109"/>
      <c r="CC31" s="109"/>
      <c r="CD31" s="110"/>
      <c r="CE31" s="109"/>
      <c r="CF31" s="110"/>
      <c r="CG31" s="109"/>
      <c r="CH31" s="109"/>
      <c r="CI31" s="109"/>
      <c r="CJ31" s="109"/>
      <c r="CK31" s="109"/>
    </row>
    <row r="32" customFormat="false" ht="12.75" hidden="false" customHeight="false" outlineLevel="0" collapsed="false">
      <c r="A32" s="0" t="n">
        <v>0.824852286159684</v>
      </c>
      <c r="B32" s="0" t="str">
        <f aca="false">(D32&amp;E32&amp;F32&amp;G32&amp;H32&amp;I32&amp;J32&amp;K32&amp;L32&amp;M32&amp;N32&amp;O32&amp;P32&amp;Q32&amp;R32&amp;S32&amp;T32&amp;U32&amp;V32&amp;W32&amp;X32&amp;Y32&amp;Z32&amp;AA32&amp;AB32&amp;AC32&amp;AD32&amp;AE32&amp;AF32&amp;AG32&amp;AH32&amp;AI32&amp;AJ32&amp;AK32&amp;AL32&amp;AM32&amp;AN32&amp;AO32&amp;AP32&amp;AQ32&amp;AR32&amp;AS32&amp;AT32&amp;AU32&amp;AV32&amp;AW32&amp;AX32&amp;AY32&amp;AZ32&amp;BA32&amp;BB32&amp;BC32&amp;BD32&amp;BE32&amp;BF32&amp;BG32&amp;BH32&amp;BI32&amp;BJ32&amp;BK32&amp;BL32&amp;BM32&amp;BN32&amp;BO32&amp;BP32&amp;BQ32&amp;BR32&amp;BS32&amp;BT32&amp;BU32&amp;BV32&amp;BW32&amp;BX32&amp;BY32&amp;BZ32&amp;CA32)</f>
        <v>0.32500.48500.58500.50500.16500.2200.325400.53500.31500.31500.60500.49500.2900.5850.0050.5050.0050.4850.0050.3250.5050.5850.3950.005-0.2450.1550.28500.24500.39500.1950.030.1950.030.1950.050.19500.3950.0550.1950.03250.245000.32500.5350.0100.2450.2850.3250.13500.19500.28500.1950.05</v>
      </c>
      <c r="C32" s="108" t="n">
        <v>37653</v>
      </c>
      <c r="D32" s="109" t="n">
        <f aca="false">Curves!D33</f>
        <v>0.325</v>
      </c>
      <c r="E32" s="109" t="n">
        <v>0</v>
      </c>
      <c r="F32" s="109" t="n">
        <f aca="false">Curves!I33</f>
        <v>0.485</v>
      </c>
      <c r="G32" s="109" t="n">
        <v>0</v>
      </c>
      <c r="H32" s="109" t="n">
        <f aca="false">Curves!P33</f>
        <v>0.585</v>
      </c>
      <c r="I32" s="109" t="n">
        <v>0</v>
      </c>
      <c r="J32" s="109" t="n">
        <f aca="false">Curves!L33</f>
        <v>0.505</v>
      </c>
      <c r="K32" s="109" t="n">
        <v>0</v>
      </c>
      <c r="L32" s="109" t="n">
        <f aca="false">Curves!U33</f>
        <v>0.165</v>
      </c>
      <c r="M32" s="109" t="n">
        <v>0</v>
      </c>
      <c r="N32" s="109" t="n">
        <f aca="false">Curves!V33</f>
        <v>0.22</v>
      </c>
      <c r="O32" s="109" t="n">
        <v>0</v>
      </c>
      <c r="P32" s="109" t="n">
        <f aca="false">Curves!W33</f>
        <v>0.3254</v>
      </c>
      <c r="Q32" s="109" t="n">
        <v>0</v>
      </c>
      <c r="R32" s="109" t="n">
        <f aca="false">Curves!O33</f>
        <v>0.535</v>
      </c>
      <c r="S32" s="109" t="n">
        <v>0</v>
      </c>
      <c r="T32" s="109" t="n">
        <f aca="false">Curves!F33</f>
        <v>0.315</v>
      </c>
      <c r="U32" s="109" t="n">
        <v>0</v>
      </c>
      <c r="V32" s="109" t="n">
        <f aca="false">Curves!H33</f>
        <v>0.315</v>
      </c>
      <c r="W32" s="109" t="n">
        <v>0</v>
      </c>
      <c r="X32" s="109" t="n">
        <f aca="false">Curves!S33</f>
        <v>0.605</v>
      </c>
      <c r="Y32" s="109" t="n">
        <v>0</v>
      </c>
      <c r="Z32" s="109" t="n">
        <f aca="false">Curves!K33</f>
        <v>0.495</v>
      </c>
      <c r="AA32" s="109" t="n">
        <v>0</v>
      </c>
      <c r="AB32" s="109" t="n">
        <f aca="false">Curves!G33</f>
        <v>0.29</v>
      </c>
      <c r="AC32" s="109" t="n">
        <v>0</v>
      </c>
      <c r="AD32" s="109" t="n">
        <f aca="false">Curves!R33</f>
        <v>0.585</v>
      </c>
      <c r="AE32" s="109" t="n">
        <v>0.005</v>
      </c>
      <c r="AF32" s="109" t="n">
        <f aca="false">Curves!N33</f>
        <v>0.505</v>
      </c>
      <c r="AG32" s="109" t="n">
        <v>0.005</v>
      </c>
      <c r="AH32" s="109" t="n">
        <f aca="false">Curves!J33</f>
        <v>0.485</v>
      </c>
      <c r="AI32" s="109" t="n">
        <v>0.005</v>
      </c>
      <c r="AJ32" s="109" t="n">
        <f aca="false">Curves!E33</f>
        <v>0.325</v>
      </c>
      <c r="AK32" s="109" t="n">
        <f aca="false">Curves!M33</f>
        <v>0.505</v>
      </c>
      <c r="AL32" s="109" t="n">
        <f aca="false">Curves!Q33</f>
        <v>0.585</v>
      </c>
      <c r="AM32" s="109" t="n">
        <f aca="false">Curves!AC33</f>
        <v>0.395</v>
      </c>
      <c r="AN32" s="109" t="n">
        <f aca="false">Curves!AQ33</f>
        <v>0.005</v>
      </c>
      <c r="AO32" s="109" t="n">
        <f aca="false">Curves!AD33</f>
        <v>-0.245</v>
      </c>
      <c r="AP32" s="109" t="n">
        <f aca="false">Curves!AP33</f>
        <v>0.155</v>
      </c>
      <c r="AQ32" s="109" t="n">
        <f aca="false">Curves!AA33</f>
        <v>0.285</v>
      </c>
      <c r="AR32" s="109" t="n">
        <f aca="false">Curves!AG33</f>
        <v>0</v>
      </c>
      <c r="AS32" s="109" t="n">
        <f aca="false">Curves!Y33</f>
        <v>0.245</v>
      </c>
      <c r="AT32" s="109" t="n">
        <f aca="false">Curves!AJ33</f>
        <v>0</v>
      </c>
      <c r="AU32" s="109" t="n">
        <f aca="false">Curves!AB33</f>
        <v>0.395</v>
      </c>
      <c r="AV32" s="109" t="n">
        <f aca="false">Curves!AH33</f>
        <v>0</v>
      </c>
      <c r="AW32" s="109" t="n">
        <f aca="false">Curves!Z33</f>
        <v>0.195</v>
      </c>
      <c r="AX32" s="109" t="n">
        <f aca="false">Curves!AI33</f>
        <v>0.03</v>
      </c>
      <c r="AY32" s="109" t="n">
        <f aca="false">Curves!Z33</f>
        <v>0.195</v>
      </c>
      <c r="AZ32" s="109" t="n">
        <f aca="false">Curves!AK33</f>
        <v>0.03</v>
      </c>
      <c r="BA32" s="109" t="n">
        <f aca="false">Curves!Z33</f>
        <v>0.195</v>
      </c>
      <c r="BB32" s="109" t="n">
        <f aca="false">Curves!AL33</f>
        <v>0.05</v>
      </c>
      <c r="BC32" s="109" t="n">
        <f aca="false">Curves!Z33</f>
        <v>0.195</v>
      </c>
      <c r="BD32" s="109" t="n">
        <f aca="false">Curves!AO33</f>
        <v>0</v>
      </c>
      <c r="BE32" s="109" t="n">
        <f aca="false">Curves!AC33</f>
        <v>0.395</v>
      </c>
      <c r="BF32" s="109" t="n">
        <f aca="false">Curves!AR33</f>
        <v>0.055</v>
      </c>
      <c r="BG32" s="109" t="n">
        <f aca="false">Curves!Z33</f>
        <v>0.195</v>
      </c>
      <c r="BH32" s="109" t="n">
        <f aca="false">Curves!AM33</f>
        <v>0.0325</v>
      </c>
      <c r="BI32" s="109" t="n">
        <f aca="false">AS32</f>
        <v>0.245</v>
      </c>
      <c r="BJ32" s="109" t="n">
        <f aca="false">AT32</f>
        <v>0</v>
      </c>
      <c r="BK32" s="109" t="n">
        <v>0</v>
      </c>
      <c r="BL32" s="109" t="n">
        <f aca="false">D32</f>
        <v>0.325</v>
      </c>
      <c r="BM32" s="109" t="n">
        <v>0</v>
      </c>
      <c r="BN32" s="109" t="n">
        <f aca="false">R32</f>
        <v>0.535</v>
      </c>
      <c r="BO32" s="109" t="n">
        <f aca="false">S32+0.01</f>
        <v>0.01</v>
      </c>
      <c r="BP32" s="109" t="n">
        <v>0</v>
      </c>
      <c r="BQ32" s="109" t="n">
        <f aca="false">AS32</f>
        <v>0.245</v>
      </c>
      <c r="BR32" s="109" t="n">
        <f aca="false">AQ32</f>
        <v>0.285</v>
      </c>
      <c r="BS32" s="109" t="n">
        <f aca="false">D32</f>
        <v>0.325</v>
      </c>
      <c r="BT32" s="109" t="n">
        <f aca="false">Curves!AE33</f>
        <v>0.135</v>
      </c>
      <c r="BU32" s="109" t="n">
        <v>0</v>
      </c>
      <c r="BV32" s="109" t="n">
        <f aca="false">AW32</f>
        <v>0.195</v>
      </c>
      <c r="BW32" s="109" t="n">
        <f aca="false">Curves!AN33</f>
        <v>0</v>
      </c>
      <c r="BX32" s="109" t="n">
        <f aca="false">AQ32</f>
        <v>0.285</v>
      </c>
      <c r="BY32" s="109" t="n">
        <f aca="false">Curves!AS33</f>
        <v>0</v>
      </c>
      <c r="BZ32" s="109" t="n">
        <f aca="false">BA32</f>
        <v>0.195</v>
      </c>
      <c r="CA32" s="109" t="n">
        <f aca="false">BB32</f>
        <v>0.05</v>
      </c>
      <c r="CB32" s="109"/>
      <c r="CC32" s="109"/>
      <c r="CD32" s="110"/>
      <c r="CE32" s="109"/>
      <c r="CF32" s="110"/>
      <c r="CG32" s="109"/>
      <c r="CH32" s="109"/>
      <c r="CI32" s="109"/>
      <c r="CJ32" s="109"/>
      <c r="CK32" s="109"/>
    </row>
    <row r="33" customFormat="false" ht="12.75" hidden="false" customHeight="false" outlineLevel="0" collapsed="false">
      <c r="A33" s="0" t="n">
        <v>0.820272985731894</v>
      </c>
      <c r="B33" s="0" t="str">
        <f aca="false">(D33&amp;E33&amp;F33&amp;G33&amp;H33&amp;I33&amp;J33&amp;K33&amp;L33&amp;M33&amp;N33&amp;O33&amp;P33&amp;Q33&amp;R33&amp;S33&amp;T33&amp;U33&amp;V33&amp;W33&amp;X33&amp;Y33&amp;Z33&amp;AA33&amp;AB33&amp;AC33&amp;AD33&amp;AE33&amp;AF33&amp;AG33&amp;AH33&amp;AI33&amp;AJ33&amp;AK33&amp;AL33&amp;AM33&amp;AN33&amp;AO33&amp;AP33&amp;AQ33&amp;AR33&amp;AS33&amp;AT33&amp;AU33&amp;AV33&amp;AW33&amp;AX33&amp;AY33&amp;AZ33&amp;BA33&amp;BB33&amp;BC33&amp;BD33&amp;BE33&amp;BF33&amp;BG33&amp;BH33&amp;BI33&amp;BJ33&amp;BK33&amp;BL33&amp;BM33&amp;BN33&amp;BO33&amp;BP33&amp;BQ33&amp;BR33&amp;BS33&amp;BT33&amp;BU33&amp;BV33&amp;BW33&amp;BX33&amp;BY33&amp;BZ33&amp;CA33)</f>
        <v>0.32500.48500.58500.50500.16500.2200.3188400.53500.31500.31500.60500.49500.2900.5850.0050.5050.0050.4850.0050.3250.5050.5850.3950.005-0.2450.1550.28500.24500.39500.1950.030.1950.030.1950.050.19500.3950.0550.1950.0350.245000.32500.5350.0100.2450.2850.3250.13500.19500.28500.1950.05</v>
      </c>
      <c r="C33" s="108" t="n">
        <v>37681</v>
      </c>
      <c r="D33" s="109" t="n">
        <f aca="false">Curves!D34</f>
        <v>0.325</v>
      </c>
      <c r="E33" s="109" t="n">
        <v>0</v>
      </c>
      <c r="F33" s="109" t="n">
        <f aca="false">Curves!I34</f>
        <v>0.485</v>
      </c>
      <c r="G33" s="109" t="n">
        <v>0</v>
      </c>
      <c r="H33" s="109" t="n">
        <f aca="false">Curves!P34</f>
        <v>0.585</v>
      </c>
      <c r="I33" s="109" t="n">
        <v>0</v>
      </c>
      <c r="J33" s="109" t="n">
        <f aca="false">Curves!L34</f>
        <v>0.505</v>
      </c>
      <c r="K33" s="109" t="n">
        <v>0</v>
      </c>
      <c r="L33" s="109" t="n">
        <f aca="false">Curves!U34</f>
        <v>0.165</v>
      </c>
      <c r="M33" s="109" t="n">
        <v>0</v>
      </c>
      <c r="N33" s="109" t="n">
        <f aca="false">Curves!V34</f>
        <v>0.22</v>
      </c>
      <c r="O33" s="109" t="n">
        <v>0</v>
      </c>
      <c r="P33" s="109" t="n">
        <f aca="false">Curves!W34</f>
        <v>0.31884</v>
      </c>
      <c r="Q33" s="109" t="n">
        <v>0</v>
      </c>
      <c r="R33" s="109" t="n">
        <f aca="false">Curves!O34</f>
        <v>0.535</v>
      </c>
      <c r="S33" s="109" t="n">
        <v>0</v>
      </c>
      <c r="T33" s="109" t="n">
        <f aca="false">Curves!F34</f>
        <v>0.315</v>
      </c>
      <c r="U33" s="109" t="n">
        <v>0</v>
      </c>
      <c r="V33" s="109" t="n">
        <f aca="false">Curves!H34</f>
        <v>0.315</v>
      </c>
      <c r="W33" s="109" t="n">
        <v>0</v>
      </c>
      <c r="X33" s="109" t="n">
        <f aca="false">Curves!S34</f>
        <v>0.605</v>
      </c>
      <c r="Y33" s="109" t="n">
        <v>0</v>
      </c>
      <c r="Z33" s="109" t="n">
        <f aca="false">Curves!K34</f>
        <v>0.495</v>
      </c>
      <c r="AA33" s="109" t="n">
        <v>0</v>
      </c>
      <c r="AB33" s="109" t="n">
        <f aca="false">Curves!G34</f>
        <v>0.29</v>
      </c>
      <c r="AC33" s="109" t="n">
        <v>0</v>
      </c>
      <c r="AD33" s="109" t="n">
        <f aca="false">Curves!R34</f>
        <v>0.585</v>
      </c>
      <c r="AE33" s="109" t="n">
        <v>0.005</v>
      </c>
      <c r="AF33" s="109" t="n">
        <f aca="false">Curves!N34</f>
        <v>0.505</v>
      </c>
      <c r="AG33" s="109" t="n">
        <v>0.005</v>
      </c>
      <c r="AH33" s="109" t="n">
        <f aca="false">Curves!J34</f>
        <v>0.485</v>
      </c>
      <c r="AI33" s="109" t="n">
        <v>0.005</v>
      </c>
      <c r="AJ33" s="109" t="n">
        <f aca="false">Curves!E34</f>
        <v>0.325</v>
      </c>
      <c r="AK33" s="109" t="n">
        <f aca="false">Curves!M34</f>
        <v>0.505</v>
      </c>
      <c r="AL33" s="109" t="n">
        <f aca="false">Curves!Q34</f>
        <v>0.585</v>
      </c>
      <c r="AM33" s="109" t="n">
        <f aca="false">Curves!AC34</f>
        <v>0.395</v>
      </c>
      <c r="AN33" s="109" t="n">
        <f aca="false">Curves!AQ34</f>
        <v>0.005</v>
      </c>
      <c r="AO33" s="109" t="n">
        <f aca="false">Curves!AD34</f>
        <v>-0.245</v>
      </c>
      <c r="AP33" s="109" t="n">
        <f aca="false">Curves!AP34</f>
        <v>0.155</v>
      </c>
      <c r="AQ33" s="109" t="n">
        <f aca="false">Curves!AA34</f>
        <v>0.285</v>
      </c>
      <c r="AR33" s="109" t="n">
        <f aca="false">Curves!AG34</f>
        <v>0</v>
      </c>
      <c r="AS33" s="109" t="n">
        <f aca="false">Curves!Y34</f>
        <v>0.245</v>
      </c>
      <c r="AT33" s="109" t="n">
        <f aca="false">Curves!AJ34</f>
        <v>0</v>
      </c>
      <c r="AU33" s="109" t="n">
        <f aca="false">Curves!AB34</f>
        <v>0.395</v>
      </c>
      <c r="AV33" s="109" t="n">
        <f aca="false">Curves!AH34</f>
        <v>0</v>
      </c>
      <c r="AW33" s="109" t="n">
        <f aca="false">Curves!Z34</f>
        <v>0.195</v>
      </c>
      <c r="AX33" s="109" t="n">
        <f aca="false">Curves!AI34</f>
        <v>0.03</v>
      </c>
      <c r="AY33" s="109" t="n">
        <f aca="false">Curves!Z34</f>
        <v>0.195</v>
      </c>
      <c r="AZ33" s="109" t="n">
        <f aca="false">Curves!AK34</f>
        <v>0.03</v>
      </c>
      <c r="BA33" s="109" t="n">
        <f aca="false">Curves!Z34</f>
        <v>0.195</v>
      </c>
      <c r="BB33" s="109" t="n">
        <f aca="false">Curves!AL34</f>
        <v>0.05</v>
      </c>
      <c r="BC33" s="109" t="n">
        <f aca="false">Curves!Z34</f>
        <v>0.195</v>
      </c>
      <c r="BD33" s="109" t="n">
        <f aca="false">Curves!AO34</f>
        <v>0</v>
      </c>
      <c r="BE33" s="109" t="n">
        <f aca="false">Curves!AC34</f>
        <v>0.395</v>
      </c>
      <c r="BF33" s="109" t="n">
        <f aca="false">Curves!AR34</f>
        <v>0.055</v>
      </c>
      <c r="BG33" s="109" t="n">
        <f aca="false">Curves!Z34</f>
        <v>0.195</v>
      </c>
      <c r="BH33" s="109" t="n">
        <f aca="false">Curves!AM34</f>
        <v>0.035</v>
      </c>
      <c r="BI33" s="109" t="n">
        <f aca="false">AS33</f>
        <v>0.245</v>
      </c>
      <c r="BJ33" s="109" t="n">
        <f aca="false">AT33</f>
        <v>0</v>
      </c>
      <c r="BK33" s="109" t="n">
        <v>0</v>
      </c>
      <c r="BL33" s="109" t="n">
        <f aca="false">D33</f>
        <v>0.325</v>
      </c>
      <c r="BM33" s="109" t="n">
        <v>0</v>
      </c>
      <c r="BN33" s="109" t="n">
        <f aca="false">R33</f>
        <v>0.535</v>
      </c>
      <c r="BO33" s="109" t="n">
        <f aca="false">S33+0.01</f>
        <v>0.01</v>
      </c>
      <c r="BP33" s="109" t="n">
        <v>0</v>
      </c>
      <c r="BQ33" s="109" t="n">
        <f aca="false">AS33</f>
        <v>0.245</v>
      </c>
      <c r="BR33" s="109" t="n">
        <f aca="false">AQ33</f>
        <v>0.285</v>
      </c>
      <c r="BS33" s="109" t="n">
        <f aca="false">D33</f>
        <v>0.325</v>
      </c>
      <c r="BT33" s="109" t="n">
        <f aca="false">Curves!AE34</f>
        <v>0.135</v>
      </c>
      <c r="BU33" s="109" t="n">
        <v>0</v>
      </c>
      <c r="BV33" s="109" t="n">
        <f aca="false">AW33</f>
        <v>0.195</v>
      </c>
      <c r="BW33" s="109" t="n">
        <f aca="false">Curves!AN34</f>
        <v>0</v>
      </c>
      <c r="BX33" s="109" t="n">
        <f aca="false">AQ33</f>
        <v>0.285</v>
      </c>
      <c r="BY33" s="109" t="n">
        <f aca="false">Curves!AS34</f>
        <v>0</v>
      </c>
      <c r="BZ33" s="109" t="n">
        <f aca="false">BA33</f>
        <v>0.195</v>
      </c>
      <c r="CA33" s="109" t="n">
        <f aca="false">BB33</f>
        <v>0.05</v>
      </c>
      <c r="CB33" s="109"/>
      <c r="CC33" s="109"/>
      <c r="CD33" s="110"/>
      <c r="CE33" s="109"/>
      <c r="CF33" s="110"/>
      <c r="CG33" s="109"/>
      <c r="CH33" s="109"/>
      <c r="CI33" s="109"/>
      <c r="CJ33" s="109"/>
      <c r="CK33" s="109"/>
    </row>
    <row r="34" customFormat="false" ht="12.75" hidden="false" customHeight="false" outlineLevel="0" collapsed="false">
      <c r="A34" s="0" t="n">
        <v>0.815251047335412</v>
      </c>
      <c r="B34" s="0" t="str">
        <f aca="false">(D34&amp;E34&amp;F34&amp;G34&amp;H34&amp;I34&amp;J34&amp;K34&amp;L34&amp;M34&amp;N34&amp;O34&amp;P34&amp;Q34&amp;R34&amp;S34&amp;T34&amp;U34&amp;V34&amp;W34&amp;X34&amp;Y34&amp;Z34&amp;AA34&amp;AB34&amp;AC34&amp;AD34&amp;AE34&amp;AF34&amp;AG34&amp;AH34&amp;AI34&amp;AJ34&amp;AK34&amp;AL34&amp;AM34&amp;AN34&amp;AO34&amp;AP34&amp;AQ34&amp;AR34&amp;AS34&amp;AT34&amp;AU34&amp;AV34&amp;AW34&amp;AX34&amp;AY34&amp;AZ34&amp;BA34&amp;BB34&amp;BC34&amp;BD34&amp;BE34&amp;BF34&amp;BG34&amp;BH34&amp;BI34&amp;BJ34&amp;BK34&amp;BL34&amp;BM34&amp;BN34&amp;BO34&amp;BP34&amp;BQ34&amp;BR34&amp;BS34&amp;BT34&amp;BU34&amp;BV34&amp;BW34&amp;BX34&amp;BY34&amp;BZ34&amp;CA34)</f>
        <v>0.20500.20500.2300.2300.0049999999999999800.0600.20500.2500.19500.19500.2300.20500.1700.230.0050.230.0050.2050.0050.2050.230.230.2250-0.3550.1550.16500.16500.22500.090.0050.090.0050.090.040.0900.2250.040.090.00750.165000.20500.250.0100.1650.1650.2050.0300.0900.16500.090.04</v>
      </c>
      <c r="C34" s="108" t="n">
        <v>37712</v>
      </c>
      <c r="D34" s="109" t="n">
        <f aca="false">Curves!D35</f>
        <v>0.205</v>
      </c>
      <c r="E34" s="109" t="n">
        <v>0</v>
      </c>
      <c r="F34" s="109" t="n">
        <f aca="false">Curves!I35</f>
        <v>0.205</v>
      </c>
      <c r="G34" s="109" t="n">
        <v>0</v>
      </c>
      <c r="H34" s="109" t="n">
        <f aca="false">Curves!P35</f>
        <v>0.23</v>
      </c>
      <c r="I34" s="109" t="n">
        <v>0</v>
      </c>
      <c r="J34" s="109" t="n">
        <f aca="false">Curves!L35</f>
        <v>0.23</v>
      </c>
      <c r="K34" s="109" t="n">
        <v>0</v>
      </c>
      <c r="L34" s="109" t="n">
        <f aca="false">Curves!U35</f>
        <v>0.00499999999999998</v>
      </c>
      <c r="M34" s="109" t="n">
        <v>0</v>
      </c>
      <c r="N34" s="109" t="n">
        <f aca="false">Curves!V35</f>
        <v>0.06</v>
      </c>
      <c r="O34" s="109" t="n">
        <v>0</v>
      </c>
      <c r="P34" s="109" t="n">
        <f aca="false">Curves!W35</f>
        <v>0.205</v>
      </c>
      <c r="Q34" s="109" t="n">
        <v>0</v>
      </c>
      <c r="R34" s="109" t="n">
        <f aca="false">Curves!O35</f>
        <v>0.25</v>
      </c>
      <c r="S34" s="109" t="n">
        <v>0</v>
      </c>
      <c r="T34" s="109" t="n">
        <f aca="false">Curves!F35</f>
        <v>0.195</v>
      </c>
      <c r="U34" s="109" t="n">
        <v>0</v>
      </c>
      <c r="V34" s="109" t="n">
        <f aca="false">Curves!H35</f>
        <v>0.195</v>
      </c>
      <c r="W34" s="109" t="n">
        <v>0</v>
      </c>
      <c r="X34" s="109" t="n">
        <f aca="false">Curves!S35</f>
        <v>0.23</v>
      </c>
      <c r="Y34" s="109" t="n">
        <v>0</v>
      </c>
      <c r="Z34" s="109" t="n">
        <f aca="false">Curves!K35</f>
        <v>0.205</v>
      </c>
      <c r="AA34" s="109" t="n">
        <v>0</v>
      </c>
      <c r="AB34" s="109" t="n">
        <f aca="false">Curves!G35</f>
        <v>0.17</v>
      </c>
      <c r="AC34" s="109" t="n">
        <v>0</v>
      </c>
      <c r="AD34" s="109" t="n">
        <f aca="false">Curves!R35</f>
        <v>0.23</v>
      </c>
      <c r="AE34" s="109" t="n">
        <v>0.005</v>
      </c>
      <c r="AF34" s="109" t="n">
        <f aca="false">Curves!N35</f>
        <v>0.23</v>
      </c>
      <c r="AG34" s="109" t="n">
        <v>0.005</v>
      </c>
      <c r="AH34" s="109" t="n">
        <f aca="false">Curves!J35</f>
        <v>0.205</v>
      </c>
      <c r="AI34" s="109" t="n">
        <v>0.005</v>
      </c>
      <c r="AJ34" s="109" t="n">
        <f aca="false">Curves!E35</f>
        <v>0.205</v>
      </c>
      <c r="AK34" s="109" t="n">
        <f aca="false">Curves!M35</f>
        <v>0.23</v>
      </c>
      <c r="AL34" s="109" t="n">
        <f aca="false">Curves!Q35</f>
        <v>0.23</v>
      </c>
      <c r="AM34" s="109" t="n">
        <f aca="false">Curves!AC35</f>
        <v>0.225</v>
      </c>
      <c r="AN34" s="109" t="n">
        <f aca="false">Curves!AQ35</f>
        <v>0</v>
      </c>
      <c r="AO34" s="109" t="n">
        <f aca="false">Curves!AD35</f>
        <v>-0.355</v>
      </c>
      <c r="AP34" s="109" t="n">
        <f aca="false">Curves!AP35</f>
        <v>0.155</v>
      </c>
      <c r="AQ34" s="109" t="n">
        <f aca="false">Curves!AA35</f>
        <v>0.165</v>
      </c>
      <c r="AR34" s="109" t="n">
        <f aca="false">Curves!AG35</f>
        <v>0</v>
      </c>
      <c r="AS34" s="109" t="n">
        <f aca="false">Curves!Y35</f>
        <v>0.165</v>
      </c>
      <c r="AT34" s="109" t="n">
        <f aca="false">Curves!AJ35</f>
        <v>0</v>
      </c>
      <c r="AU34" s="109" t="n">
        <f aca="false">Curves!AB35</f>
        <v>0.225</v>
      </c>
      <c r="AV34" s="109" t="n">
        <f aca="false">Curves!AH35</f>
        <v>0</v>
      </c>
      <c r="AW34" s="109" t="n">
        <f aca="false">Curves!Z35</f>
        <v>0.09</v>
      </c>
      <c r="AX34" s="109" t="n">
        <f aca="false">Curves!AI35</f>
        <v>0.005</v>
      </c>
      <c r="AY34" s="109" t="n">
        <f aca="false">Curves!Z35</f>
        <v>0.09</v>
      </c>
      <c r="AZ34" s="109" t="n">
        <f aca="false">Curves!AK35</f>
        <v>0.005</v>
      </c>
      <c r="BA34" s="109" t="n">
        <f aca="false">Curves!Z35</f>
        <v>0.09</v>
      </c>
      <c r="BB34" s="109" t="n">
        <f aca="false">Curves!AL35</f>
        <v>0.04</v>
      </c>
      <c r="BC34" s="109" t="n">
        <f aca="false">Curves!Z35</f>
        <v>0.09</v>
      </c>
      <c r="BD34" s="109" t="n">
        <f aca="false">Curves!AO35</f>
        <v>0</v>
      </c>
      <c r="BE34" s="109" t="n">
        <f aca="false">Curves!AC35</f>
        <v>0.225</v>
      </c>
      <c r="BF34" s="109" t="n">
        <f aca="false">Curves!AR35</f>
        <v>0.04</v>
      </c>
      <c r="BG34" s="109" t="n">
        <f aca="false">Curves!Z35</f>
        <v>0.09</v>
      </c>
      <c r="BH34" s="109" t="n">
        <f aca="false">Curves!AM35</f>
        <v>0.0075</v>
      </c>
      <c r="BI34" s="109" t="n">
        <f aca="false">AS34</f>
        <v>0.165</v>
      </c>
      <c r="BJ34" s="109" t="n">
        <f aca="false">AT34</f>
        <v>0</v>
      </c>
      <c r="BK34" s="109" t="n">
        <v>0</v>
      </c>
      <c r="BL34" s="109" t="n">
        <f aca="false">D34</f>
        <v>0.205</v>
      </c>
      <c r="BM34" s="109" t="n">
        <v>0</v>
      </c>
      <c r="BN34" s="109" t="n">
        <f aca="false">R34</f>
        <v>0.25</v>
      </c>
      <c r="BO34" s="109" t="n">
        <f aca="false">S34+0.01</f>
        <v>0.01</v>
      </c>
      <c r="BP34" s="109" t="n">
        <v>0</v>
      </c>
      <c r="BQ34" s="109" t="n">
        <f aca="false">AS34</f>
        <v>0.165</v>
      </c>
      <c r="BR34" s="109" t="n">
        <f aca="false">AQ34</f>
        <v>0.165</v>
      </c>
      <c r="BS34" s="109" t="n">
        <f aca="false">D34</f>
        <v>0.205</v>
      </c>
      <c r="BT34" s="109" t="n">
        <f aca="false">Curves!AE35</f>
        <v>0.03</v>
      </c>
      <c r="BU34" s="109" t="n">
        <v>0</v>
      </c>
      <c r="BV34" s="109" t="n">
        <f aca="false">AW34</f>
        <v>0.09</v>
      </c>
      <c r="BW34" s="109" t="n">
        <f aca="false">Curves!AN35</f>
        <v>0</v>
      </c>
      <c r="BX34" s="109" t="n">
        <f aca="false">AQ34</f>
        <v>0.165</v>
      </c>
      <c r="BY34" s="109" t="n">
        <f aca="false">Curves!AS35</f>
        <v>0</v>
      </c>
      <c r="BZ34" s="109" t="n">
        <f aca="false">BA34</f>
        <v>0.09</v>
      </c>
      <c r="CA34" s="109" t="n">
        <f aca="false">BB34</f>
        <v>0.04</v>
      </c>
      <c r="CB34" s="109"/>
      <c r="CC34" s="109"/>
      <c r="CD34" s="110"/>
      <c r="CE34" s="109"/>
      <c r="CF34" s="110"/>
      <c r="CG34" s="109"/>
      <c r="CH34" s="109"/>
      <c r="CI34" s="109"/>
      <c r="CJ34" s="109"/>
      <c r="CK34" s="109"/>
    </row>
    <row r="35" customFormat="false" ht="12.75" hidden="false" customHeight="false" outlineLevel="0" collapsed="false">
      <c r="A35" s="0" t="n">
        <v>0.810447001379747</v>
      </c>
      <c r="B35" s="0" t="str">
        <f aca="false">(D35&amp;E35&amp;F35&amp;G35&amp;H35&amp;I35&amp;J35&amp;K35&amp;L35&amp;M35&amp;N35&amp;O35&amp;P35&amp;Q35&amp;R35&amp;S35&amp;T35&amp;U35&amp;V35&amp;W35&amp;X35&amp;Y35&amp;Z35&amp;AA35&amp;AB35&amp;AC35&amp;AD35&amp;AE35&amp;AF35&amp;AG35&amp;AH35&amp;AI35&amp;AJ35&amp;AK35&amp;AL35&amp;AM35&amp;AN35&amp;AO35&amp;AP35&amp;AQ35&amp;AR35&amp;AS35&amp;AT35&amp;AU35&amp;AV35&amp;AW35&amp;AX35&amp;AY35&amp;AZ35&amp;BA35&amp;BB35&amp;BC35&amp;BD35&amp;BE35&amp;BF35&amp;BG35&amp;BH35&amp;BI35&amp;BJ35&amp;BK35&amp;BL35&amp;BM35&amp;BN35&amp;BO35&amp;BP35&amp;BQ35&amp;BR35&amp;BS35&amp;BT35&amp;BU35&amp;BV35&amp;BW35&amp;BX35&amp;BY35&amp;BZ35&amp;CA35)</f>
        <v>0.20500.20500.2300.2300.0049999999999999800.0600.20500.2500.19500.19500.2300.20500.1700.230.0050.230.0050.2050.0050.2050.230.230.2250-0.3550.1550.16500.16500.22500.090.0050.090.0050.090.040.0900.2250.040.090.00750.165000.20500.250.0100.1650.1650.2050.0300.0900.16500.090.04</v>
      </c>
      <c r="C35" s="108" t="n">
        <v>37742</v>
      </c>
      <c r="D35" s="109" t="n">
        <f aca="false">Curves!D36</f>
        <v>0.205</v>
      </c>
      <c r="E35" s="109" t="n">
        <v>0</v>
      </c>
      <c r="F35" s="109" t="n">
        <f aca="false">Curves!I36</f>
        <v>0.205</v>
      </c>
      <c r="G35" s="109" t="n">
        <v>0</v>
      </c>
      <c r="H35" s="109" t="n">
        <f aca="false">Curves!P36</f>
        <v>0.23</v>
      </c>
      <c r="I35" s="109" t="n">
        <v>0</v>
      </c>
      <c r="J35" s="109" t="n">
        <f aca="false">Curves!L36</f>
        <v>0.23</v>
      </c>
      <c r="K35" s="109" t="n">
        <v>0</v>
      </c>
      <c r="L35" s="109" t="n">
        <f aca="false">Curves!U36</f>
        <v>0.00499999999999998</v>
      </c>
      <c r="M35" s="109" t="n">
        <v>0</v>
      </c>
      <c r="N35" s="109" t="n">
        <f aca="false">Curves!V36</f>
        <v>0.06</v>
      </c>
      <c r="O35" s="109" t="n">
        <v>0</v>
      </c>
      <c r="P35" s="109" t="n">
        <f aca="false">Curves!W36</f>
        <v>0.205</v>
      </c>
      <c r="Q35" s="109" t="n">
        <v>0</v>
      </c>
      <c r="R35" s="109" t="n">
        <f aca="false">Curves!O36</f>
        <v>0.25</v>
      </c>
      <c r="S35" s="109" t="n">
        <v>0</v>
      </c>
      <c r="T35" s="109" t="n">
        <f aca="false">Curves!F36</f>
        <v>0.195</v>
      </c>
      <c r="U35" s="109" t="n">
        <v>0</v>
      </c>
      <c r="V35" s="109" t="n">
        <f aca="false">Curves!H36</f>
        <v>0.195</v>
      </c>
      <c r="W35" s="109" t="n">
        <v>0</v>
      </c>
      <c r="X35" s="109" t="n">
        <f aca="false">Curves!S36</f>
        <v>0.23</v>
      </c>
      <c r="Y35" s="109" t="n">
        <v>0</v>
      </c>
      <c r="Z35" s="109" t="n">
        <f aca="false">Curves!K36</f>
        <v>0.205</v>
      </c>
      <c r="AA35" s="109" t="n">
        <v>0</v>
      </c>
      <c r="AB35" s="109" t="n">
        <f aca="false">Curves!G36</f>
        <v>0.17</v>
      </c>
      <c r="AC35" s="109" t="n">
        <v>0</v>
      </c>
      <c r="AD35" s="109" t="n">
        <f aca="false">Curves!R36</f>
        <v>0.23</v>
      </c>
      <c r="AE35" s="109" t="n">
        <v>0.005</v>
      </c>
      <c r="AF35" s="109" t="n">
        <f aca="false">Curves!N36</f>
        <v>0.23</v>
      </c>
      <c r="AG35" s="109" t="n">
        <v>0.005</v>
      </c>
      <c r="AH35" s="109" t="n">
        <f aca="false">Curves!J36</f>
        <v>0.205</v>
      </c>
      <c r="AI35" s="109" t="n">
        <v>0.005</v>
      </c>
      <c r="AJ35" s="109" t="n">
        <f aca="false">Curves!E36</f>
        <v>0.205</v>
      </c>
      <c r="AK35" s="109" t="n">
        <f aca="false">Curves!M36</f>
        <v>0.23</v>
      </c>
      <c r="AL35" s="109" t="n">
        <f aca="false">Curves!Q36</f>
        <v>0.23</v>
      </c>
      <c r="AM35" s="109" t="n">
        <f aca="false">Curves!AC36</f>
        <v>0.225</v>
      </c>
      <c r="AN35" s="109" t="n">
        <f aca="false">Curves!AQ36</f>
        <v>0</v>
      </c>
      <c r="AO35" s="109" t="n">
        <f aca="false">Curves!AD36</f>
        <v>-0.355</v>
      </c>
      <c r="AP35" s="109" t="n">
        <f aca="false">Curves!AP36</f>
        <v>0.155</v>
      </c>
      <c r="AQ35" s="109" t="n">
        <f aca="false">Curves!AA36</f>
        <v>0.165</v>
      </c>
      <c r="AR35" s="109" t="n">
        <f aca="false">Curves!AG36</f>
        <v>0</v>
      </c>
      <c r="AS35" s="109" t="n">
        <f aca="false">Curves!Y36</f>
        <v>0.165</v>
      </c>
      <c r="AT35" s="109" t="n">
        <f aca="false">Curves!AJ36</f>
        <v>0</v>
      </c>
      <c r="AU35" s="109" t="n">
        <f aca="false">Curves!AB36</f>
        <v>0.225</v>
      </c>
      <c r="AV35" s="109" t="n">
        <f aca="false">Curves!AH36</f>
        <v>0</v>
      </c>
      <c r="AW35" s="109" t="n">
        <f aca="false">Curves!Z36</f>
        <v>0.09</v>
      </c>
      <c r="AX35" s="109" t="n">
        <f aca="false">Curves!AI36</f>
        <v>0.005</v>
      </c>
      <c r="AY35" s="109" t="n">
        <f aca="false">Curves!Z36</f>
        <v>0.09</v>
      </c>
      <c r="AZ35" s="109" t="n">
        <f aca="false">Curves!AK36</f>
        <v>0.005</v>
      </c>
      <c r="BA35" s="109" t="n">
        <f aca="false">Curves!Z36</f>
        <v>0.09</v>
      </c>
      <c r="BB35" s="109" t="n">
        <f aca="false">Curves!AL36</f>
        <v>0.04</v>
      </c>
      <c r="BC35" s="109" t="n">
        <f aca="false">Curves!Z36</f>
        <v>0.09</v>
      </c>
      <c r="BD35" s="109" t="n">
        <f aca="false">Curves!AO36</f>
        <v>0</v>
      </c>
      <c r="BE35" s="109" t="n">
        <f aca="false">Curves!AC36</f>
        <v>0.225</v>
      </c>
      <c r="BF35" s="109" t="n">
        <f aca="false">Curves!AR36</f>
        <v>0.04</v>
      </c>
      <c r="BG35" s="109" t="n">
        <f aca="false">Curves!Z36</f>
        <v>0.09</v>
      </c>
      <c r="BH35" s="109" t="n">
        <f aca="false">Curves!AM36</f>
        <v>0.0075</v>
      </c>
      <c r="BI35" s="109" t="n">
        <f aca="false">AS35</f>
        <v>0.165</v>
      </c>
      <c r="BJ35" s="109" t="n">
        <f aca="false">AT35</f>
        <v>0</v>
      </c>
      <c r="BK35" s="109" t="n">
        <v>0</v>
      </c>
      <c r="BL35" s="109" t="n">
        <f aca="false">D35</f>
        <v>0.205</v>
      </c>
      <c r="BM35" s="109" t="n">
        <v>0</v>
      </c>
      <c r="BN35" s="109" t="n">
        <f aca="false">R35</f>
        <v>0.25</v>
      </c>
      <c r="BO35" s="109" t="n">
        <f aca="false">S35+0.01</f>
        <v>0.01</v>
      </c>
      <c r="BP35" s="109" t="n">
        <v>0</v>
      </c>
      <c r="BQ35" s="109" t="n">
        <f aca="false">AS35</f>
        <v>0.165</v>
      </c>
      <c r="BR35" s="109" t="n">
        <f aca="false">AQ35</f>
        <v>0.165</v>
      </c>
      <c r="BS35" s="109" t="n">
        <f aca="false">D35</f>
        <v>0.205</v>
      </c>
      <c r="BT35" s="109" t="n">
        <f aca="false">Curves!AE36</f>
        <v>0.03</v>
      </c>
      <c r="BU35" s="109" t="n">
        <v>0</v>
      </c>
      <c r="BV35" s="109" t="n">
        <f aca="false">AW35</f>
        <v>0.09</v>
      </c>
      <c r="BW35" s="109" t="n">
        <f aca="false">Curves!AN36</f>
        <v>0</v>
      </c>
      <c r="BX35" s="109" t="n">
        <f aca="false">AQ35</f>
        <v>0.165</v>
      </c>
      <c r="BY35" s="109" t="n">
        <f aca="false">Curves!AS36</f>
        <v>0</v>
      </c>
      <c r="BZ35" s="109" t="n">
        <f aca="false">BA35</f>
        <v>0.09</v>
      </c>
      <c r="CA35" s="109" t="n">
        <f aca="false">BB35</f>
        <v>0.04</v>
      </c>
      <c r="CB35" s="109"/>
      <c r="CC35" s="109"/>
      <c r="CD35" s="110"/>
      <c r="CE35" s="109"/>
      <c r="CF35" s="110"/>
      <c r="CG35" s="109"/>
      <c r="CH35" s="109"/>
      <c r="CI35" s="109"/>
      <c r="CJ35" s="109"/>
      <c r="CK35" s="109"/>
    </row>
    <row r="36" customFormat="false" ht="12.75" hidden="false" customHeight="false" outlineLevel="0" collapsed="false">
      <c r="A36" s="0" t="n">
        <v>0.805513603293938</v>
      </c>
      <c r="B36" s="0" t="str">
        <f aca="false">(D36&amp;E36&amp;F36&amp;G36&amp;H36&amp;I36&amp;J36&amp;K36&amp;L36&amp;M36&amp;N36&amp;O36&amp;P36&amp;Q36&amp;R36&amp;S36&amp;T36&amp;U36&amp;V36&amp;W36&amp;X36&amp;Y36&amp;Z36&amp;AA36&amp;AB36&amp;AC36&amp;AD36&amp;AE36&amp;AF36&amp;AG36&amp;AH36&amp;AI36&amp;AJ36&amp;AK36&amp;AL36&amp;AM36&amp;AN36&amp;AO36&amp;AP36&amp;AQ36&amp;AR36&amp;AS36&amp;AT36&amp;AU36&amp;AV36&amp;AW36&amp;AX36&amp;AY36&amp;AZ36&amp;BA36&amp;BB36&amp;BC36&amp;BD36&amp;BE36&amp;BF36&amp;BG36&amp;BH36&amp;BI36&amp;BJ36&amp;BK36&amp;BL36&amp;BM36&amp;BN36&amp;BO36&amp;BP36&amp;BQ36&amp;BR36&amp;BS36&amp;BT36&amp;BU36&amp;BV36&amp;BW36&amp;BX36&amp;BY36&amp;BZ36&amp;CA36)</f>
        <v>0.20500.20500.2300.2300.0049999999999999800.0600.20500.2500.19500.19500.2300.20500.1700.230.0050.230.0050.2050.0050.2050.230.230.2250-0.3550.1550.16500.16500.22500.090.0050.090.0050.090.040.0900.2250.040.090.00750.165000.20500.250.0100.1650.1650.2050.0300.0900.16500.090.04</v>
      </c>
      <c r="C36" s="108" t="n">
        <v>37773</v>
      </c>
      <c r="D36" s="109" t="n">
        <f aca="false">Curves!D37</f>
        <v>0.205</v>
      </c>
      <c r="E36" s="109" t="n">
        <v>0</v>
      </c>
      <c r="F36" s="109" t="n">
        <f aca="false">Curves!I37</f>
        <v>0.205</v>
      </c>
      <c r="G36" s="109" t="n">
        <v>0</v>
      </c>
      <c r="H36" s="109" t="n">
        <f aca="false">Curves!P37</f>
        <v>0.23</v>
      </c>
      <c r="I36" s="109" t="n">
        <v>0</v>
      </c>
      <c r="J36" s="109" t="n">
        <f aca="false">Curves!L37</f>
        <v>0.23</v>
      </c>
      <c r="K36" s="109" t="n">
        <v>0</v>
      </c>
      <c r="L36" s="109" t="n">
        <f aca="false">Curves!U37</f>
        <v>0.00499999999999998</v>
      </c>
      <c r="M36" s="109" t="n">
        <v>0</v>
      </c>
      <c r="N36" s="109" t="n">
        <f aca="false">Curves!V37</f>
        <v>0.06</v>
      </c>
      <c r="O36" s="109" t="n">
        <v>0</v>
      </c>
      <c r="P36" s="109" t="n">
        <f aca="false">Curves!W37</f>
        <v>0.205</v>
      </c>
      <c r="Q36" s="109" t="n">
        <v>0</v>
      </c>
      <c r="R36" s="109" t="n">
        <f aca="false">Curves!O37</f>
        <v>0.25</v>
      </c>
      <c r="S36" s="109" t="n">
        <v>0</v>
      </c>
      <c r="T36" s="109" t="n">
        <f aca="false">Curves!F37</f>
        <v>0.195</v>
      </c>
      <c r="U36" s="109" t="n">
        <v>0</v>
      </c>
      <c r="V36" s="109" t="n">
        <f aca="false">Curves!H37</f>
        <v>0.195</v>
      </c>
      <c r="W36" s="109" t="n">
        <v>0</v>
      </c>
      <c r="X36" s="109" t="n">
        <f aca="false">Curves!S37</f>
        <v>0.23</v>
      </c>
      <c r="Y36" s="109" t="n">
        <v>0</v>
      </c>
      <c r="Z36" s="109" t="n">
        <f aca="false">Curves!K37</f>
        <v>0.205</v>
      </c>
      <c r="AA36" s="109" t="n">
        <v>0</v>
      </c>
      <c r="AB36" s="109" t="n">
        <f aca="false">Curves!G37</f>
        <v>0.17</v>
      </c>
      <c r="AC36" s="109" t="n">
        <v>0</v>
      </c>
      <c r="AD36" s="109" t="n">
        <f aca="false">Curves!R37</f>
        <v>0.23</v>
      </c>
      <c r="AE36" s="109" t="n">
        <v>0.005</v>
      </c>
      <c r="AF36" s="109" t="n">
        <f aca="false">Curves!N37</f>
        <v>0.23</v>
      </c>
      <c r="AG36" s="109" t="n">
        <v>0.005</v>
      </c>
      <c r="AH36" s="109" t="n">
        <f aca="false">Curves!J37</f>
        <v>0.205</v>
      </c>
      <c r="AI36" s="109" t="n">
        <v>0.005</v>
      </c>
      <c r="AJ36" s="109" t="n">
        <f aca="false">Curves!E37</f>
        <v>0.205</v>
      </c>
      <c r="AK36" s="109" t="n">
        <f aca="false">Curves!M37</f>
        <v>0.23</v>
      </c>
      <c r="AL36" s="109" t="n">
        <f aca="false">Curves!Q37</f>
        <v>0.23</v>
      </c>
      <c r="AM36" s="109" t="n">
        <f aca="false">Curves!AC37</f>
        <v>0.225</v>
      </c>
      <c r="AN36" s="109" t="n">
        <f aca="false">Curves!AQ37</f>
        <v>0</v>
      </c>
      <c r="AO36" s="109" t="n">
        <f aca="false">Curves!AD37</f>
        <v>-0.355</v>
      </c>
      <c r="AP36" s="109" t="n">
        <f aca="false">Curves!AP37</f>
        <v>0.155</v>
      </c>
      <c r="AQ36" s="109" t="n">
        <f aca="false">Curves!AA37</f>
        <v>0.165</v>
      </c>
      <c r="AR36" s="109" t="n">
        <f aca="false">Curves!AG37</f>
        <v>0</v>
      </c>
      <c r="AS36" s="109" t="n">
        <f aca="false">Curves!Y37</f>
        <v>0.165</v>
      </c>
      <c r="AT36" s="109" t="n">
        <f aca="false">Curves!AJ37</f>
        <v>0</v>
      </c>
      <c r="AU36" s="109" t="n">
        <f aca="false">Curves!AB37</f>
        <v>0.225</v>
      </c>
      <c r="AV36" s="109" t="n">
        <f aca="false">Curves!AH37</f>
        <v>0</v>
      </c>
      <c r="AW36" s="109" t="n">
        <f aca="false">Curves!Z37</f>
        <v>0.09</v>
      </c>
      <c r="AX36" s="109" t="n">
        <f aca="false">Curves!AI37</f>
        <v>0.005</v>
      </c>
      <c r="AY36" s="109" t="n">
        <f aca="false">Curves!Z37</f>
        <v>0.09</v>
      </c>
      <c r="AZ36" s="109" t="n">
        <f aca="false">Curves!AK37</f>
        <v>0.005</v>
      </c>
      <c r="BA36" s="109" t="n">
        <f aca="false">Curves!Z37</f>
        <v>0.09</v>
      </c>
      <c r="BB36" s="109" t="n">
        <f aca="false">Curves!AL37</f>
        <v>0.04</v>
      </c>
      <c r="BC36" s="109" t="n">
        <f aca="false">Curves!Z37</f>
        <v>0.09</v>
      </c>
      <c r="BD36" s="109" t="n">
        <f aca="false">Curves!AO37</f>
        <v>0</v>
      </c>
      <c r="BE36" s="109" t="n">
        <f aca="false">Curves!AC37</f>
        <v>0.225</v>
      </c>
      <c r="BF36" s="109" t="n">
        <f aca="false">Curves!AR37</f>
        <v>0.04</v>
      </c>
      <c r="BG36" s="109" t="n">
        <f aca="false">Curves!Z37</f>
        <v>0.09</v>
      </c>
      <c r="BH36" s="109" t="n">
        <f aca="false">Curves!AM37</f>
        <v>0.0075</v>
      </c>
      <c r="BI36" s="109" t="n">
        <f aca="false">AS36</f>
        <v>0.165</v>
      </c>
      <c r="BJ36" s="109" t="n">
        <f aca="false">AT36</f>
        <v>0</v>
      </c>
      <c r="BK36" s="109" t="n">
        <v>0</v>
      </c>
      <c r="BL36" s="109" t="n">
        <f aca="false">D36</f>
        <v>0.205</v>
      </c>
      <c r="BM36" s="109" t="n">
        <v>0</v>
      </c>
      <c r="BN36" s="109" t="n">
        <f aca="false">R36</f>
        <v>0.25</v>
      </c>
      <c r="BO36" s="109" t="n">
        <f aca="false">S36+0.01</f>
        <v>0.01</v>
      </c>
      <c r="BP36" s="109" t="n">
        <v>0</v>
      </c>
      <c r="BQ36" s="109" t="n">
        <f aca="false">AS36</f>
        <v>0.165</v>
      </c>
      <c r="BR36" s="109" t="n">
        <f aca="false">AQ36</f>
        <v>0.165</v>
      </c>
      <c r="BS36" s="109" t="n">
        <f aca="false">D36</f>
        <v>0.205</v>
      </c>
      <c r="BT36" s="109" t="n">
        <f aca="false">Curves!AE37</f>
        <v>0.03</v>
      </c>
      <c r="BU36" s="109" t="n">
        <v>0</v>
      </c>
      <c r="BV36" s="109" t="n">
        <f aca="false">AW36</f>
        <v>0.09</v>
      </c>
      <c r="BW36" s="109" t="n">
        <f aca="false">Curves!AN37</f>
        <v>0</v>
      </c>
      <c r="BX36" s="109" t="n">
        <f aca="false">AQ36</f>
        <v>0.165</v>
      </c>
      <c r="BY36" s="109" t="n">
        <f aca="false">Curves!AS37</f>
        <v>0</v>
      </c>
      <c r="BZ36" s="109" t="n">
        <f aca="false">BA36</f>
        <v>0.09</v>
      </c>
      <c r="CA36" s="109" t="n">
        <f aca="false">BB36</f>
        <v>0.04</v>
      </c>
      <c r="CB36" s="109"/>
      <c r="CC36" s="109"/>
      <c r="CD36" s="110"/>
      <c r="CE36" s="109"/>
      <c r="CF36" s="110"/>
      <c r="CG36" s="109"/>
      <c r="CH36" s="109"/>
      <c r="CI36" s="109"/>
      <c r="CJ36" s="109"/>
      <c r="CK36" s="109"/>
    </row>
    <row r="37" customFormat="false" ht="12.75" hidden="false" customHeight="false" outlineLevel="0" collapsed="false">
      <c r="A37" s="0" t="n">
        <v>0.800765955224737</v>
      </c>
      <c r="B37" s="0" t="str">
        <f aca="false">(D37&amp;E37&amp;F37&amp;G37&amp;H37&amp;I37&amp;J37&amp;K37&amp;L37&amp;M37&amp;N37&amp;O37&amp;P37&amp;Q37&amp;R37&amp;S37&amp;T37&amp;U37&amp;V37&amp;W37&amp;X37&amp;Y37&amp;Z37&amp;AA37&amp;AB37&amp;AC37&amp;AD37&amp;AE37&amp;AF37&amp;AG37&amp;AH37&amp;AI37&amp;AJ37&amp;AK37&amp;AL37&amp;AM37&amp;AN37&amp;AO37&amp;AP37&amp;AQ37&amp;AR37&amp;AS37&amp;AT37&amp;AU37&amp;AV37&amp;AW37&amp;AX37&amp;AY37&amp;AZ37&amp;BA37&amp;BB37&amp;BC37&amp;BD37&amp;BE37&amp;BF37&amp;BG37&amp;BH37&amp;BI37&amp;BJ37&amp;BK37&amp;BL37&amp;BM37&amp;BN37&amp;BO37&amp;BP37&amp;BQ37&amp;BR37&amp;BS37&amp;BT37&amp;BU37&amp;BV37&amp;BW37&amp;BX37&amp;BY37&amp;BZ37&amp;CA37)</f>
        <v>0.20500.20500.2300.2300.0049999999999999800.0600.20500.2500.19500.19500.2300.20500.1700.230.0050.230.0050.2050.0050.2050.230.230.2250-0.3550.1550.16500.16500.22500.090.0050.090.0050.090.040.0900.2250.040.090.010.165000.20500.250.0100.1650.1650.2050.0300.0900.16500.090.04</v>
      </c>
      <c r="C37" s="108" t="n">
        <v>37803</v>
      </c>
      <c r="D37" s="109" t="n">
        <f aca="false">Curves!D38</f>
        <v>0.205</v>
      </c>
      <c r="E37" s="109" t="n">
        <v>0</v>
      </c>
      <c r="F37" s="109" t="n">
        <f aca="false">Curves!I38</f>
        <v>0.205</v>
      </c>
      <c r="G37" s="109" t="n">
        <v>0</v>
      </c>
      <c r="H37" s="109" t="n">
        <f aca="false">Curves!P38</f>
        <v>0.23</v>
      </c>
      <c r="I37" s="109" t="n">
        <v>0</v>
      </c>
      <c r="J37" s="109" t="n">
        <f aca="false">Curves!L38</f>
        <v>0.23</v>
      </c>
      <c r="K37" s="109" t="n">
        <v>0</v>
      </c>
      <c r="L37" s="109" t="n">
        <f aca="false">Curves!U38</f>
        <v>0.00499999999999998</v>
      </c>
      <c r="M37" s="109" t="n">
        <v>0</v>
      </c>
      <c r="N37" s="109" t="n">
        <f aca="false">Curves!V38</f>
        <v>0.06</v>
      </c>
      <c r="O37" s="109" t="n">
        <v>0</v>
      </c>
      <c r="P37" s="109" t="n">
        <f aca="false">Curves!W38</f>
        <v>0.205</v>
      </c>
      <c r="Q37" s="109" t="n">
        <v>0</v>
      </c>
      <c r="R37" s="109" t="n">
        <f aca="false">Curves!O38</f>
        <v>0.25</v>
      </c>
      <c r="S37" s="109" t="n">
        <v>0</v>
      </c>
      <c r="T37" s="109" t="n">
        <f aca="false">Curves!F38</f>
        <v>0.195</v>
      </c>
      <c r="U37" s="109" t="n">
        <v>0</v>
      </c>
      <c r="V37" s="109" t="n">
        <f aca="false">Curves!H38</f>
        <v>0.195</v>
      </c>
      <c r="W37" s="109" t="n">
        <v>0</v>
      </c>
      <c r="X37" s="109" t="n">
        <f aca="false">Curves!S38</f>
        <v>0.23</v>
      </c>
      <c r="Y37" s="109" t="n">
        <v>0</v>
      </c>
      <c r="Z37" s="109" t="n">
        <f aca="false">Curves!K38</f>
        <v>0.205</v>
      </c>
      <c r="AA37" s="109" t="n">
        <v>0</v>
      </c>
      <c r="AB37" s="109" t="n">
        <f aca="false">Curves!G38</f>
        <v>0.17</v>
      </c>
      <c r="AC37" s="109" t="n">
        <v>0</v>
      </c>
      <c r="AD37" s="109" t="n">
        <f aca="false">Curves!R38</f>
        <v>0.23</v>
      </c>
      <c r="AE37" s="109" t="n">
        <v>0.005</v>
      </c>
      <c r="AF37" s="109" t="n">
        <f aca="false">Curves!N38</f>
        <v>0.23</v>
      </c>
      <c r="AG37" s="109" t="n">
        <v>0.005</v>
      </c>
      <c r="AH37" s="109" t="n">
        <f aca="false">Curves!J38</f>
        <v>0.205</v>
      </c>
      <c r="AI37" s="109" t="n">
        <v>0.005</v>
      </c>
      <c r="AJ37" s="109" t="n">
        <f aca="false">Curves!E38</f>
        <v>0.205</v>
      </c>
      <c r="AK37" s="109" t="n">
        <f aca="false">Curves!M38</f>
        <v>0.23</v>
      </c>
      <c r="AL37" s="109" t="n">
        <f aca="false">Curves!Q38</f>
        <v>0.23</v>
      </c>
      <c r="AM37" s="109" t="n">
        <f aca="false">Curves!AC38</f>
        <v>0.225</v>
      </c>
      <c r="AN37" s="109" t="n">
        <f aca="false">Curves!AQ38</f>
        <v>0</v>
      </c>
      <c r="AO37" s="109" t="n">
        <f aca="false">Curves!AD38</f>
        <v>-0.355</v>
      </c>
      <c r="AP37" s="109" t="n">
        <f aca="false">Curves!AP38</f>
        <v>0.155</v>
      </c>
      <c r="AQ37" s="109" t="n">
        <f aca="false">Curves!AA38</f>
        <v>0.165</v>
      </c>
      <c r="AR37" s="109" t="n">
        <f aca="false">Curves!AG38</f>
        <v>0</v>
      </c>
      <c r="AS37" s="109" t="n">
        <f aca="false">Curves!Y38</f>
        <v>0.165</v>
      </c>
      <c r="AT37" s="109" t="n">
        <f aca="false">Curves!AJ38</f>
        <v>0</v>
      </c>
      <c r="AU37" s="109" t="n">
        <f aca="false">Curves!AB38</f>
        <v>0.225</v>
      </c>
      <c r="AV37" s="109" t="n">
        <f aca="false">Curves!AH38</f>
        <v>0</v>
      </c>
      <c r="AW37" s="109" t="n">
        <f aca="false">Curves!Z38</f>
        <v>0.09</v>
      </c>
      <c r="AX37" s="109" t="n">
        <f aca="false">Curves!AI38</f>
        <v>0.005</v>
      </c>
      <c r="AY37" s="109" t="n">
        <f aca="false">Curves!Z38</f>
        <v>0.09</v>
      </c>
      <c r="AZ37" s="109" t="n">
        <f aca="false">Curves!AK38</f>
        <v>0.005</v>
      </c>
      <c r="BA37" s="109" t="n">
        <f aca="false">Curves!Z38</f>
        <v>0.09</v>
      </c>
      <c r="BB37" s="109" t="n">
        <f aca="false">Curves!AL38</f>
        <v>0.04</v>
      </c>
      <c r="BC37" s="109" t="n">
        <f aca="false">Curves!Z38</f>
        <v>0.09</v>
      </c>
      <c r="BD37" s="109" t="n">
        <f aca="false">Curves!AO38</f>
        <v>0</v>
      </c>
      <c r="BE37" s="109" t="n">
        <f aca="false">Curves!AC38</f>
        <v>0.225</v>
      </c>
      <c r="BF37" s="109" t="n">
        <f aca="false">Curves!AR38</f>
        <v>0.04</v>
      </c>
      <c r="BG37" s="109" t="n">
        <f aca="false">Curves!Z38</f>
        <v>0.09</v>
      </c>
      <c r="BH37" s="109" t="n">
        <f aca="false">Curves!AM38</f>
        <v>0.01</v>
      </c>
      <c r="BI37" s="109" t="n">
        <f aca="false">AS37</f>
        <v>0.165</v>
      </c>
      <c r="BJ37" s="109" t="n">
        <f aca="false">AT37</f>
        <v>0</v>
      </c>
      <c r="BK37" s="109" t="n">
        <v>0</v>
      </c>
      <c r="BL37" s="109" t="n">
        <f aca="false">D37</f>
        <v>0.205</v>
      </c>
      <c r="BM37" s="109" t="n">
        <v>0</v>
      </c>
      <c r="BN37" s="109" t="n">
        <f aca="false">R37</f>
        <v>0.25</v>
      </c>
      <c r="BO37" s="109" t="n">
        <f aca="false">S37+0.01</f>
        <v>0.01</v>
      </c>
      <c r="BP37" s="109" t="n">
        <v>0</v>
      </c>
      <c r="BQ37" s="109" t="n">
        <f aca="false">AS37</f>
        <v>0.165</v>
      </c>
      <c r="BR37" s="109" t="n">
        <f aca="false">AQ37</f>
        <v>0.165</v>
      </c>
      <c r="BS37" s="109" t="n">
        <f aca="false">D37</f>
        <v>0.205</v>
      </c>
      <c r="BT37" s="109" t="n">
        <f aca="false">Curves!AE38</f>
        <v>0.03</v>
      </c>
      <c r="BU37" s="109" t="n">
        <v>0</v>
      </c>
      <c r="BV37" s="109" t="n">
        <f aca="false">AW37</f>
        <v>0.09</v>
      </c>
      <c r="BW37" s="109" t="n">
        <f aca="false">Curves!AN38</f>
        <v>0</v>
      </c>
      <c r="BX37" s="109" t="n">
        <f aca="false">AQ37</f>
        <v>0.165</v>
      </c>
      <c r="BY37" s="109" t="n">
        <f aca="false">Curves!AS38</f>
        <v>0</v>
      </c>
      <c r="BZ37" s="109" t="n">
        <f aca="false">BA37</f>
        <v>0.09</v>
      </c>
      <c r="CA37" s="109" t="n">
        <f aca="false">BB37</f>
        <v>0.04</v>
      </c>
      <c r="CB37" s="109"/>
      <c r="CC37" s="109"/>
      <c r="CD37" s="110"/>
      <c r="CE37" s="109"/>
      <c r="CF37" s="110"/>
      <c r="CG37" s="109"/>
      <c r="CH37" s="109"/>
      <c r="CI37" s="109"/>
      <c r="CJ37" s="109"/>
      <c r="CK37" s="109"/>
    </row>
    <row r="38" customFormat="false" ht="12.75" hidden="false" customHeight="false" outlineLevel="0" collapsed="false">
      <c r="A38" s="0" t="n">
        <v>0.795885916930339</v>
      </c>
      <c r="B38" s="0" t="str">
        <f aca="false">(D38&amp;E38&amp;F38&amp;G38&amp;H38&amp;I38&amp;J38&amp;K38&amp;L38&amp;M38&amp;N38&amp;O38&amp;P38&amp;Q38&amp;R38&amp;S38&amp;T38&amp;U38&amp;V38&amp;W38&amp;X38&amp;Y38&amp;Z38&amp;AA38&amp;AB38&amp;AC38&amp;AD38&amp;AE38&amp;AF38&amp;AG38&amp;AH38&amp;AI38&amp;AJ38&amp;AK38&amp;AL38&amp;AM38&amp;AN38&amp;AO38&amp;AP38&amp;AQ38&amp;AR38&amp;AS38&amp;AT38&amp;AU38&amp;AV38&amp;AW38&amp;AX38&amp;AY38&amp;AZ38&amp;BA38&amp;BB38&amp;BC38&amp;BD38&amp;BE38&amp;BF38&amp;BG38&amp;BH38&amp;BI38&amp;BJ38&amp;BK38&amp;BL38&amp;BM38&amp;BN38&amp;BO38&amp;BP38&amp;BQ38&amp;BR38&amp;BS38&amp;BT38&amp;BU38&amp;BV38&amp;BW38&amp;BX38&amp;BY38&amp;BZ38&amp;CA38)</f>
        <v>0.20500.20500.2300.2300.0049999999999999800.0600.20500.2500.19500.19500.2300.20500.1700.230.0050.230.0050.2050.0050.2050.230.230.2250-0.3550.1550.16500.16500.22500.090.0050.090.0050.090.040.0900.2250.040.090.01250.165000.20500.250.0100.1650.1650.2050.0300.0900.16500.090.04</v>
      </c>
      <c r="C38" s="108" t="n">
        <v>37834</v>
      </c>
      <c r="D38" s="109" t="n">
        <f aca="false">Curves!D39</f>
        <v>0.205</v>
      </c>
      <c r="E38" s="109" t="n">
        <v>0</v>
      </c>
      <c r="F38" s="109" t="n">
        <f aca="false">Curves!I39</f>
        <v>0.205</v>
      </c>
      <c r="G38" s="109" t="n">
        <v>0</v>
      </c>
      <c r="H38" s="109" t="n">
        <f aca="false">Curves!P39</f>
        <v>0.23</v>
      </c>
      <c r="I38" s="109" t="n">
        <v>0</v>
      </c>
      <c r="J38" s="109" t="n">
        <f aca="false">Curves!L39</f>
        <v>0.23</v>
      </c>
      <c r="K38" s="109" t="n">
        <v>0</v>
      </c>
      <c r="L38" s="109" t="n">
        <f aca="false">Curves!U39</f>
        <v>0.00499999999999998</v>
      </c>
      <c r="M38" s="109" t="n">
        <v>0</v>
      </c>
      <c r="N38" s="109" t="n">
        <f aca="false">Curves!V39</f>
        <v>0.06</v>
      </c>
      <c r="O38" s="109" t="n">
        <v>0</v>
      </c>
      <c r="P38" s="109" t="n">
        <f aca="false">Curves!W39</f>
        <v>0.205</v>
      </c>
      <c r="Q38" s="109" t="n">
        <v>0</v>
      </c>
      <c r="R38" s="109" t="n">
        <f aca="false">Curves!O39</f>
        <v>0.25</v>
      </c>
      <c r="S38" s="109" t="n">
        <v>0</v>
      </c>
      <c r="T38" s="109" t="n">
        <f aca="false">Curves!F39</f>
        <v>0.195</v>
      </c>
      <c r="U38" s="109" t="n">
        <v>0</v>
      </c>
      <c r="V38" s="109" t="n">
        <f aca="false">Curves!H39</f>
        <v>0.195</v>
      </c>
      <c r="W38" s="109" t="n">
        <v>0</v>
      </c>
      <c r="X38" s="109" t="n">
        <f aca="false">Curves!S39</f>
        <v>0.23</v>
      </c>
      <c r="Y38" s="109" t="n">
        <v>0</v>
      </c>
      <c r="Z38" s="109" t="n">
        <f aca="false">Curves!K39</f>
        <v>0.205</v>
      </c>
      <c r="AA38" s="109" t="n">
        <v>0</v>
      </c>
      <c r="AB38" s="109" t="n">
        <f aca="false">Curves!G39</f>
        <v>0.17</v>
      </c>
      <c r="AC38" s="109" t="n">
        <v>0</v>
      </c>
      <c r="AD38" s="109" t="n">
        <f aca="false">Curves!R39</f>
        <v>0.23</v>
      </c>
      <c r="AE38" s="109" t="n">
        <v>0.005</v>
      </c>
      <c r="AF38" s="109" t="n">
        <f aca="false">Curves!N39</f>
        <v>0.23</v>
      </c>
      <c r="AG38" s="109" t="n">
        <v>0.005</v>
      </c>
      <c r="AH38" s="109" t="n">
        <f aca="false">Curves!J39</f>
        <v>0.205</v>
      </c>
      <c r="AI38" s="109" t="n">
        <v>0.005</v>
      </c>
      <c r="AJ38" s="109" t="n">
        <f aca="false">Curves!E39</f>
        <v>0.205</v>
      </c>
      <c r="AK38" s="109" t="n">
        <f aca="false">Curves!M39</f>
        <v>0.23</v>
      </c>
      <c r="AL38" s="109" t="n">
        <f aca="false">Curves!Q39</f>
        <v>0.23</v>
      </c>
      <c r="AM38" s="109" t="n">
        <f aca="false">Curves!AC39</f>
        <v>0.225</v>
      </c>
      <c r="AN38" s="109" t="n">
        <f aca="false">Curves!AQ39</f>
        <v>0</v>
      </c>
      <c r="AO38" s="109" t="n">
        <f aca="false">Curves!AD39</f>
        <v>-0.355</v>
      </c>
      <c r="AP38" s="109" t="n">
        <f aca="false">Curves!AP39</f>
        <v>0.155</v>
      </c>
      <c r="AQ38" s="109" t="n">
        <f aca="false">Curves!AA39</f>
        <v>0.165</v>
      </c>
      <c r="AR38" s="109" t="n">
        <f aca="false">Curves!AG39</f>
        <v>0</v>
      </c>
      <c r="AS38" s="109" t="n">
        <f aca="false">Curves!Y39</f>
        <v>0.165</v>
      </c>
      <c r="AT38" s="109" t="n">
        <f aca="false">Curves!AJ39</f>
        <v>0</v>
      </c>
      <c r="AU38" s="109" t="n">
        <f aca="false">Curves!AB39</f>
        <v>0.225</v>
      </c>
      <c r="AV38" s="109" t="n">
        <f aca="false">Curves!AH39</f>
        <v>0</v>
      </c>
      <c r="AW38" s="109" t="n">
        <f aca="false">Curves!Z39</f>
        <v>0.09</v>
      </c>
      <c r="AX38" s="109" t="n">
        <f aca="false">Curves!AI39</f>
        <v>0.005</v>
      </c>
      <c r="AY38" s="109" t="n">
        <f aca="false">Curves!Z39</f>
        <v>0.09</v>
      </c>
      <c r="AZ38" s="109" t="n">
        <f aca="false">Curves!AK39</f>
        <v>0.005</v>
      </c>
      <c r="BA38" s="109" t="n">
        <f aca="false">Curves!Z39</f>
        <v>0.09</v>
      </c>
      <c r="BB38" s="109" t="n">
        <f aca="false">Curves!AL39</f>
        <v>0.04</v>
      </c>
      <c r="BC38" s="109" t="n">
        <f aca="false">Curves!Z39</f>
        <v>0.09</v>
      </c>
      <c r="BD38" s="109" t="n">
        <f aca="false">Curves!AO39</f>
        <v>0</v>
      </c>
      <c r="BE38" s="109" t="n">
        <f aca="false">Curves!AC39</f>
        <v>0.225</v>
      </c>
      <c r="BF38" s="109" t="n">
        <f aca="false">Curves!AR39</f>
        <v>0.04</v>
      </c>
      <c r="BG38" s="109" t="n">
        <f aca="false">Curves!Z39</f>
        <v>0.09</v>
      </c>
      <c r="BH38" s="109" t="n">
        <f aca="false">Curves!AM39</f>
        <v>0.0125</v>
      </c>
      <c r="BI38" s="109" t="n">
        <f aca="false">AS38</f>
        <v>0.165</v>
      </c>
      <c r="BJ38" s="109" t="n">
        <f aca="false">AT38</f>
        <v>0</v>
      </c>
      <c r="BK38" s="109" t="n">
        <v>0</v>
      </c>
      <c r="BL38" s="109" t="n">
        <f aca="false">D38</f>
        <v>0.205</v>
      </c>
      <c r="BM38" s="109" t="n">
        <v>0</v>
      </c>
      <c r="BN38" s="109" t="n">
        <f aca="false">R38</f>
        <v>0.25</v>
      </c>
      <c r="BO38" s="109" t="n">
        <f aca="false">S38+0.01</f>
        <v>0.01</v>
      </c>
      <c r="BP38" s="109" t="n">
        <v>0</v>
      </c>
      <c r="BQ38" s="109" t="n">
        <f aca="false">AS38</f>
        <v>0.165</v>
      </c>
      <c r="BR38" s="109" t="n">
        <f aca="false">AQ38</f>
        <v>0.165</v>
      </c>
      <c r="BS38" s="109" t="n">
        <f aca="false">D38</f>
        <v>0.205</v>
      </c>
      <c r="BT38" s="109" t="n">
        <f aca="false">Curves!AE39</f>
        <v>0.03</v>
      </c>
      <c r="BU38" s="109" t="n">
        <v>0</v>
      </c>
      <c r="BV38" s="109" t="n">
        <f aca="false">AW38</f>
        <v>0.09</v>
      </c>
      <c r="BW38" s="109" t="n">
        <f aca="false">Curves!AN39</f>
        <v>0</v>
      </c>
      <c r="BX38" s="109" t="n">
        <f aca="false">AQ38</f>
        <v>0.165</v>
      </c>
      <c r="BY38" s="109" t="n">
        <f aca="false">Curves!AS39</f>
        <v>0</v>
      </c>
      <c r="BZ38" s="109" t="n">
        <f aca="false">BA38</f>
        <v>0.09</v>
      </c>
      <c r="CA38" s="109" t="n">
        <f aca="false">BB38</f>
        <v>0.04</v>
      </c>
      <c r="CB38" s="109"/>
      <c r="CC38" s="109"/>
      <c r="CD38" s="110"/>
      <c r="CE38" s="109"/>
      <c r="CF38" s="110"/>
      <c r="CG38" s="109"/>
      <c r="CH38" s="109"/>
      <c r="CI38" s="109"/>
      <c r="CJ38" s="109"/>
      <c r="CK38" s="109"/>
    </row>
    <row r="39" customFormat="false" ht="12.75" hidden="false" customHeight="false" outlineLevel="0" collapsed="false">
      <c r="A39" s="0" t="n">
        <v>0.791036258261628</v>
      </c>
      <c r="B39" s="0" t="str">
        <f aca="false">(D39&amp;E39&amp;F39&amp;G39&amp;H39&amp;I39&amp;J39&amp;K39&amp;L39&amp;M39&amp;N39&amp;O39&amp;P39&amp;Q39&amp;R39&amp;S39&amp;T39&amp;U39&amp;V39&amp;W39&amp;X39&amp;Y39&amp;Z39&amp;AA39&amp;AB39&amp;AC39&amp;AD39&amp;AE39&amp;AF39&amp;AG39&amp;AH39&amp;AI39&amp;AJ39&amp;AK39&amp;AL39&amp;AM39&amp;AN39&amp;AO39&amp;AP39&amp;AQ39&amp;AR39&amp;AS39&amp;AT39&amp;AU39&amp;AV39&amp;AW39&amp;AX39&amp;AY39&amp;AZ39&amp;BA39&amp;BB39&amp;BC39&amp;BD39&amp;BE39&amp;BF39&amp;BG39&amp;BH39&amp;BI39&amp;BJ39&amp;BK39&amp;BL39&amp;BM39&amp;BN39&amp;BO39&amp;BP39&amp;BQ39&amp;BR39&amp;BS39&amp;BT39&amp;BU39&amp;BV39&amp;BW39&amp;BX39&amp;BY39&amp;BZ39&amp;CA39)</f>
        <v>0.20500.20500.2300.2300.0049999999999999800.0600.20500.2500.19500.19500.2300.20500.1700.230.0050.230.0050.2050.0050.2050.230.230.2250-0.3550.1550.16500.16500.22500.090.0050.090.0050.090.040.0900.2250.040.090.01250.165000.20500.250.0100.1650.1650.2050.0300.0900.16500.090.04</v>
      </c>
      <c r="C39" s="108" t="n">
        <v>37865</v>
      </c>
      <c r="D39" s="109" t="n">
        <f aca="false">Curves!D40</f>
        <v>0.205</v>
      </c>
      <c r="E39" s="109" t="n">
        <v>0</v>
      </c>
      <c r="F39" s="109" t="n">
        <f aca="false">Curves!I40</f>
        <v>0.205</v>
      </c>
      <c r="G39" s="109" t="n">
        <v>0</v>
      </c>
      <c r="H39" s="109" t="n">
        <f aca="false">Curves!P40</f>
        <v>0.23</v>
      </c>
      <c r="I39" s="109" t="n">
        <v>0</v>
      </c>
      <c r="J39" s="109" t="n">
        <f aca="false">Curves!L40</f>
        <v>0.23</v>
      </c>
      <c r="K39" s="109" t="n">
        <v>0</v>
      </c>
      <c r="L39" s="109" t="n">
        <f aca="false">Curves!U40</f>
        <v>0.00499999999999998</v>
      </c>
      <c r="M39" s="109" t="n">
        <v>0</v>
      </c>
      <c r="N39" s="109" t="n">
        <f aca="false">Curves!V40</f>
        <v>0.06</v>
      </c>
      <c r="O39" s="109" t="n">
        <v>0</v>
      </c>
      <c r="P39" s="109" t="n">
        <f aca="false">Curves!W40</f>
        <v>0.205</v>
      </c>
      <c r="Q39" s="109" t="n">
        <v>0</v>
      </c>
      <c r="R39" s="109" t="n">
        <f aca="false">Curves!O40</f>
        <v>0.25</v>
      </c>
      <c r="S39" s="109" t="n">
        <v>0</v>
      </c>
      <c r="T39" s="109" t="n">
        <f aca="false">Curves!F40</f>
        <v>0.195</v>
      </c>
      <c r="U39" s="109" t="n">
        <v>0</v>
      </c>
      <c r="V39" s="109" t="n">
        <f aca="false">Curves!H40</f>
        <v>0.195</v>
      </c>
      <c r="W39" s="109" t="n">
        <v>0</v>
      </c>
      <c r="X39" s="109" t="n">
        <f aca="false">Curves!S40</f>
        <v>0.23</v>
      </c>
      <c r="Y39" s="109" t="n">
        <v>0</v>
      </c>
      <c r="Z39" s="109" t="n">
        <f aca="false">Curves!K40</f>
        <v>0.205</v>
      </c>
      <c r="AA39" s="109" t="n">
        <v>0</v>
      </c>
      <c r="AB39" s="109" t="n">
        <f aca="false">Curves!G40</f>
        <v>0.17</v>
      </c>
      <c r="AC39" s="109" t="n">
        <v>0</v>
      </c>
      <c r="AD39" s="109" t="n">
        <f aca="false">Curves!R40</f>
        <v>0.23</v>
      </c>
      <c r="AE39" s="109" t="n">
        <v>0.005</v>
      </c>
      <c r="AF39" s="109" t="n">
        <f aca="false">Curves!N40</f>
        <v>0.23</v>
      </c>
      <c r="AG39" s="109" t="n">
        <v>0.005</v>
      </c>
      <c r="AH39" s="109" t="n">
        <f aca="false">Curves!J40</f>
        <v>0.205</v>
      </c>
      <c r="AI39" s="109" t="n">
        <v>0.005</v>
      </c>
      <c r="AJ39" s="109" t="n">
        <f aca="false">Curves!E40</f>
        <v>0.205</v>
      </c>
      <c r="AK39" s="109" t="n">
        <f aca="false">Curves!M40</f>
        <v>0.23</v>
      </c>
      <c r="AL39" s="109" t="n">
        <f aca="false">Curves!Q40</f>
        <v>0.23</v>
      </c>
      <c r="AM39" s="109" t="n">
        <f aca="false">Curves!AC40</f>
        <v>0.225</v>
      </c>
      <c r="AN39" s="109" t="n">
        <f aca="false">Curves!AQ40</f>
        <v>0</v>
      </c>
      <c r="AO39" s="109" t="n">
        <f aca="false">Curves!AD40</f>
        <v>-0.355</v>
      </c>
      <c r="AP39" s="109" t="n">
        <f aca="false">Curves!AP40</f>
        <v>0.155</v>
      </c>
      <c r="AQ39" s="109" t="n">
        <f aca="false">Curves!AA40</f>
        <v>0.165</v>
      </c>
      <c r="AR39" s="109" t="n">
        <f aca="false">Curves!AG40</f>
        <v>0</v>
      </c>
      <c r="AS39" s="109" t="n">
        <f aca="false">Curves!Y40</f>
        <v>0.165</v>
      </c>
      <c r="AT39" s="109" t="n">
        <f aca="false">Curves!AJ40</f>
        <v>0</v>
      </c>
      <c r="AU39" s="109" t="n">
        <f aca="false">Curves!AB40</f>
        <v>0.225</v>
      </c>
      <c r="AV39" s="109" t="n">
        <f aca="false">Curves!AH40</f>
        <v>0</v>
      </c>
      <c r="AW39" s="109" t="n">
        <f aca="false">Curves!Z40</f>
        <v>0.09</v>
      </c>
      <c r="AX39" s="109" t="n">
        <f aca="false">Curves!AI40</f>
        <v>0.005</v>
      </c>
      <c r="AY39" s="109" t="n">
        <f aca="false">Curves!Z40</f>
        <v>0.09</v>
      </c>
      <c r="AZ39" s="109" t="n">
        <f aca="false">Curves!AK40</f>
        <v>0.005</v>
      </c>
      <c r="BA39" s="109" t="n">
        <f aca="false">Curves!Z40</f>
        <v>0.09</v>
      </c>
      <c r="BB39" s="109" t="n">
        <f aca="false">Curves!AL40</f>
        <v>0.04</v>
      </c>
      <c r="BC39" s="109" t="n">
        <f aca="false">Curves!Z40</f>
        <v>0.09</v>
      </c>
      <c r="BD39" s="109" t="n">
        <f aca="false">Curves!AO40</f>
        <v>0</v>
      </c>
      <c r="BE39" s="109" t="n">
        <f aca="false">Curves!AC40</f>
        <v>0.225</v>
      </c>
      <c r="BF39" s="109" t="n">
        <f aca="false">Curves!AR40</f>
        <v>0.04</v>
      </c>
      <c r="BG39" s="109" t="n">
        <f aca="false">Curves!Z40</f>
        <v>0.09</v>
      </c>
      <c r="BH39" s="109" t="n">
        <f aca="false">Curves!AM40</f>
        <v>0.0125</v>
      </c>
      <c r="BI39" s="109" t="n">
        <f aca="false">AS39</f>
        <v>0.165</v>
      </c>
      <c r="BJ39" s="109" t="n">
        <f aca="false">AT39</f>
        <v>0</v>
      </c>
      <c r="BK39" s="109" t="n">
        <v>0</v>
      </c>
      <c r="BL39" s="109" t="n">
        <f aca="false">D39</f>
        <v>0.205</v>
      </c>
      <c r="BM39" s="109" t="n">
        <v>0</v>
      </c>
      <c r="BN39" s="109" t="n">
        <f aca="false">R39</f>
        <v>0.25</v>
      </c>
      <c r="BO39" s="109" t="n">
        <f aca="false">S39+0.01</f>
        <v>0.01</v>
      </c>
      <c r="BP39" s="109" t="n">
        <v>0</v>
      </c>
      <c r="BQ39" s="109" t="n">
        <f aca="false">AS39</f>
        <v>0.165</v>
      </c>
      <c r="BR39" s="109" t="n">
        <f aca="false">AQ39</f>
        <v>0.165</v>
      </c>
      <c r="BS39" s="109" t="n">
        <f aca="false">D39</f>
        <v>0.205</v>
      </c>
      <c r="BT39" s="109" t="n">
        <f aca="false">Curves!AE40</f>
        <v>0.03</v>
      </c>
      <c r="BU39" s="109" t="n">
        <v>0</v>
      </c>
      <c r="BV39" s="109" t="n">
        <f aca="false">AW39</f>
        <v>0.09</v>
      </c>
      <c r="BW39" s="109" t="n">
        <f aca="false">Curves!AN40</f>
        <v>0</v>
      </c>
      <c r="BX39" s="109" t="n">
        <f aca="false">AQ39</f>
        <v>0.165</v>
      </c>
      <c r="BY39" s="109" t="n">
        <f aca="false">Curves!AS40</f>
        <v>0</v>
      </c>
      <c r="BZ39" s="109" t="n">
        <f aca="false">BA39</f>
        <v>0.09</v>
      </c>
      <c r="CA39" s="109" t="n">
        <f aca="false">BB39</f>
        <v>0.04</v>
      </c>
      <c r="CB39" s="109"/>
      <c r="CC39" s="109"/>
      <c r="CD39" s="110"/>
      <c r="CE39" s="109"/>
      <c r="CF39" s="110"/>
      <c r="CG39" s="109"/>
      <c r="CH39" s="109"/>
      <c r="CI39" s="109"/>
      <c r="CJ39" s="109"/>
      <c r="CK39" s="109"/>
    </row>
    <row r="40" customFormat="false" ht="12.75" hidden="false" customHeight="false" outlineLevel="0" collapsed="false">
      <c r="A40" s="0" t="n">
        <v>0.786371384883985</v>
      </c>
      <c r="B40" s="0" t="str">
        <f aca="false">(D40&amp;E40&amp;F40&amp;G40&amp;H40&amp;I40&amp;J40&amp;K40&amp;L40&amp;M40&amp;N40&amp;O40&amp;P40&amp;Q40&amp;R40&amp;S40&amp;T40&amp;U40&amp;V40&amp;W40&amp;X40&amp;Y40&amp;Z40&amp;AA40&amp;AB40&amp;AC40&amp;AD40&amp;AE40&amp;AF40&amp;AG40&amp;AH40&amp;AI40&amp;AJ40&amp;AK40&amp;AL40&amp;AM40&amp;AN40&amp;AO40&amp;AP40&amp;AQ40&amp;AR40&amp;AS40&amp;AT40&amp;AU40&amp;AV40&amp;AW40&amp;AX40&amp;AY40&amp;AZ40&amp;BA40&amp;BB40&amp;BC40&amp;BD40&amp;BE40&amp;BF40&amp;BG40&amp;BH40&amp;BI40&amp;BJ40&amp;BK40&amp;BL40&amp;BM40&amp;BN40&amp;BO40&amp;BP40&amp;BQ40&amp;BR40&amp;BS40&amp;BT40&amp;BU40&amp;BV40&amp;BW40&amp;BX40&amp;BY40&amp;BZ40&amp;CA40)</f>
        <v>0.20500.20500.2300.2300.0049999999999999800.0600.20500.2500.19500.19500.2300.20500.1700.230.0050.230.0050.2050.0050.2050.230.230.2250-0.3550.1550.16500.16500.22500.090.0050.090.0050.090.040.0900.2250.040.090.01250.165000.20500.250.0100.1650.1650.2050.0300.0900.16500.090.04</v>
      </c>
      <c r="C40" s="108" t="n">
        <v>37895</v>
      </c>
      <c r="D40" s="109" t="n">
        <f aca="false">Curves!D41</f>
        <v>0.205</v>
      </c>
      <c r="E40" s="109" t="n">
        <v>0</v>
      </c>
      <c r="F40" s="109" t="n">
        <f aca="false">Curves!I41</f>
        <v>0.205</v>
      </c>
      <c r="G40" s="109" t="n">
        <v>0</v>
      </c>
      <c r="H40" s="109" t="n">
        <f aca="false">Curves!P41</f>
        <v>0.23</v>
      </c>
      <c r="I40" s="109" t="n">
        <v>0</v>
      </c>
      <c r="J40" s="109" t="n">
        <f aca="false">Curves!L41</f>
        <v>0.23</v>
      </c>
      <c r="K40" s="109" t="n">
        <v>0</v>
      </c>
      <c r="L40" s="109" t="n">
        <f aca="false">Curves!U41</f>
        <v>0.00499999999999998</v>
      </c>
      <c r="M40" s="109" t="n">
        <v>0</v>
      </c>
      <c r="N40" s="109" t="n">
        <f aca="false">Curves!V41</f>
        <v>0.06</v>
      </c>
      <c r="O40" s="109" t="n">
        <v>0</v>
      </c>
      <c r="P40" s="109" t="n">
        <f aca="false">Curves!W41</f>
        <v>0.205</v>
      </c>
      <c r="Q40" s="109" t="n">
        <v>0</v>
      </c>
      <c r="R40" s="109" t="n">
        <f aca="false">Curves!O41</f>
        <v>0.25</v>
      </c>
      <c r="S40" s="109" t="n">
        <v>0</v>
      </c>
      <c r="T40" s="109" t="n">
        <f aca="false">Curves!F41</f>
        <v>0.195</v>
      </c>
      <c r="U40" s="109" t="n">
        <v>0</v>
      </c>
      <c r="V40" s="109" t="n">
        <f aca="false">Curves!H41</f>
        <v>0.195</v>
      </c>
      <c r="W40" s="109" t="n">
        <v>0</v>
      </c>
      <c r="X40" s="109" t="n">
        <f aca="false">Curves!S41</f>
        <v>0.23</v>
      </c>
      <c r="Y40" s="109" t="n">
        <v>0</v>
      </c>
      <c r="Z40" s="109" t="n">
        <f aca="false">Curves!K41</f>
        <v>0.205</v>
      </c>
      <c r="AA40" s="109" t="n">
        <v>0</v>
      </c>
      <c r="AB40" s="109" t="n">
        <f aca="false">Curves!G41</f>
        <v>0.17</v>
      </c>
      <c r="AC40" s="109" t="n">
        <v>0</v>
      </c>
      <c r="AD40" s="109" t="n">
        <f aca="false">Curves!R41</f>
        <v>0.23</v>
      </c>
      <c r="AE40" s="109" t="n">
        <v>0.005</v>
      </c>
      <c r="AF40" s="109" t="n">
        <f aca="false">Curves!N41</f>
        <v>0.23</v>
      </c>
      <c r="AG40" s="109" t="n">
        <v>0.005</v>
      </c>
      <c r="AH40" s="109" t="n">
        <f aca="false">Curves!J41</f>
        <v>0.205</v>
      </c>
      <c r="AI40" s="109" t="n">
        <v>0.005</v>
      </c>
      <c r="AJ40" s="109" t="n">
        <f aca="false">Curves!E41</f>
        <v>0.205</v>
      </c>
      <c r="AK40" s="109" t="n">
        <f aca="false">Curves!M41</f>
        <v>0.23</v>
      </c>
      <c r="AL40" s="109" t="n">
        <f aca="false">Curves!Q41</f>
        <v>0.23</v>
      </c>
      <c r="AM40" s="109" t="n">
        <f aca="false">Curves!AC41</f>
        <v>0.225</v>
      </c>
      <c r="AN40" s="109" t="n">
        <f aca="false">Curves!AQ41</f>
        <v>0</v>
      </c>
      <c r="AO40" s="109" t="n">
        <f aca="false">Curves!AD41</f>
        <v>-0.355</v>
      </c>
      <c r="AP40" s="109" t="n">
        <f aca="false">Curves!AP41</f>
        <v>0.155</v>
      </c>
      <c r="AQ40" s="109" t="n">
        <f aca="false">Curves!AA41</f>
        <v>0.165</v>
      </c>
      <c r="AR40" s="109" t="n">
        <f aca="false">Curves!AG41</f>
        <v>0</v>
      </c>
      <c r="AS40" s="109" t="n">
        <f aca="false">Curves!Y41</f>
        <v>0.165</v>
      </c>
      <c r="AT40" s="109" t="n">
        <f aca="false">Curves!AJ41</f>
        <v>0</v>
      </c>
      <c r="AU40" s="109" t="n">
        <f aca="false">Curves!AB41</f>
        <v>0.225</v>
      </c>
      <c r="AV40" s="109" t="n">
        <f aca="false">Curves!AH41</f>
        <v>0</v>
      </c>
      <c r="AW40" s="109" t="n">
        <f aca="false">Curves!Z41</f>
        <v>0.09</v>
      </c>
      <c r="AX40" s="109" t="n">
        <f aca="false">Curves!AI41</f>
        <v>0.005</v>
      </c>
      <c r="AY40" s="109" t="n">
        <f aca="false">Curves!Z41</f>
        <v>0.09</v>
      </c>
      <c r="AZ40" s="109" t="n">
        <f aca="false">Curves!AK41</f>
        <v>0.005</v>
      </c>
      <c r="BA40" s="109" t="n">
        <f aca="false">Curves!Z41</f>
        <v>0.09</v>
      </c>
      <c r="BB40" s="109" t="n">
        <f aca="false">Curves!AL41</f>
        <v>0.04</v>
      </c>
      <c r="BC40" s="109" t="n">
        <f aca="false">Curves!Z41</f>
        <v>0.09</v>
      </c>
      <c r="BD40" s="109" t="n">
        <f aca="false">Curves!AO41</f>
        <v>0</v>
      </c>
      <c r="BE40" s="109" t="n">
        <f aca="false">Curves!AC41</f>
        <v>0.225</v>
      </c>
      <c r="BF40" s="109" t="n">
        <f aca="false">Curves!AR41</f>
        <v>0.04</v>
      </c>
      <c r="BG40" s="109" t="n">
        <f aca="false">Curves!Z41</f>
        <v>0.09</v>
      </c>
      <c r="BH40" s="109" t="n">
        <f aca="false">Curves!AM41</f>
        <v>0.0125</v>
      </c>
      <c r="BI40" s="109" t="n">
        <f aca="false">AS40</f>
        <v>0.165</v>
      </c>
      <c r="BJ40" s="109" t="n">
        <f aca="false">AT40</f>
        <v>0</v>
      </c>
      <c r="BK40" s="109" t="n">
        <v>0</v>
      </c>
      <c r="BL40" s="109" t="n">
        <f aca="false">D40</f>
        <v>0.205</v>
      </c>
      <c r="BM40" s="109" t="n">
        <v>0</v>
      </c>
      <c r="BN40" s="109" t="n">
        <f aca="false">R40</f>
        <v>0.25</v>
      </c>
      <c r="BO40" s="109" t="n">
        <f aca="false">S40+0.01</f>
        <v>0.01</v>
      </c>
      <c r="BP40" s="109" t="n">
        <v>0</v>
      </c>
      <c r="BQ40" s="109" t="n">
        <f aca="false">AS40</f>
        <v>0.165</v>
      </c>
      <c r="BR40" s="109" t="n">
        <f aca="false">AQ40</f>
        <v>0.165</v>
      </c>
      <c r="BS40" s="109" t="n">
        <f aca="false">D40</f>
        <v>0.205</v>
      </c>
      <c r="BT40" s="109" t="n">
        <f aca="false">Curves!AE41</f>
        <v>0.03</v>
      </c>
      <c r="BU40" s="109" t="n">
        <v>0</v>
      </c>
      <c r="BV40" s="109" t="n">
        <f aca="false">AW40</f>
        <v>0.09</v>
      </c>
      <c r="BW40" s="109" t="n">
        <f aca="false">Curves!AN41</f>
        <v>0</v>
      </c>
      <c r="BX40" s="109" t="n">
        <f aca="false">AQ40</f>
        <v>0.165</v>
      </c>
      <c r="BY40" s="109" t="n">
        <f aca="false">Curves!AS41</f>
        <v>0</v>
      </c>
      <c r="BZ40" s="109" t="n">
        <f aca="false">BA40</f>
        <v>0.09</v>
      </c>
      <c r="CA40" s="109" t="n">
        <f aca="false">BB40</f>
        <v>0.04</v>
      </c>
      <c r="CB40" s="109"/>
      <c r="CC40" s="109"/>
      <c r="CD40" s="110"/>
      <c r="CE40" s="109"/>
      <c r="CF40" s="110"/>
      <c r="CG40" s="109"/>
      <c r="CH40" s="109"/>
      <c r="CI40" s="109"/>
      <c r="CJ40" s="109"/>
      <c r="CK40" s="109"/>
    </row>
    <row r="41" customFormat="false" ht="12.75" hidden="false" customHeight="false" outlineLevel="0" collapsed="false">
      <c r="A41" s="0" t="n">
        <v>0.781580004304857</v>
      </c>
      <c r="B41" s="0" t="str">
        <f aca="false">(D41&amp;E41&amp;F41&amp;G41&amp;H41&amp;I41&amp;J41&amp;K41&amp;L41&amp;M41&amp;N41&amp;O41&amp;P41&amp;Q41&amp;R41&amp;S41&amp;T41&amp;U41&amp;V41&amp;W41&amp;X41&amp;Y41&amp;Z41&amp;AA41&amp;AB41&amp;AC41&amp;AD41&amp;AE41&amp;AF41&amp;AG41&amp;AH41&amp;AI41&amp;AJ41&amp;AK41&amp;AL41&amp;AM41&amp;AN41&amp;AO41&amp;AP41&amp;AQ41&amp;AR41&amp;AS41&amp;AT41&amp;AU41&amp;AV41&amp;AW41&amp;AX41&amp;AY41&amp;AZ41&amp;BA41&amp;BB41&amp;BC41&amp;BD41&amp;BE41&amp;BF41&amp;BG41&amp;BH41&amp;BI41&amp;BJ41&amp;BK41&amp;BL41&amp;BM41&amp;BN41&amp;BO41&amp;BP41&amp;BQ41&amp;BR41&amp;BS41&amp;BT41&amp;BU41&amp;BV41&amp;BW41&amp;BX41&amp;BY41&amp;BZ41&amp;CA41)</f>
        <v>0.30500.45500.60500.46500.14500.200.29503200.49500.29500.29500.62500.46500.2700.6050.0050.4650.0050.4550.0050.3050.4650.6050.3750.005-0.2750.1550.22500.22500.37500.1650.020.1650.020.1650.050.16500.3750.0550.1650.0250.225000.30500.4950.0100.2250.2250.3050.1100.16500.22500.1650.05</v>
      </c>
      <c r="C41" s="108" t="n">
        <v>37926</v>
      </c>
      <c r="D41" s="109" t="n">
        <f aca="false">Curves!D42</f>
        <v>0.305</v>
      </c>
      <c r="E41" s="109" t="n">
        <v>0</v>
      </c>
      <c r="F41" s="109" t="n">
        <f aca="false">Curves!I42</f>
        <v>0.455</v>
      </c>
      <c r="G41" s="109" t="n">
        <v>0</v>
      </c>
      <c r="H41" s="109" t="n">
        <f aca="false">Curves!P42</f>
        <v>0.605</v>
      </c>
      <c r="I41" s="109" t="n">
        <v>0</v>
      </c>
      <c r="J41" s="109" t="n">
        <f aca="false">Curves!L42</f>
        <v>0.465</v>
      </c>
      <c r="K41" s="109" t="n">
        <v>0</v>
      </c>
      <c r="L41" s="109" t="n">
        <f aca="false">Curves!U42</f>
        <v>0.145</v>
      </c>
      <c r="M41" s="109" t="n">
        <v>0</v>
      </c>
      <c r="N41" s="109" t="n">
        <f aca="false">Curves!V42</f>
        <v>0.2</v>
      </c>
      <c r="O41" s="109" t="n">
        <v>0</v>
      </c>
      <c r="P41" s="109" t="n">
        <f aca="false">Curves!W42</f>
        <v>0.295032</v>
      </c>
      <c r="Q41" s="109" t="n">
        <v>0</v>
      </c>
      <c r="R41" s="109" t="n">
        <f aca="false">Curves!O42</f>
        <v>0.495</v>
      </c>
      <c r="S41" s="109" t="n">
        <v>0</v>
      </c>
      <c r="T41" s="109" t="n">
        <f aca="false">Curves!F42</f>
        <v>0.295</v>
      </c>
      <c r="U41" s="109" t="n">
        <v>0</v>
      </c>
      <c r="V41" s="109" t="n">
        <f aca="false">Curves!H42</f>
        <v>0.295</v>
      </c>
      <c r="W41" s="109" t="n">
        <v>0</v>
      </c>
      <c r="X41" s="109" t="n">
        <f aca="false">Curves!S42</f>
        <v>0.625</v>
      </c>
      <c r="Y41" s="109" t="n">
        <v>0</v>
      </c>
      <c r="Z41" s="109" t="n">
        <f aca="false">Curves!K42</f>
        <v>0.465</v>
      </c>
      <c r="AA41" s="109" t="n">
        <v>0</v>
      </c>
      <c r="AB41" s="109" t="n">
        <f aca="false">Curves!G42</f>
        <v>0.27</v>
      </c>
      <c r="AC41" s="109" t="n">
        <v>0</v>
      </c>
      <c r="AD41" s="109" t="n">
        <f aca="false">Curves!R42</f>
        <v>0.605</v>
      </c>
      <c r="AE41" s="109" t="n">
        <v>0.005</v>
      </c>
      <c r="AF41" s="109" t="n">
        <f aca="false">Curves!N42</f>
        <v>0.465</v>
      </c>
      <c r="AG41" s="109" t="n">
        <v>0.005</v>
      </c>
      <c r="AH41" s="109" t="n">
        <f aca="false">Curves!J42</f>
        <v>0.455</v>
      </c>
      <c r="AI41" s="109" t="n">
        <v>0.005</v>
      </c>
      <c r="AJ41" s="109" t="n">
        <f aca="false">Curves!E42</f>
        <v>0.305</v>
      </c>
      <c r="AK41" s="109" t="n">
        <f aca="false">Curves!M42</f>
        <v>0.465</v>
      </c>
      <c r="AL41" s="109" t="n">
        <f aca="false">Curves!Q42</f>
        <v>0.605</v>
      </c>
      <c r="AM41" s="109" t="n">
        <f aca="false">Curves!AC42</f>
        <v>0.375</v>
      </c>
      <c r="AN41" s="109" t="n">
        <f aca="false">Curves!AQ42</f>
        <v>0.005</v>
      </c>
      <c r="AO41" s="109" t="n">
        <f aca="false">Curves!AD42</f>
        <v>-0.275</v>
      </c>
      <c r="AP41" s="109" t="n">
        <f aca="false">Curves!AP42</f>
        <v>0.155</v>
      </c>
      <c r="AQ41" s="109" t="n">
        <f aca="false">Curves!AA42</f>
        <v>0.225</v>
      </c>
      <c r="AR41" s="109" t="n">
        <f aca="false">Curves!AG42</f>
        <v>0</v>
      </c>
      <c r="AS41" s="109" t="n">
        <f aca="false">Curves!Y42</f>
        <v>0.225</v>
      </c>
      <c r="AT41" s="109" t="n">
        <f aca="false">Curves!AJ42</f>
        <v>0</v>
      </c>
      <c r="AU41" s="109" t="n">
        <f aca="false">Curves!AB42</f>
        <v>0.375</v>
      </c>
      <c r="AV41" s="109" t="n">
        <f aca="false">Curves!AH42</f>
        <v>0</v>
      </c>
      <c r="AW41" s="109" t="n">
        <f aca="false">Curves!Z42</f>
        <v>0.165</v>
      </c>
      <c r="AX41" s="109" t="n">
        <f aca="false">Curves!AI42</f>
        <v>0.02</v>
      </c>
      <c r="AY41" s="109" t="n">
        <f aca="false">Curves!Z42</f>
        <v>0.165</v>
      </c>
      <c r="AZ41" s="109" t="n">
        <f aca="false">Curves!AK42</f>
        <v>0.02</v>
      </c>
      <c r="BA41" s="109" t="n">
        <f aca="false">Curves!Z42</f>
        <v>0.165</v>
      </c>
      <c r="BB41" s="109" t="n">
        <f aca="false">Curves!AL42</f>
        <v>0.05</v>
      </c>
      <c r="BC41" s="109" t="n">
        <f aca="false">Curves!Z42</f>
        <v>0.165</v>
      </c>
      <c r="BD41" s="109" t="n">
        <f aca="false">Curves!AO42</f>
        <v>0</v>
      </c>
      <c r="BE41" s="109" t="n">
        <f aca="false">Curves!AC42</f>
        <v>0.375</v>
      </c>
      <c r="BF41" s="109" t="n">
        <f aca="false">Curves!AR42</f>
        <v>0.055</v>
      </c>
      <c r="BG41" s="109" t="n">
        <f aca="false">Curves!Z42</f>
        <v>0.165</v>
      </c>
      <c r="BH41" s="109" t="n">
        <f aca="false">Curves!AM42</f>
        <v>0.025</v>
      </c>
      <c r="BI41" s="109" t="n">
        <f aca="false">AS41</f>
        <v>0.225</v>
      </c>
      <c r="BJ41" s="109" t="n">
        <f aca="false">AT41</f>
        <v>0</v>
      </c>
      <c r="BK41" s="109" t="n">
        <v>0</v>
      </c>
      <c r="BL41" s="109" t="n">
        <f aca="false">D41</f>
        <v>0.305</v>
      </c>
      <c r="BM41" s="109" t="n">
        <v>0</v>
      </c>
      <c r="BN41" s="109" t="n">
        <f aca="false">R41</f>
        <v>0.495</v>
      </c>
      <c r="BO41" s="109" t="n">
        <f aca="false">S41+0.01</f>
        <v>0.01</v>
      </c>
      <c r="BP41" s="109" t="n">
        <v>0</v>
      </c>
      <c r="BQ41" s="109" t="n">
        <f aca="false">AS41</f>
        <v>0.225</v>
      </c>
      <c r="BR41" s="109" t="n">
        <f aca="false">AQ41</f>
        <v>0.225</v>
      </c>
      <c r="BS41" s="109" t="n">
        <f aca="false">D41</f>
        <v>0.305</v>
      </c>
      <c r="BT41" s="109" t="n">
        <f aca="false">Curves!AE42</f>
        <v>0.11</v>
      </c>
      <c r="BU41" s="109" t="n">
        <v>0</v>
      </c>
      <c r="BV41" s="109" t="n">
        <f aca="false">AW41</f>
        <v>0.165</v>
      </c>
      <c r="BW41" s="109" t="n">
        <f aca="false">Curves!AN42</f>
        <v>0</v>
      </c>
      <c r="BX41" s="109" t="n">
        <f aca="false">AQ41</f>
        <v>0.225</v>
      </c>
      <c r="BY41" s="109" t="n">
        <f aca="false">Curves!AS42</f>
        <v>0</v>
      </c>
      <c r="BZ41" s="109" t="n">
        <f aca="false">BA41</f>
        <v>0.165</v>
      </c>
      <c r="CA41" s="109" t="n">
        <f aca="false">BB41</f>
        <v>0.05</v>
      </c>
      <c r="CB41" s="109"/>
      <c r="CC41" s="109"/>
      <c r="CD41" s="110"/>
      <c r="CE41" s="109"/>
      <c r="CF41" s="110"/>
      <c r="CG41" s="109"/>
      <c r="CH41" s="109"/>
      <c r="CI41" s="109"/>
      <c r="CJ41" s="109"/>
      <c r="CK41" s="109"/>
    </row>
    <row r="42" customFormat="false" ht="12.75" hidden="false" customHeight="false" outlineLevel="0" collapsed="false">
      <c r="A42" s="0" t="n">
        <v>0.776971537152844</v>
      </c>
      <c r="B42" s="0" t="str">
        <f aca="false">(D42&amp;E42&amp;F42&amp;G42&amp;H42&amp;I42&amp;J42&amp;K42&amp;L42&amp;M42&amp;N42&amp;O42&amp;P42&amp;Q42&amp;R42&amp;S42&amp;T42&amp;U42&amp;V42&amp;W42&amp;X42&amp;Y42&amp;Z42&amp;AA42&amp;AB42&amp;AC42&amp;AD42&amp;AE42&amp;AF42&amp;AG42&amp;AH42&amp;AI42&amp;AJ42&amp;AK42&amp;AL42&amp;AM42&amp;AN42&amp;AO42&amp;AP42&amp;AQ42&amp;AR42&amp;AS42&amp;AT42&amp;AU42&amp;AV42&amp;AW42&amp;AX42&amp;AY42&amp;AZ42&amp;BA42&amp;BB42&amp;BC42&amp;BD42&amp;BE42&amp;BF42&amp;BG42&amp;BH42&amp;BI42&amp;BJ42&amp;BK42&amp;BL42&amp;BM42&amp;BN42&amp;BO42&amp;BP42&amp;BQ42&amp;BR42&amp;BS42&amp;BT42&amp;BU42&amp;BV42&amp;BW42&amp;BX42&amp;BY42&amp;BZ42&amp;CA42)</f>
        <v>0.30500.45500.60500.46500.14500.200.29896800.49500.29500.29500.62500.46500.2700.6050.0050.4650.0050.4550.0050.3050.4650.6050.3750.005-0.2750.1550.22500.22500.37500.1650.020.1650.020.1650.050.16500.3750.0550.1650.02750.225000.30500.4950.0100.2250.2250.3050.1100.16500.22500.1650.05</v>
      </c>
      <c r="C42" s="108" t="n">
        <v>37956</v>
      </c>
      <c r="D42" s="109" t="n">
        <f aca="false">Curves!D43</f>
        <v>0.305</v>
      </c>
      <c r="E42" s="109" t="n">
        <v>0</v>
      </c>
      <c r="F42" s="109" t="n">
        <f aca="false">Curves!I43</f>
        <v>0.455</v>
      </c>
      <c r="G42" s="109" t="n">
        <v>0</v>
      </c>
      <c r="H42" s="109" t="n">
        <f aca="false">Curves!P43</f>
        <v>0.605</v>
      </c>
      <c r="I42" s="109" t="n">
        <v>0</v>
      </c>
      <c r="J42" s="109" t="n">
        <f aca="false">Curves!L43</f>
        <v>0.465</v>
      </c>
      <c r="K42" s="109" t="n">
        <v>0</v>
      </c>
      <c r="L42" s="109" t="n">
        <f aca="false">Curves!U43</f>
        <v>0.145</v>
      </c>
      <c r="M42" s="109" t="n">
        <v>0</v>
      </c>
      <c r="N42" s="109" t="n">
        <f aca="false">Curves!V43</f>
        <v>0.2</v>
      </c>
      <c r="O42" s="109" t="n">
        <v>0</v>
      </c>
      <c r="P42" s="109" t="n">
        <f aca="false">Curves!W43</f>
        <v>0.298968</v>
      </c>
      <c r="Q42" s="109" t="n">
        <v>0</v>
      </c>
      <c r="R42" s="109" t="n">
        <f aca="false">Curves!O43</f>
        <v>0.495</v>
      </c>
      <c r="S42" s="109" t="n">
        <v>0</v>
      </c>
      <c r="T42" s="109" t="n">
        <f aca="false">Curves!F43</f>
        <v>0.295</v>
      </c>
      <c r="U42" s="109" t="n">
        <v>0</v>
      </c>
      <c r="V42" s="109" t="n">
        <f aca="false">Curves!H43</f>
        <v>0.295</v>
      </c>
      <c r="W42" s="109" t="n">
        <v>0</v>
      </c>
      <c r="X42" s="109" t="n">
        <f aca="false">Curves!S43</f>
        <v>0.625</v>
      </c>
      <c r="Y42" s="109" t="n">
        <v>0</v>
      </c>
      <c r="Z42" s="109" t="n">
        <f aca="false">Curves!K43</f>
        <v>0.465</v>
      </c>
      <c r="AA42" s="109" t="n">
        <v>0</v>
      </c>
      <c r="AB42" s="109" t="n">
        <f aca="false">Curves!G43</f>
        <v>0.27</v>
      </c>
      <c r="AC42" s="109" t="n">
        <v>0</v>
      </c>
      <c r="AD42" s="109" t="n">
        <f aca="false">Curves!R43</f>
        <v>0.605</v>
      </c>
      <c r="AE42" s="109" t="n">
        <v>0.005</v>
      </c>
      <c r="AF42" s="109" t="n">
        <f aca="false">Curves!N43</f>
        <v>0.465</v>
      </c>
      <c r="AG42" s="109" t="n">
        <v>0.005</v>
      </c>
      <c r="AH42" s="109" t="n">
        <f aca="false">Curves!J43</f>
        <v>0.455</v>
      </c>
      <c r="AI42" s="109" t="n">
        <v>0.005</v>
      </c>
      <c r="AJ42" s="109" t="n">
        <f aca="false">Curves!E43</f>
        <v>0.305</v>
      </c>
      <c r="AK42" s="109" t="n">
        <f aca="false">Curves!M43</f>
        <v>0.465</v>
      </c>
      <c r="AL42" s="109" t="n">
        <f aca="false">Curves!Q43</f>
        <v>0.605</v>
      </c>
      <c r="AM42" s="109" t="n">
        <f aca="false">Curves!AC43</f>
        <v>0.375</v>
      </c>
      <c r="AN42" s="109" t="n">
        <f aca="false">Curves!AQ43</f>
        <v>0.005</v>
      </c>
      <c r="AO42" s="109" t="n">
        <f aca="false">Curves!AD43</f>
        <v>-0.275</v>
      </c>
      <c r="AP42" s="109" t="n">
        <f aca="false">Curves!AP43</f>
        <v>0.155</v>
      </c>
      <c r="AQ42" s="109" t="n">
        <f aca="false">Curves!AA43</f>
        <v>0.225</v>
      </c>
      <c r="AR42" s="109" t="n">
        <f aca="false">Curves!AG43</f>
        <v>0</v>
      </c>
      <c r="AS42" s="109" t="n">
        <f aca="false">Curves!Y43</f>
        <v>0.225</v>
      </c>
      <c r="AT42" s="109" t="n">
        <f aca="false">Curves!AJ43</f>
        <v>0</v>
      </c>
      <c r="AU42" s="109" t="n">
        <f aca="false">Curves!AB43</f>
        <v>0.375</v>
      </c>
      <c r="AV42" s="109" t="n">
        <f aca="false">Curves!AH43</f>
        <v>0</v>
      </c>
      <c r="AW42" s="109" t="n">
        <f aca="false">Curves!Z43</f>
        <v>0.165</v>
      </c>
      <c r="AX42" s="109" t="n">
        <f aca="false">Curves!AI43</f>
        <v>0.02</v>
      </c>
      <c r="AY42" s="109" t="n">
        <f aca="false">Curves!Z43</f>
        <v>0.165</v>
      </c>
      <c r="AZ42" s="109" t="n">
        <f aca="false">Curves!AK43</f>
        <v>0.02</v>
      </c>
      <c r="BA42" s="109" t="n">
        <f aca="false">Curves!Z43</f>
        <v>0.165</v>
      </c>
      <c r="BB42" s="109" t="n">
        <f aca="false">Curves!AL43</f>
        <v>0.05</v>
      </c>
      <c r="BC42" s="109" t="n">
        <f aca="false">Curves!Z43</f>
        <v>0.165</v>
      </c>
      <c r="BD42" s="109" t="n">
        <f aca="false">Curves!AO43</f>
        <v>0</v>
      </c>
      <c r="BE42" s="109" t="n">
        <f aca="false">Curves!AC43</f>
        <v>0.375</v>
      </c>
      <c r="BF42" s="109" t="n">
        <f aca="false">Curves!AR43</f>
        <v>0.055</v>
      </c>
      <c r="BG42" s="109" t="n">
        <f aca="false">Curves!Z43</f>
        <v>0.165</v>
      </c>
      <c r="BH42" s="109" t="n">
        <f aca="false">Curves!AM43</f>
        <v>0.0275</v>
      </c>
      <c r="BI42" s="109" t="n">
        <f aca="false">AS42</f>
        <v>0.225</v>
      </c>
      <c r="BJ42" s="109" t="n">
        <f aca="false">AT42</f>
        <v>0</v>
      </c>
      <c r="BK42" s="109" t="n">
        <v>0</v>
      </c>
      <c r="BL42" s="109" t="n">
        <f aca="false">D42</f>
        <v>0.305</v>
      </c>
      <c r="BM42" s="109" t="n">
        <v>0</v>
      </c>
      <c r="BN42" s="109" t="n">
        <f aca="false">R42</f>
        <v>0.495</v>
      </c>
      <c r="BO42" s="109" t="n">
        <f aca="false">S42+0.01</f>
        <v>0.01</v>
      </c>
      <c r="BP42" s="109" t="n">
        <v>0</v>
      </c>
      <c r="BQ42" s="109" t="n">
        <f aca="false">AS42</f>
        <v>0.225</v>
      </c>
      <c r="BR42" s="109" t="n">
        <f aca="false">AQ42</f>
        <v>0.225</v>
      </c>
      <c r="BS42" s="109" t="n">
        <f aca="false">D42</f>
        <v>0.305</v>
      </c>
      <c r="BT42" s="109" t="n">
        <f aca="false">Curves!AE43</f>
        <v>0.11</v>
      </c>
      <c r="BU42" s="109" t="n">
        <v>0</v>
      </c>
      <c r="BV42" s="109" t="n">
        <f aca="false">AW42</f>
        <v>0.165</v>
      </c>
      <c r="BW42" s="109" t="n">
        <f aca="false">Curves!AN43</f>
        <v>0</v>
      </c>
      <c r="BX42" s="109" t="n">
        <f aca="false">AQ42</f>
        <v>0.225</v>
      </c>
      <c r="BY42" s="109" t="n">
        <f aca="false">Curves!AS43</f>
        <v>0</v>
      </c>
      <c r="BZ42" s="109" t="n">
        <f aca="false">BA42</f>
        <v>0.165</v>
      </c>
      <c r="CA42" s="109" t="n">
        <f aca="false">BB42</f>
        <v>0.05</v>
      </c>
      <c r="CB42" s="109"/>
      <c r="CC42" s="109"/>
      <c r="CD42" s="110"/>
      <c r="CE42" s="109"/>
      <c r="CF42" s="110"/>
      <c r="CG42" s="109"/>
      <c r="CH42" s="109"/>
      <c r="CI42" s="109"/>
      <c r="CJ42" s="109"/>
      <c r="CK42" s="109"/>
    </row>
    <row r="43" customFormat="false" ht="12.75" hidden="false" customHeight="false" outlineLevel="0" collapsed="false">
      <c r="A43" s="0" t="n">
        <v>0.772223756522107</v>
      </c>
      <c r="B43" s="0" t="str">
        <f aca="false">(D43&amp;E43&amp;F43&amp;G43&amp;H43&amp;I43&amp;J43&amp;K43&amp;L43&amp;M43&amp;N43&amp;O43&amp;P43&amp;Q43&amp;R43&amp;S43&amp;T43&amp;U43&amp;V43&amp;W43&amp;X43&amp;Y43&amp;Z43&amp;AA43&amp;AB43&amp;AC43&amp;AD43&amp;AE43&amp;AF43&amp;AG43&amp;AH43&amp;AI43&amp;AJ43&amp;AK43&amp;AL43&amp;AM43&amp;AN43&amp;AO43&amp;AP43&amp;AQ43&amp;AR43&amp;AS43&amp;AT43&amp;AU43&amp;AV43&amp;AW43&amp;AX43&amp;AY43&amp;AZ43&amp;BA43&amp;BB43&amp;BC43&amp;BD43&amp;BE43&amp;BF43&amp;BG43&amp;BH43&amp;BI43&amp;BJ43&amp;BK43&amp;BL43&amp;BM43&amp;BN43&amp;BO43&amp;BP43&amp;BQ43&amp;BR43&amp;BS43&amp;BT43&amp;BU43&amp;BV43&amp;BW43&amp;BX43&amp;BY43&amp;BZ43&amp;CA43)</f>
        <v>0.30500.45500.60500.46500.14500.200.3007600.49500.29500.29500.62500.46500.2700.6050.0050.4650.0050.4550.0050.3050.4650.6050.3750.005-0.2750.1550.22500.22500.37500.1650.020.1650.020.1650.050.16500.3750.0550.1650.030.225000.30500.4950.0100.2250.2250.3050.1100.16500.22500.1650.05</v>
      </c>
      <c r="C43" s="108" t="n">
        <v>37987</v>
      </c>
      <c r="D43" s="109" t="n">
        <f aca="false">Curves!D44</f>
        <v>0.305</v>
      </c>
      <c r="E43" s="109" t="n">
        <v>0</v>
      </c>
      <c r="F43" s="109" t="n">
        <f aca="false">Curves!I44</f>
        <v>0.455</v>
      </c>
      <c r="G43" s="109" t="n">
        <v>0</v>
      </c>
      <c r="H43" s="109" t="n">
        <f aca="false">Curves!P44</f>
        <v>0.605</v>
      </c>
      <c r="I43" s="109" t="n">
        <v>0</v>
      </c>
      <c r="J43" s="109" t="n">
        <f aca="false">Curves!L44</f>
        <v>0.465</v>
      </c>
      <c r="K43" s="109" t="n">
        <v>0</v>
      </c>
      <c r="L43" s="109" t="n">
        <f aca="false">Curves!U44</f>
        <v>0.145</v>
      </c>
      <c r="M43" s="109" t="n">
        <v>0</v>
      </c>
      <c r="N43" s="109" t="n">
        <f aca="false">Curves!V44</f>
        <v>0.2</v>
      </c>
      <c r="O43" s="109" t="n">
        <v>0</v>
      </c>
      <c r="P43" s="109" t="n">
        <f aca="false">Curves!W44</f>
        <v>0.30076</v>
      </c>
      <c r="Q43" s="109" t="n">
        <v>0</v>
      </c>
      <c r="R43" s="109" t="n">
        <f aca="false">Curves!O44</f>
        <v>0.495</v>
      </c>
      <c r="S43" s="109" t="n">
        <v>0</v>
      </c>
      <c r="T43" s="109" t="n">
        <f aca="false">Curves!F44</f>
        <v>0.295</v>
      </c>
      <c r="U43" s="109" t="n">
        <v>0</v>
      </c>
      <c r="V43" s="109" t="n">
        <f aca="false">Curves!H44</f>
        <v>0.295</v>
      </c>
      <c r="W43" s="109" t="n">
        <v>0</v>
      </c>
      <c r="X43" s="109" t="n">
        <f aca="false">Curves!S44</f>
        <v>0.625</v>
      </c>
      <c r="Y43" s="109" t="n">
        <v>0</v>
      </c>
      <c r="Z43" s="109" t="n">
        <f aca="false">Curves!K44</f>
        <v>0.465</v>
      </c>
      <c r="AA43" s="109" t="n">
        <v>0</v>
      </c>
      <c r="AB43" s="109" t="n">
        <f aca="false">Curves!G44</f>
        <v>0.27</v>
      </c>
      <c r="AC43" s="109" t="n">
        <v>0</v>
      </c>
      <c r="AD43" s="109" t="n">
        <f aca="false">Curves!R44</f>
        <v>0.605</v>
      </c>
      <c r="AE43" s="109" t="n">
        <v>0.005</v>
      </c>
      <c r="AF43" s="109" t="n">
        <f aca="false">Curves!N44</f>
        <v>0.465</v>
      </c>
      <c r="AG43" s="109" t="n">
        <v>0.005</v>
      </c>
      <c r="AH43" s="109" t="n">
        <f aca="false">Curves!J44</f>
        <v>0.455</v>
      </c>
      <c r="AI43" s="109" t="n">
        <v>0.005</v>
      </c>
      <c r="AJ43" s="109" t="n">
        <f aca="false">Curves!E44</f>
        <v>0.305</v>
      </c>
      <c r="AK43" s="109" t="n">
        <f aca="false">Curves!M44</f>
        <v>0.465</v>
      </c>
      <c r="AL43" s="109" t="n">
        <f aca="false">Curves!Q44</f>
        <v>0.605</v>
      </c>
      <c r="AM43" s="109" t="n">
        <f aca="false">Curves!AC44</f>
        <v>0.375</v>
      </c>
      <c r="AN43" s="109" t="n">
        <f aca="false">Curves!AQ44</f>
        <v>0.005</v>
      </c>
      <c r="AO43" s="109" t="n">
        <f aca="false">Curves!AD44</f>
        <v>-0.275</v>
      </c>
      <c r="AP43" s="109" t="n">
        <f aca="false">Curves!AP44</f>
        <v>0.155</v>
      </c>
      <c r="AQ43" s="109" t="n">
        <f aca="false">Curves!AA44</f>
        <v>0.225</v>
      </c>
      <c r="AR43" s="109" t="n">
        <f aca="false">Curves!AG44</f>
        <v>0</v>
      </c>
      <c r="AS43" s="109" t="n">
        <f aca="false">Curves!Y44</f>
        <v>0.225</v>
      </c>
      <c r="AT43" s="109" t="n">
        <f aca="false">Curves!AJ44</f>
        <v>0</v>
      </c>
      <c r="AU43" s="109" t="n">
        <f aca="false">Curves!AB44</f>
        <v>0.375</v>
      </c>
      <c r="AV43" s="109" t="n">
        <f aca="false">Curves!AH44</f>
        <v>0</v>
      </c>
      <c r="AW43" s="109" t="n">
        <f aca="false">Curves!Z44</f>
        <v>0.165</v>
      </c>
      <c r="AX43" s="109" t="n">
        <f aca="false">Curves!AI44</f>
        <v>0.02</v>
      </c>
      <c r="AY43" s="109" t="n">
        <f aca="false">Curves!Z44</f>
        <v>0.165</v>
      </c>
      <c r="AZ43" s="109" t="n">
        <f aca="false">Curves!AK44</f>
        <v>0.02</v>
      </c>
      <c r="BA43" s="109" t="n">
        <f aca="false">Curves!Z44</f>
        <v>0.165</v>
      </c>
      <c r="BB43" s="109" t="n">
        <f aca="false">Curves!AL44</f>
        <v>0.05</v>
      </c>
      <c r="BC43" s="109" t="n">
        <f aca="false">Curves!Z44</f>
        <v>0.165</v>
      </c>
      <c r="BD43" s="109" t="n">
        <f aca="false">Curves!AO44</f>
        <v>0</v>
      </c>
      <c r="BE43" s="109" t="n">
        <f aca="false">Curves!AC44</f>
        <v>0.375</v>
      </c>
      <c r="BF43" s="109" t="n">
        <f aca="false">Curves!AR44</f>
        <v>0.055</v>
      </c>
      <c r="BG43" s="109" t="n">
        <f aca="false">Curves!Z44</f>
        <v>0.165</v>
      </c>
      <c r="BH43" s="109" t="n">
        <f aca="false">Curves!AM44</f>
        <v>0.03</v>
      </c>
      <c r="BI43" s="109" t="n">
        <f aca="false">AS43</f>
        <v>0.225</v>
      </c>
      <c r="BJ43" s="109" t="n">
        <f aca="false">AT43</f>
        <v>0</v>
      </c>
      <c r="BK43" s="109" t="n">
        <v>0</v>
      </c>
      <c r="BL43" s="109" t="n">
        <f aca="false">D43</f>
        <v>0.305</v>
      </c>
      <c r="BM43" s="109" t="n">
        <v>0</v>
      </c>
      <c r="BN43" s="109" t="n">
        <f aca="false">R43</f>
        <v>0.495</v>
      </c>
      <c r="BO43" s="109" t="n">
        <f aca="false">S43+0.01</f>
        <v>0.01</v>
      </c>
      <c r="BP43" s="109" t="n">
        <v>0</v>
      </c>
      <c r="BQ43" s="109" t="n">
        <f aca="false">AS43</f>
        <v>0.225</v>
      </c>
      <c r="BR43" s="109" t="n">
        <f aca="false">AQ43</f>
        <v>0.225</v>
      </c>
      <c r="BS43" s="109" t="n">
        <f aca="false">D43</f>
        <v>0.305</v>
      </c>
      <c r="BT43" s="109" t="n">
        <f aca="false">Curves!AE44</f>
        <v>0.11</v>
      </c>
      <c r="BU43" s="109" t="n">
        <v>0</v>
      </c>
      <c r="BV43" s="109" t="n">
        <f aca="false">AW43</f>
        <v>0.165</v>
      </c>
      <c r="BW43" s="109" t="n">
        <f aca="false">Curves!AN44</f>
        <v>0</v>
      </c>
      <c r="BX43" s="109" t="n">
        <f aca="false">AQ43</f>
        <v>0.225</v>
      </c>
      <c r="BY43" s="109" t="n">
        <f aca="false">Curves!AS44</f>
        <v>0</v>
      </c>
      <c r="BZ43" s="109" t="n">
        <f aca="false">BA43</f>
        <v>0.165</v>
      </c>
      <c r="CA43" s="109" t="n">
        <f aca="false">BB43</f>
        <v>0.05</v>
      </c>
      <c r="CB43" s="109"/>
      <c r="CC43" s="109"/>
      <c r="CD43" s="110"/>
      <c r="CE43" s="109"/>
      <c r="CF43" s="110"/>
      <c r="CG43" s="109"/>
      <c r="CH43" s="109"/>
      <c r="CI43" s="109"/>
      <c r="CJ43" s="109"/>
      <c r="CK43" s="109"/>
    </row>
    <row r="44" customFormat="false" ht="12.75" hidden="false" customHeight="false" outlineLevel="0" collapsed="false">
      <c r="A44" s="0" t="n">
        <v>0.767488790100509</v>
      </c>
      <c r="B44" s="0" t="str">
        <f aca="false">(D44&amp;E44&amp;F44&amp;G44&amp;H44&amp;I44&amp;J44&amp;K44&amp;L44&amp;M44&amp;N44&amp;O44&amp;P44&amp;Q44&amp;R44&amp;S44&amp;T44&amp;U44&amp;V44&amp;W44&amp;X44&amp;Y44&amp;Z44&amp;AA44&amp;AB44&amp;AC44&amp;AD44&amp;AE44&amp;AF44&amp;AG44&amp;AH44&amp;AI44&amp;AJ44&amp;AK44&amp;AL44&amp;AM44&amp;AN44&amp;AO44&amp;AP44&amp;AQ44&amp;AR44&amp;AS44&amp;AT44&amp;AU44&amp;AV44&amp;AW44&amp;AX44&amp;AY44&amp;AZ44&amp;BA44&amp;BB44&amp;BC44&amp;BD44&amp;BE44&amp;BF44&amp;BG44&amp;BH44&amp;BI44&amp;BJ44&amp;BK44&amp;BL44&amp;BM44&amp;BN44&amp;BO44&amp;BP44&amp;BQ44&amp;BR44&amp;BS44&amp;BT44&amp;BU44&amp;BV44&amp;BW44&amp;BX44&amp;BY44&amp;BZ44&amp;CA44)</f>
        <v>0.30500.45500.60500.46500.14500.200.29640800.49500.29500.29500.62500.46500.2700.6050.0050.4650.0050.4550.0050.3050.4650.6050.3750.005-0.2750.1550.22500.22500.37500.1650.020.1650.020.1650.050.16500.3750.0550.1650.03250.225000.30500.4950.0100.2250.2250.3050.1100.16500.22500.1650.05</v>
      </c>
      <c r="C44" s="108" t="n">
        <v>38018</v>
      </c>
      <c r="D44" s="109" t="n">
        <f aca="false">Curves!D45</f>
        <v>0.305</v>
      </c>
      <c r="E44" s="109" t="n">
        <v>0</v>
      </c>
      <c r="F44" s="109" t="n">
        <f aca="false">Curves!I45</f>
        <v>0.455</v>
      </c>
      <c r="G44" s="109" t="n">
        <v>0</v>
      </c>
      <c r="H44" s="109" t="n">
        <f aca="false">Curves!P45</f>
        <v>0.605</v>
      </c>
      <c r="I44" s="109" t="n">
        <v>0</v>
      </c>
      <c r="J44" s="109" t="n">
        <f aca="false">Curves!L45</f>
        <v>0.465</v>
      </c>
      <c r="K44" s="109" t="n">
        <v>0</v>
      </c>
      <c r="L44" s="109" t="n">
        <f aca="false">Curves!U45</f>
        <v>0.145</v>
      </c>
      <c r="M44" s="109" t="n">
        <v>0</v>
      </c>
      <c r="N44" s="109" t="n">
        <f aca="false">Curves!V45</f>
        <v>0.2</v>
      </c>
      <c r="O44" s="109" t="n">
        <v>0</v>
      </c>
      <c r="P44" s="109" t="n">
        <f aca="false">Curves!W45</f>
        <v>0.296408</v>
      </c>
      <c r="Q44" s="109" t="n">
        <v>0</v>
      </c>
      <c r="R44" s="109" t="n">
        <f aca="false">Curves!O45</f>
        <v>0.495</v>
      </c>
      <c r="S44" s="109" t="n">
        <v>0</v>
      </c>
      <c r="T44" s="109" t="n">
        <f aca="false">Curves!F45</f>
        <v>0.295</v>
      </c>
      <c r="U44" s="109" t="n">
        <v>0</v>
      </c>
      <c r="V44" s="109" t="n">
        <f aca="false">Curves!H45</f>
        <v>0.295</v>
      </c>
      <c r="W44" s="109" t="n">
        <v>0</v>
      </c>
      <c r="X44" s="109" t="n">
        <f aca="false">Curves!S45</f>
        <v>0.625</v>
      </c>
      <c r="Y44" s="109" t="n">
        <v>0</v>
      </c>
      <c r="Z44" s="109" t="n">
        <f aca="false">Curves!K45</f>
        <v>0.465</v>
      </c>
      <c r="AA44" s="109" t="n">
        <v>0</v>
      </c>
      <c r="AB44" s="109" t="n">
        <f aca="false">Curves!G45</f>
        <v>0.27</v>
      </c>
      <c r="AC44" s="109" t="n">
        <v>0</v>
      </c>
      <c r="AD44" s="109" t="n">
        <f aca="false">Curves!R45</f>
        <v>0.605</v>
      </c>
      <c r="AE44" s="109" t="n">
        <v>0.005</v>
      </c>
      <c r="AF44" s="109" t="n">
        <f aca="false">Curves!N45</f>
        <v>0.465</v>
      </c>
      <c r="AG44" s="109" t="n">
        <v>0.005</v>
      </c>
      <c r="AH44" s="109" t="n">
        <f aca="false">Curves!J45</f>
        <v>0.455</v>
      </c>
      <c r="AI44" s="109" t="n">
        <v>0.005</v>
      </c>
      <c r="AJ44" s="109" t="n">
        <f aca="false">Curves!E45</f>
        <v>0.305</v>
      </c>
      <c r="AK44" s="109" t="n">
        <f aca="false">Curves!M45</f>
        <v>0.465</v>
      </c>
      <c r="AL44" s="109" t="n">
        <f aca="false">Curves!Q45</f>
        <v>0.605</v>
      </c>
      <c r="AM44" s="109" t="n">
        <f aca="false">Curves!AC45</f>
        <v>0.375</v>
      </c>
      <c r="AN44" s="109" t="n">
        <f aca="false">Curves!AQ45</f>
        <v>0.005</v>
      </c>
      <c r="AO44" s="109" t="n">
        <f aca="false">Curves!AD45</f>
        <v>-0.275</v>
      </c>
      <c r="AP44" s="109" t="n">
        <f aca="false">Curves!AP45</f>
        <v>0.155</v>
      </c>
      <c r="AQ44" s="109" t="n">
        <f aca="false">Curves!AA45</f>
        <v>0.225</v>
      </c>
      <c r="AR44" s="109" t="n">
        <f aca="false">Curves!AG45</f>
        <v>0</v>
      </c>
      <c r="AS44" s="109" t="n">
        <f aca="false">Curves!Y45</f>
        <v>0.225</v>
      </c>
      <c r="AT44" s="109" t="n">
        <f aca="false">Curves!AJ45</f>
        <v>0</v>
      </c>
      <c r="AU44" s="109" t="n">
        <f aca="false">Curves!AB45</f>
        <v>0.375</v>
      </c>
      <c r="AV44" s="109" t="n">
        <f aca="false">Curves!AH45</f>
        <v>0</v>
      </c>
      <c r="AW44" s="109" t="n">
        <f aca="false">Curves!Z45</f>
        <v>0.165</v>
      </c>
      <c r="AX44" s="109" t="n">
        <f aca="false">Curves!AI45</f>
        <v>0.02</v>
      </c>
      <c r="AY44" s="109" t="n">
        <f aca="false">Curves!Z45</f>
        <v>0.165</v>
      </c>
      <c r="AZ44" s="109" t="n">
        <f aca="false">Curves!AK45</f>
        <v>0.02</v>
      </c>
      <c r="BA44" s="109" t="n">
        <f aca="false">Curves!Z45</f>
        <v>0.165</v>
      </c>
      <c r="BB44" s="109" t="n">
        <f aca="false">Curves!AL45</f>
        <v>0.05</v>
      </c>
      <c r="BC44" s="109" t="n">
        <f aca="false">Curves!Z45</f>
        <v>0.165</v>
      </c>
      <c r="BD44" s="109" t="n">
        <f aca="false">Curves!AO45</f>
        <v>0</v>
      </c>
      <c r="BE44" s="109" t="n">
        <f aca="false">Curves!AC45</f>
        <v>0.375</v>
      </c>
      <c r="BF44" s="109" t="n">
        <f aca="false">Curves!AR45</f>
        <v>0.055</v>
      </c>
      <c r="BG44" s="109" t="n">
        <f aca="false">Curves!Z45</f>
        <v>0.165</v>
      </c>
      <c r="BH44" s="109" t="n">
        <f aca="false">Curves!AM45</f>
        <v>0.0325</v>
      </c>
      <c r="BI44" s="109" t="n">
        <f aca="false">AS44</f>
        <v>0.225</v>
      </c>
      <c r="BJ44" s="109" t="n">
        <f aca="false">AT44</f>
        <v>0</v>
      </c>
      <c r="BK44" s="109" t="n">
        <v>0</v>
      </c>
      <c r="BL44" s="109" t="n">
        <f aca="false">D44</f>
        <v>0.305</v>
      </c>
      <c r="BM44" s="109" t="n">
        <v>0</v>
      </c>
      <c r="BN44" s="109" t="n">
        <f aca="false">R44</f>
        <v>0.495</v>
      </c>
      <c r="BO44" s="109" t="n">
        <f aca="false">S44+0.01</f>
        <v>0.01</v>
      </c>
      <c r="BP44" s="109" t="n">
        <v>0</v>
      </c>
      <c r="BQ44" s="109" t="n">
        <f aca="false">AS44</f>
        <v>0.225</v>
      </c>
      <c r="BR44" s="109" t="n">
        <f aca="false">AQ44</f>
        <v>0.225</v>
      </c>
      <c r="BS44" s="109" t="n">
        <f aca="false">D44</f>
        <v>0.305</v>
      </c>
      <c r="BT44" s="109" t="n">
        <f aca="false">Curves!AE45</f>
        <v>0.11</v>
      </c>
      <c r="BU44" s="109" t="n">
        <v>0</v>
      </c>
      <c r="BV44" s="109" t="n">
        <f aca="false">AW44</f>
        <v>0.165</v>
      </c>
      <c r="BW44" s="109" t="n">
        <f aca="false">Curves!AN45</f>
        <v>0</v>
      </c>
      <c r="BX44" s="109" t="n">
        <f aca="false">AQ44</f>
        <v>0.225</v>
      </c>
      <c r="BY44" s="109" t="n">
        <f aca="false">Curves!AS45</f>
        <v>0</v>
      </c>
      <c r="BZ44" s="109" t="n">
        <f aca="false">BA44</f>
        <v>0.165</v>
      </c>
      <c r="CA44" s="109" t="n">
        <f aca="false">BB44</f>
        <v>0.05</v>
      </c>
      <c r="CB44" s="109"/>
      <c r="CC44" s="109"/>
      <c r="CD44" s="110"/>
      <c r="CE44" s="109"/>
      <c r="CF44" s="110"/>
      <c r="CG44" s="109"/>
      <c r="CH44" s="109"/>
      <c r="CI44" s="109"/>
      <c r="CJ44" s="109"/>
      <c r="CK44" s="109"/>
    </row>
    <row r="45" customFormat="false" ht="12.75" hidden="false" customHeight="false" outlineLevel="0" collapsed="false">
      <c r="A45" s="0" t="n">
        <v>0.763084812203234</v>
      </c>
      <c r="B45" s="0" t="str">
        <f aca="false">(D45&amp;E45&amp;F45&amp;G45&amp;H45&amp;I45&amp;J45&amp;K45&amp;L45&amp;M45&amp;N45&amp;O45&amp;P45&amp;Q45&amp;R45&amp;S45&amp;T45&amp;U45&amp;V45&amp;W45&amp;X45&amp;Y45&amp;Z45&amp;AA45&amp;AB45&amp;AC45&amp;AD45&amp;AE45&amp;AF45&amp;AG45&amp;AH45&amp;AI45&amp;AJ45&amp;AK45&amp;AL45&amp;AM45&amp;AN45&amp;AO45&amp;AP45&amp;AQ45&amp;AR45&amp;AS45&amp;AT45&amp;AU45&amp;AV45&amp;AW45&amp;AX45&amp;AY45&amp;AZ45&amp;BA45&amp;BB45&amp;BC45&amp;BD45&amp;BE45&amp;BF45&amp;BG45&amp;BH45&amp;BI45&amp;BJ45&amp;BK45&amp;BL45&amp;BM45&amp;BN45&amp;BO45&amp;BP45&amp;BQ45&amp;BR45&amp;BS45&amp;BT45&amp;BU45&amp;BV45&amp;BW45&amp;BX45&amp;BY45&amp;BZ45&amp;CA45)</f>
        <v>0.30500.45500.60500.46500.14500.200.29192800.49500.29500.29500.62500.46500.2700.6050.0050.4650.0050.4550.0050.3050.4650.6050.3750.005-0.2750.1550.22500.22500.37500.1650.020.1650.020.1650.050.16500.3750.0550.1650.0350.225000.30500.4950.0100.2250.2250.3050.1100.16500.22500.1650.05</v>
      </c>
      <c r="C45" s="108" t="n">
        <v>38047</v>
      </c>
      <c r="D45" s="109" t="n">
        <f aca="false">Curves!D46</f>
        <v>0.305</v>
      </c>
      <c r="E45" s="109" t="n">
        <v>0</v>
      </c>
      <c r="F45" s="109" t="n">
        <f aca="false">Curves!I46</f>
        <v>0.455</v>
      </c>
      <c r="G45" s="109" t="n">
        <v>0</v>
      </c>
      <c r="H45" s="109" t="n">
        <f aca="false">Curves!P46</f>
        <v>0.605</v>
      </c>
      <c r="I45" s="109" t="n">
        <v>0</v>
      </c>
      <c r="J45" s="109" t="n">
        <f aca="false">Curves!L46</f>
        <v>0.465</v>
      </c>
      <c r="K45" s="109" t="n">
        <v>0</v>
      </c>
      <c r="L45" s="109" t="n">
        <f aca="false">Curves!U46</f>
        <v>0.145</v>
      </c>
      <c r="M45" s="109" t="n">
        <v>0</v>
      </c>
      <c r="N45" s="109" t="n">
        <f aca="false">Curves!V46</f>
        <v>0.2</v>
      </c>
      <c r="O45" s="109" t="n">
        <v>0</v>
      </c>
      <c r="P45" s="109" t="n">
        <f aca="false">Curves!W46</f>
        <v>0.291928</v>
      </c>
      <c r="Q45" s="109" t="n">
        <v>0</v>
      </c>
      <c r="R45" s="109" t="n">
        <f aca="false">Curves!O46</f>
        <v>0.495</v>
      </c>
      <c r="S45" s="109" t="n">
        <v>0</v>
      </c>
      <c r="T45" s="109" t="n">
        <f aca="false">Curves!F46</f>
        <v>0.295</v>
      </c>
      <c r="U45" s="109" t="n">
        <v>0</v>
      </c>
      <c r="V45" s="109" t="n">
        <f aca="false">Curves!H46</f>
        <v>0.295</v>
      </c>
      <c r="W45" s="109" t="n">
        <v>0</v>
      </c>
      <c r="X45" s="109" t="n">
        <f aca="false">Curves!S46</f>
        <v>0.625</v>
      </c>
      <c r="Y45" s="109" t="n">
        <v>0</v>
      </c>
      <c r="Z45" s="109" t="n">
        <f aca="false">Curves!K46</f>
        <v>0.465</v>
      </c>
      <c r="AA45" s="109" t="n">
        <v>0</v>
      </c>
      <c r="AB45" s="109" t="n">
        <f aca="false">Curves!G46</f>
        <v>0.27</v>
      </c>
      <c r="AC45" s="109" t="n">
        <v>0</v>
      </c>
      <c r="AD45" s="109" t="n">
        <f aca="false">Curves!R46</f>
        <v>0.605</v>
      </c>
      <c r="AE45" s="109" t="n">
        <v>0.005</v>
      </c>
      <c r="AF45" s="109" t="n">
        <f aca="false">Curves!N46</f>
        <v>0.465</v>
      </c>
      <c r="AG45" s="109" t="n">
        <v>0.005</v>
      </c>
      <c r="AH45" s="109" t="n">
        <f aca="false">Curves!J46</f>
        <v>0.455</v>
      </c>
      <c r="AI45" s="109" t="n">
        <v>0.005</v>
      </c>
      <c r="AJ45" s="109" t="n">
        <f aca="false">Curves!E46</f>
        <v>0.305</v>
      </c>
      <c r="AK45" s="109" t="n">
        <f aca="false">Curves!M46</f>
        <v>0.465</v>
      </c>
      <c r="AL45" s="109" t="n">
        <f aca="false">Curves!Q46</f>
        <v>0.605</v>
      </c>
      <c r="AM45" s="109" t="n">
        <f aca="false">Curves!AC46</f>
        <v>0.375</v>
      </c>
      <c r="AN45" s="109" t="n">
        <f aca="false">Curves!AQ46</f>
        <v>0.005</v>
      </c>
      <c r="AO45" s="109" t="n">
        <f aca="false">Curves!AD46</f>
        <v>-0.275</v>
      </c>
      <c r="AP45" s="109" t="n">
        <f aca="false">Curves!AP46</f>
        <v>0.155</v>
      </c>
      <c r="AQ45" s="109" t="n">
        <f aca="false">Curves!AA46</f>
        <v>0.225</v>
      </c>
      <c r="AR45" s="109" t="n">
        <f aca="false">Curves!AG46</f>
        <v>0</v>
      </c>
      <c r="AS45" s="109" t="n">
        <f aca="false">Curves!Y46</f>
        <v>0.225</v>
      </c>
      <c r="AT45" s="109" t="n">
        <f aca="false">Curves!AJ46</f>
        <v>0</v>
      </c>
      <c r="AU45" s="109" t="n">
        <f aca="false">Curves!AB46</f>
        <v>0.375</v>
      </c>
      <c r="AV45" s="109" t="n">
        <f aca="false">Curves!AH46</f>
        <v>0</v>
      </c>
      <c r="AW45" s="109" t="n">
        <f aca="false">Curves!Z46</f>
        <v>0.165</v>
      </c>
      <c r="AX45" s="109" t="n">
        <f aca="false">Curves!AI46</f>
        <v>0.02</v>
      </c>
      <c r="AY45" s="109" t="n">
        <f aca="false">Curves!Z46</f>
        <v>0.165</v>
      </c>
      <c r="AZ45" s="109" t="n">
        <f aca="false">Curves!AK46</f>
        <v>0.02</v>
      </c>
      <c r="BA45" s="109" t="n">
        <f aca="false">Curves!Z46</f>
        <v>0.165</v>
      </c>
      <c r="BB45" s="109" t="n">
        <f aca="false">Curves!AL46</f>
        <v>0.05</v>
      </c>
      <c r="BC45" s="109" t="n">
        <f aca="false">Curves!Z46</f>
        <v>0.165</v>
      </c>
      <c r="BD45" s="109" t="n">
        <f aca="false">Curves!AO46</f>
        <v>0</v>
      </c>
      <c r="BE45" s="109" t="n">
        <f aca="false">Curves!AC46</f>
        <v>0.375</v>
      </c>
      <c r="BF45" s="109" t="n">
        <f aca="false">Curves!AR46</f>
        <v>0.055</v>
      </c>
      <c r="BG45" s="109" t="n">
        <f aca="false">Curves!Z46</f>
        <v>0.165</v>
      </c>
      <c r="BH45" s="109" t="n">
        <f aca="false">Curves!AM46</f>
        <v>0.035</v>
      </c>
      <c r="BI45" s="109" t="n">
        <f aca="false">AS45</f>
        <v>0.225</v>
      </c>
      <c r="BJ45" s="109" t="n">
        <f aca="false">AT45</f>
        <v>0</v>
      </c>
      <c r="BK45" s="109" t="n">
        <v>0</v>
      </c>
      <c r="BL45" s="109" t="n">
        <f aca="false">D45</f>
        <v>0.305</v>
      </c>
      <c r="BM45" s="109" t="n">
        <v>0</v>
      </c>
      <c r="BN45" s="109" t="n">
        <f aca="false">R45</f>
        <v>0.495</v>
      </c>
      <c r="BO45" s="109" t="n">
        <f aca="false">S45+0.01</f>
        <v>0.01</v>
      </c>
      <c r="BP45" s="109" t="n">
        <v>0</v>
      </c>
      <c r="BQ45" s="109" t="n">
        <f aca="false">AS45</f>
        <v>0.225</v>
      </c>
      <c r="BR45" s="109" t="n">
        <f aca="false">AQ45</f>
        <v>0.225</v>
      </c>
      <c r="BS45" s="109" t="n">
        <f aca="false">D45</f>
        <v>0.305</v>
      </c>
      <c r="BT45" s="109" t="n">
        <f aca="false">Curves!AE46</f>
        <v>0.11</v>
      </c>
      <c r="BU45" s="109" t="n">
        <v>0</v>
      </c>
      <c r="BV45" s="109" t="n">
        <f aca="false">AW45</f>
        <v>0.165</v>
      </c>
      <c r="BW45" s="109" t="n">
        <f aca="false">Curves!AN46</f>
        <v>0</v>
      </c>
      <c r="BX45" s="109" t="n">
        <f aca="false">AQ45</f>
        <v>0.225</v>
      </c>
      <c r="BY45" s="109" t="n">
        <f aca="false">Curves!AS46</f>
        <v>0</v>
      </c>
      <c r="BZ45" s="109" t="n">
        <f aca="false">BA45</f>
        <v>0.165</v>
      </c>
      <c r="CA45" s="109" t="n">
        <f aca="false">BB45</f>
        <v>0.05</v>
      </c>
      <c r="CB45" s="109"/>
      <c r="CC45" s="109"/>
      <c r="CD45" s="110"/>
      <c r="CE45" s="109"/>
      <c r="CF45" s="110"/>
      <c r="CG45" s="109"/>
      <c r="CH45" s="109"/>
      <c r="CI45" s="109"/>
      <c r="CJ45" s="109"/>
      <c r="CK45" s="109"/>
    </row>
    <row r="46" customFormat="false" ht="12.75" hidden="false" customHeight="false" outlineLevel="0" collapsed="false">
      <c r="A46" s="0" t="n">
        <v>0.758390649818628</v>
      </c>
      <c r="B46" s="0" t="str">
        <f aca="false">(D46&amp;E46&amp;F46&amp;G46&amp;H46&amp;I46&amp;J46&amp;K46&amp;L46&amp;M46&amp;N46&amp;O46&amp;P46&amp;Q46&amp;R46&amp;S46&amp;T46&amp;U46&amp;V46&amp;W46&amp;X46&amp;Y46&amp;Z46&amp;AA46&amp;AB46&amp;AC46&amp;AD46&amp;AE46&amp;AF46&amp;AG46&amp;AH46&amp;AI46&amp;AJ46&amp;AK46&amp;AL46&amp;AM46&amp;AN46&amp;AO46&amp;AP46&amp;AQ46&amp;AR46&amp;AS46&amp;AT46&amp;AU46&amp;AV46&amp;AW46&amp;AX46&amp;AY46&amp;AZ46&amp;BA46&amp;BB46&amp;BC46&amp;BD46&amp;BE46&amp;BF46&amp;BG46&amp;BH46&amp;BI46&amp;BJ46&amp;BK46&amp;BL46&amp;BM46&amp;BN46&amp;BO46&amp;BP46&amp;BQ46&amp;BR46&amp;BS46&amp;BT46&amp;BU46&amp;BV46&amp;BW46&amp;BX46&amp;BY46&amp;BZ46&amp;CA46)</f>
        <v>0.19500.20500.2200.220-0.0049999999999999800.0500.19500.2400.18500.18500.2200.20500.1600.220.0050.220.0050.2050.0050.1950.220.220.2150-0.40.1550.15500.15500.21500.0850.0050.0850.0050.0850.040.08500.2150.040.0850.00750.155000.19500.240.0100.1550.1550.1950.02500.08500.15500.0850.04</v>
      </c>
      <c r="C46" s="108" t="n">
        <v>38078</v>
      </c>
      <c r="D46" s="109" t="n">
        <f aca="false">Curves!D47</f>
        <v>0.195</v>
      </c>
      <c r="E46" s="109" t="n">
        <v>0</v>
      </c>
      <c r="F46" s="109" t="n">
        <f aca="false">Curves!I47</f>
        <v>0.205</v>
      </c>
      <c r="G46" s="109" t="n">
        <v>0</v>
      </c>
      <c r="H46" s="109" t="n">
        <f aca="false">Curves!P47</f>
        <v>0.22</v>
      </c>
      <c r="I46" s="109" t="n">
        <v>0</v>
      </c>
      <c r="J46" s="109" t="n">
        <f aca="false">Curves!L47</f>
        <v>0.22</v>
      </c>
      <c r="K46" s="109" t="n">
        <v>0</v>
      </c>
      <c r="L46" s="109" t="n">
        <f aca="false">Curves!U47</f>
        <v>-0.00499999999999998</v>
      </c>
      <c r="M46" s="109" t="n">
        <v>0</v>
      </c>
      <c r="N46" s="109" t="n">
        <f aca="false">Curves!V47</f>
        <v>0.05</v>
      </c>
      <c r="O46" s="109" t="n">
        <v>0</v>
      </c>
      <c r="P46" s="109" t="n">
        <f aca="false">Curves!W47</f>
        <v>0.195</v>
      </c>
      <c r="Q46" s="109" t="n">
        <v>0</v>
      </c>
      <c r="R46" s="109" t="n">
        <f aca="false">Curves!O47</f>
        <v>0.24</v>
      </c>
      <c r="S46" s="109" t="n">
        <v>0</v>
      </c>
      <c r="T46" s="109" t="n">
        <f aca="false">Curves!F47</f>
        <v>0.185</v>
      </c>
      <c r="U46" s="109" t="n">
        <v>0</v>
      </c>
      <c r="V46" s="109" t="n">
        <f aca="false">Curves!H47</f>
        <v>0.185</v>
      </c>
      <c r="W46" s="109" t="n">
        <v>0</v>
      </c>
      <c r="X46" s="109" t="n">
        <f aca="false">Curves!S47</f>
        <v>0.22</v>
      </c>
      <c r="Y46" s="109" t="n">
        <v>0</v>
      </c>
      <c r="Z46" s="109" t="n">
        <f aca="false">Curves!K47</f>
        <v>0.205</v>
      </c>
      <c r="AA46" s="109" t="n">
        <v>0</v>
      </c>
      <c r="AB46" s="109" t="n">
        <f aca="false">Curves!G47</f>
        <v>0.16</v>
      </c>
      <c r="AC46" s="109" t="n">
        <v>0</v>
      </c>
      <c r="AD46" s="109" t="n">
        <f aca="false">Curves!R47</f>
        <v>0.22</v>
      </c>
      <c r="AE46" s="109" t="n">
        <v>0.005</v>
      </c>
      <c r="AF46" s="109" t="n">
        <f aca="false">Curves!N47</f>
        <v>0.22</v>
      </c>
      <c r="AG46" s="109" t="n">
        <v>0.005</v>
      </c>
      <c r="AH46" s="109" t="n">
        <f aca="false">Curves!J47</f>
        <v>0.205</v>
      </c>
      <c r="AI46" s="109" t="n">
        <v>0.005</v>
      </c>
      <c r="AJ46" s="109" t="n">
        <f aca="false">Curves!E47</f>
        <v>0.195</v>
      </c>
      <c r="AK46" s="109" t="n">
        <f aca="false">Curves!M47</f>
        <v>0.22</v>
      </c>
      <c r="AL46" s="109" t="n">
        <f aca="false">Curves!Q47</f>
        <v>0.22</v>
      </c>
      <c r="AM46" s="109" t="n">
        <f aca="false">Curves!AC47</f>
        <v>0.215</v>
      </c>
      <c r="AN46" s="109" t="n">
        <f aca="false">Curves!AQ47</f>
        <v>0</v>
      </c>
      <c r="AO46" s="109" t="n">
        <f aca="false">Curves!AD47</f>
        <v>-0.4</v>
      </c>
      <c r="AP46" s="109" t="n">
        <f aca="false">Curves!AP47</f>
        <v>0.155</v>
      </c>
      <c r="AQ46" s="109" t="n">
        <f aca="false">Curves!AA47</f>
        <v>0.155</v>
      </c>
      <c r="AR46" s="109" t="n">
        <f aca="false">Curves!AG47</f>
        <v>0</v>
      </c>
      <c r="AS46" s="109" t="n">
        <f aca="false">Curves!Y47</f>
        <v>0.155</v>
      </c>
      <c r="AT46" s="109" t="n">
        <f aca="false">Curves!AJ47</f>
        <v>0</v>
      </c>
      <c r="AU46" s="109" t="n">
        <f aca="false">Curves!AB47</f>
        <v>0.215</v>
      </c>
      <c r="AV46" s="109" t="n">
        <f aca="false">Curves!AH47</f>
        <v>0</v>
      </c>
      <c r="AW46" s="109" t="n">
        <f aca="false">Curves!Z47</f>
        <v>0.085</v>
      </c>
      <c r="AX46" s="109" t="n">
        <f aca="false">Curves!AI47</f>
        <v>0.005</v>
      </c>
      <c r="AY46" s="109" t="n">
        <f aca="false">Curves!Z47</f>
        <v>0.085</v>
      </c>
      <c r="AZ46" s="109" t="n">
        <f aca="false">Curves!AK47</f>
        <v>0.005</v>
      </c>
      <c r="BA46" s="109" t="n">
        <f aca="false">Curves!Z47</f>
        <v>0.085</v>
      </c>
      <c r="BB46" s="109" t="n">
        <f aca="false">Curves!AL47</f>
        <v>0.04</v>
      </c>
      <c r="BC46" s="109" t="n">
        <f aca="false">Curves!Z47</f>
        <v>0.085</v>
      </c>
      <c r="BD46" s="109" t="n">
        <f aca="false">Curves!AO47</f>
        <v>0</v>
      </c>
      <c r="BE46" s="109" t="n">
        <f aca="false">Curves!AC47</f>
        <v>0.215</v>
      </c>
      <c r="BF46" s="109" t="n">
        <f aca="false">Curves!AR47</f>
        <v>0.04</v>
      </c>
      <c r="BG46" s="109" t="n">
        <f aca="false">Curves!Z47</f>
        <v>0.085</v>
      </c>
      <c r="BH46" s="109" t="n">
        <f aca="false">Curves!AM47</f>
        <v>0.0075</v>
      </c>
      <c r="BI46" s="109" t="n">
        <f aca="false">AS46</f>
        <v>0.155</v>
      </c>
      <c r="BJ46" s="109" t="n">
        <f aca="false">AT46</f>
        <v>0</v>
      </c>
      <c r="BK46" s="109" t="n">
        <v>0</v>
      </c>
      <c r="BL46" s="109" t="n">
        <f aca="false">D46</f>
        <v>0.195</v>
      </c>
      <c r="BM46" s="109" t="n">
        <v>0</v>
      </c>
      <c r="BN46" s="109" t="n">
        <f aca="false">R46</f>
        <v>0.24</v>
      </c>
      <c r="BO46" s="109" t="n">
        <f aca="false">S46+0.01</f>
        <v>0.01</v>
      </c>
      <c r="BP46" s="109" t="n">
        <v>0</v>
      </c>
      <c r="BQ46" s="109" t="n">
        <f aca="false">AS46</f>
        <v>0.155</v>
      </c>
      <c r="BR46" s="109" t="n">
        <f aca="false">AQ46</f>
        <v>0.155</v>
      </c>
      <c r="BS46" s="109" t="n">
        <f aca="false">D46</f>
        <v>0.195</v>
      </c>
      <c r="BT46" s="109" t="n">
        <f aca="false">Curves!AE47</f>
        <v>0.025</v>
      </c>
      <c r="BU46" s="109" t="n">
        <v>0</v>
      </c>
      <c r="BV46" s="109" t="n">
        <f aca="false">AW46</f>
        <v>0.085</v>
      </c>
      <c r="BW46" s="109" t="n">
        <f aca="false">Curves!AN47</f>
        <v>0</v>
      </c>
      <c r="BX46" s="109" t="n">
        <f aca="false">AQ46</f>
        <v>0.155</v>
      </c>
      <c r="BY46" s="109" t="n">
        <f aca="false">Curves!AS47</f>
        <v>0</v>
      </c>
      <c r="BZ46" s="109" t="n">
        <f aca="false">BA46</f>
        <v>0.085</v>
      </c>
      <c r="CA46" s="109" t="n">
        <f aca="false">BB46</f>
        <v>0.04</v>
      </c>
      <c r="CB46" s="109"/>
      <c r="CC46" s="109"/>
      <c r="CD46" s="110"/>
      <c r="CE46" s="109"/>
      <c r="CF46" s="110"/>
      <c r="CG46" s="109"/>
      <c r="CH46" s="109"/>
      <c r="CI46" s="109"/>
      <c r="CJ46" s="109"/>
      <c r="CK46" s="109"/>
    </row>
    <row r="47" customFormat="false" ht="12.75" hidden="false" customHeight="false" outlineLevel="0" collapsed="false">
      <c r="A47" s="0" t="n">
        <v>0.753859801064731</v>
      </c>
      <c r="B47" s="0" t="str">
        <f aca="false">(D47&amp;E47&amp;F47&amp;G47&amp;H47&amp;I47&amp;J47&amp;K47&amp;L47&amp;M47&amp;N47&amp;O47&amp;P47&amp;Q47&amp;R47&amp;S47&amp;T47&amp;U47&amp;V47&amp;W47&amp;X47&amp;Y47&amp;Z47&amp;AA47&amp;AB47&amp;AC47&amp;AD47&amp;AE47&amp;AF47&amp;AG47&amp;AH47&amp;AI47&amp;AJ47&amp;AK47&amp;AL47&amp;AM47&amp;AN47&amp;AO47&amp;AP47&amp;AQ47&amp;AR47&amp;AS47&amp;AT47&amp;AU47&amp;AV47&amp;AW47&amp;AX47&amp;AY47&amp;AZ47&amp;BA47&amp;BB47&amp;BC47&amp;BD47&amp;BE47&amp;BF47&amp;BG47&amp;BH47&amp;BI47&amp;BJ47&amp;BK47&amp;BL47&amp;BM47&amp;BN47&amp;BO47&amp;BP47&amp;BQ47&amp;BR47&amp;BS47&amp;BT47&amp;BU47&amp;BV47&amp;BW47&amp;BX47&amp;BY47&amp;BZ47&amp;CA47)</f>
        <v>0.19500.20500.2200.220-0.0049999999999999800.0500.19500.2400.18500.18500.2200.20500.1600.220.0050.220.0050.2050.0050.1950.220.220.2150-0.40.1550.15500.15500.21500.0850.0050.0850.0050.0850.040.08500.2150.040.0850.00750.155000.19500.240.0100.1550.1550.1950.02500.08500.15500.0850.04</v>
      </c>
      <c r="C47" s="108" t="n">
        <v>38108</v>
      </c>
      <c r="D47" s="109" t="n">
        <f aca="false">Curves!D48</f>
        <v>0.195</v>
      </c>
      <c r="E47" s="109" t="n">
        <v>0</v>
      </c>
      <c r="F47" s="109" t="n">
        <f aca="false">Curves!I48</f>
        <v>0.205</v>
      </c>
      <c r="G47" s="109" t="n">
        <v>0</v>
      </c>
      <c r="H47" s="109" t="n">
        <f aca="false">Curves!P48</f>
        <v>0.22</v>
      </c>
      <c r="I47" s="109" t="n">
        <v>0</v>
      </c>
      <c r="J47" s="109" t="n">
        <f aca="false">Curves!L48</f>
        <v>0.22</v>
      </c>
      <c r="K47" s="109" t="n">
        <v>0</v>
      </c>
      <c r="L47" s="109" t="n">
        <f aca="false">Curves!U48</f>
        <v>-0.00499999999999998</v>
      </c>
      <c r="M47" s="109" t="n">
        <v>0</v>
      </c>
      <c r="N47" s="109" t="n">
        <f aca="false">Curves!V48</f>
        <v>0.05</v>
      </c>
      <c r="O47" s="109" t="n">
        <v>0</v>
      </c>
      <c r="P47" s="109" t="n">
        <f aca="false">Curves!W48</f>
        <v>0.195</v>
      </c>
      <c r="Q47" s="109" t="n">
        <v>0</v>
      </c>
      <c r="R47" s="109" t="n">
        <f aca="false">Curves!O48</f>
        <v>0.24</v>
      </c>
      <c r="S47" s="109" t="n">
        <v>0</v>
      </c>
      <c r="T47" s="109" t="n">
        <f aca="false">Curves!F48</f>
        <v>0.185</v>
      </c>
      <c r="U47" s="109" t="n">
        <v>0</v>
      </c>
      <c r="V47" s="109" t="n">
        <f aca="false">Curves!H48</f>
        <v>0.185</v>
      </c>
      <c r="W47" s="109" t="n">
        <v>0</v>
      </c>
      <c r="X47" s="109" t="n">
        <f aca="false">Curves!S48</f>
        <v>0.22</v>
      </c>
      <c r="Y47" s="109" t="n">
        <v>0</v>
      </c>
      <c r="Z47" s="109" t="n">
        <f aca="false">Curves!K48</f>
        <v>0.205</v>
      </c>
      <c r="AA47" s="109" t="n">
        <v>0</v>
      </c>
      <c r="AB47" s="109" t="n">
        <f aca="false">Curves!G48</f>
        <v>0.16</v>
      </c>
      <c r="AC47" s="109" t="n">
        <v>0</v>
      </c>
      <c r="AD47" s="109" t="n">
        <f aca="false">Curves!R48</f>
        <v>0.22</v>
      </c>
      <c r="AE47" s="109" t="n">
        <v>0.005</v>
      </c>
      <c r="AF47" s="109" t="n">
        <f aca="false">Curves!N48</f>
        <v>0.22</v>
      </c>
      <c r="AG47" s="109" t="n">
        <v>0.005</v>
      </c>
      <c r="AH47" s="109" t="n">
        <f aca="false">Curves!J48</f>
        <v>0.205</v>
      </c>
      <c r="AI47" s="109" t="n">
        <v>0.005</v>
      </c>
      <c r="AJ47" s="109" t="n">
        <f aca="false">Curves!E48</f>
        <v>0.195</v>
      </c>
      <c r="AK47" s="109" t="n">
        <f aca="false">Curves!M48</f>
        <v>0.22</v>
      </c>
      <c r="AL47" s="109" t="n">
        <f aca="false">Curves!Q48</f>
        <v>0.22</v>
      </c>
      <c r="AM47" s="109" t="n">
        <f aca="false">Curves!AC48</f>
        <v>0.215</v>
      </c>
      <c r="AN47" s="109" t="n">
        <f aca="false">Curves!AQ48</f>
        <v>0</v>
      </c>
      <c r="AO47" s="109" t="n">
        <f aca="false">Curves!AD48</f>
        <v>-0.4</v>
      </c>
      <c r="AP47" s="109" t="n">
        <f aca="false">Curves!AP48</f>
        <v>0.155</v>
      </c>
      <c r="AQ47" s="109" t="n">
        <f aca="false">Curves!AA48</f>
        <v>0.155</v>
      </c>
      <c r="AR47" s="109" t="n">
        <f aca="false">Curves!AG48</f>
        <v>0</v>
      </c>
      <c r="AS47" s="109" t="n">
        <f aca="false">Curves!Y48</f>
        <v>0.155</v>
      </c>
      <c r="AT47" s="109" t="n">
        <f aca="false">Curves!AJ48</f>
        <v>0</v>
      </c>
      <c r="AU47" s="109" t="n">
        <f aca="false">Curves!AB48</f>
        <v>0.215</v>
      </c>
      <c r="AV47" s="109" t="n">
        <f aca="false">Curves!AH48</f>
        <v>0</v>
      </c>
      <c r="AW47" s="109" t="n">
        <f aca="false">Curves!Z48</f>
        <v>0.085</v>
      </c>
      <c r="AX47" s="109" t="n">
        <f aca="false">Curves!AI48</f>
        <v>0.005</v>
      </c>
      <c r="AY47" s="109" t="n">
        <f aca="false">Curves!Z48</f>
        <v>0.085</v>
      </c>
      <c r="AZ47" s="109" t="n">
        <f aca="false">Curves!AK48</f>
        <v>0.005</v>
      </c>
      <c r="BA47" s="109" t="n">
        <f aca="false">Curves!Z48</f>
        <v>0.085</v>
      </c>
      <c r="BB47" s="109" t="n">
        <f aca="false">Curves!AL48</f>
        <v>0.04</v>
      </c>
      <c r="BC47" s="109" t="n">
        <f aca="false">Curves!Z48</f>
        <v>0.085</v>
      </c>
      <c r="BD47" s="109" t="n">
        <f aca="false">Curves!AO48</f>
        <v>0</v>
      </c>
      <c r="BE47" s="109" t="n">
        <f aca="false">Curves!AC48</f>
        <v>0.215</v>
      </c>
      <c r="BF47" s="109" t="n">
        <f aca="false">Curves!AR48</f>
        <v>0.04</v>
      </c>
      <c r="BG47" s="109" t="n">
        <f aca="false">Curves!Z48</f>
        <v>0.085</v>
      </c>
      <c r="BH47" s="109" t="n">
        <f aca="false">Curves!AM48</f>
        <v>0.0075</v>
      </c>
      <c r="BI47" s="109" t="n">
        <f aca="false">AS47</f>
        <v>0.155</v>
      </c>
      <c r="BJ47" s="109" t="n">
        <f aca="false">AT47</f>
        <v>0</v>
      </c>
      <c r="BK47" s="109" t="n">
        <v>0</v>
      </c>
      <c r="BL47" s="109" t="n">
        <f aca="false">D47</f>
        <v>0.195</v>
      </c>
      <c r="BM47" s="109" t="n">
        <v>0</v>
      </c>
      <c r="BN47" s="109" t="n">
        <f aca="false">R47</f>
        <v>0.24</v>
      </c>
      <c r="BO47" s="109" t="n">
        <f aca="false">S47+0.01</f>
        <v>0.01</v>
      </c>
      <c r="BP47" s="109" t="n">
        <v>0</v>
      </c>
      <c r="BQ47" s="109" t="n">
        <f aca="false">AS47</f>
        <v>0.155</v>
      </c>
      <c r="BR47" s="109" t="n">
        <f aca="false">AQ47</f>
        <v>0.155</v>
      </c>
      <c r="BS47" s="109" t="n">
        <f aca="false">D47</f>
        <v>0.195</v>
      </c>
      <c r="BT47" s="109" t="n">
        <f aca="false">Curves!AE48</f>
        <v>0.025</v>
      </c>
      <c r="BU47" s="109" t="n">
        <v>0</v>
      </c>
      <c r="BV47" s="109" t="n">
        <f aca="false">AW47</f>
        <v>0.085</v>
      </c>
      <c r="BW47" s="109" t="n">
        <f aca="false">Curves!AN48</f>
        <v>0</v>
      </c>
      <c r="BX47" s="109" t="n">
        <f aca="false">AQ47</f>
        <v>0.155</v>
      </c>
      <c r="BY47" s="109" t="n">
        <f aca="false">Curves!AS48</f>
        <v>0</v>
      </c>
      <c r="BZ47" s="109" t="n">
        <f aca="false">BA47</f>
        <v>0.085</v>
      </c>
      <c r="CA47" s="109" t="n">
        <f aca="false">BB47</f>
        <v>0.04</v>
      </c>
      <c r="CB47" s="109"/>
      <c r="CC47" s="109"/>
      <c r="CD47" s="110"/>
      <c r="CE47" s="109"/>
      <c r="CF47" s="110"/>
      <c r="CG47" s="109"/>
      <c r="CH47" s="109"/>
      <c r="CI47" s="109"/>
      <c r="CJ47" s="109"/>
      <c r="CK47" s="109"/>
    </row>
    <row r="48" customFormat="false" ht="12.75" hidden="false" customHeight="false" outlineLevel="0" collapsed="false">
      <c r="A48" s="0" t="n">
        <v>0.749204318549851</v>
      </c>
      <c r="B48" s="0" t="str">
        <f aca="false">(D48&amp;E48&amp;F48&amp;G48&amp;H48&amp;I48&amp;J48&amp;K48&amp;L48&amp;M48&amp;N48&amp;O48&amp;P48&amp;Q48&amp;R48&amp;S48&amp;T48&amp;U48&amp;V48&amp;W48&amp;X48&amp;Y48&amp;Z48&amp;AA48&amp;AB48&amp;AC48&amp;AD48&amp;AE48&amp;AF48&amp;AG48&amp;AH48&amp;AI48&amp;AJ48&amp;AK48&amp;AL48&amp;AM48&amp;AN48&amp;AO48&amp;AP48&amp;AQ48&amp;AR48&amp;AS48&amp;AT48&amp;AU48&amp;AV48&amp;AW48&amp;AX48&amp;AY48&amp;AZ48&amp;BA48&amp;BB48&amp;BC48&amp;BD48&amp;BE48&amp;BF48&amp;BG48&amp;BH48&amp;BI48&amp;BJ48&amp;BK48&amp;BL48&amp;BM48&amp;BN48&amp;BO48&amp;BP48&amp;BQ48&amp;BR48&amp;BS48&amp;BT48&amp;BU48&amp;BV48&amp;BW48&amp;BX48&amp;BY48&amp;BZ48&amp;CA48)</f>
        <v>0.19500.20500.2200.220-0.0049999999999999800.0500.19500.2400.18500.18500.2200.20500.1600.220.0050.220.0050.2050.0050.1950.220.220.2150-0.40.1550.15500.15500.21500.0850.0050.0850.0050.0850.040.08500.2150.040.0850.00750.155000.19500.240.0100.1550.1550.1950.02500.08500.15500.0850.04</v>
      </c>
      <c r="C48" s="108" t="n">
        <v>38139</v>
      </c>
      <c r="D48" s="109" t="n">
        <f aca="false">Curves!D49</f>
        <v>0.195</v>
      </c>
      <c r="E48" s="109" t="n">
        <v>0</v>
      </c>
      <c r="F48" s="109" t="n">
        <f aca="false">Curves!I49</f>
        <v>0.205</v>
      </c>
      <c r="G48" s="109" t="n">
        <v>0</v>
      </c>
      <c r="H48" s="109" t="n">
        <f aca="false">Curves!P49</f>
        <v>0.22</v>
      </c>
      <c r="I48" s="109" t="n">
        <v>0</v>
      </c>
      <c r="J48" s="109" t="n">
        <f aca="false">Curves!L49</f>
        <v>0.22</v>
      </c>
      <c r="K48" s="109" t="n">
        <v>0</v>
      </c>
      <c r="L48" s="109" t="n">
        <f aca="false">Curves!U49</f>
        <v>-0.00499999999999998</v>
      </c>
      <c r="M48" s="109" t="n">
        <v>0</v>
      </c>
      <c r="N48" s="109" t="n">
        <f aca="false">Curves!V49</f>
        <v>0.05</v>
      </c>
      <c r="O48" s="109" t="n">
        <v>0</v>
      </c>
      <c r="P48" s="109" t="n">
        <f aca="false">Curves!W49</f>
        <v>0.195</v>
      </c>
      <c r="Q48" s="109" t="n">
        <v>0</v>
      </c>
      <c r="R48" s="109" t="n">
        <f aca="false">Curves!O49</f>
        <v>0.24</v>
      </c>
      <c r="S48" s="109" t="n">
        <v>0</v>
      </c>
      <c r="T48" s="109" t="n">
        <f aca="false">Curves!F49</f>
        <v>0.185</v>
      </c>
      <c r="U48" s="109" t="n">
        <v>0</v>
      </c>
      <c r="V48" s="109" t="n">
        <f aca="false">Curves!H49</f>
        <v>0.185</v>
      </c>
      <c r="W48" s="109" t="n">
        <v>0</v>
      </c>
      <c r="X48" s="109" t="n">
        <f aca="false">Curves!S49</f>
        <v>0.22</v>
      </c>
      <c r="Y48" s="109" t="n">
        <v>0</v>
      </c>
      <c r="Z48" s="109" t="n">
        <f aca="false">Curves!K49</f>
        <v>0.205</v>
      </c>
      <c r="AA48" s="109" t="n">
        <v>0</v>
      </c>
      <c r="AB48" s="109" t="n">
        <f aca="false">Curves!G49</f>
        <v>0.16</v>
      </c>
      <c r="AC48" s="109" t="n">
        <v>0</v>
      </c>
      <c r="AD48" s="109" t="n">
        <f aca="false">Curves!R49</f>
        <v>0.22</v>
      </c>
      <c r="AE48" s="109" t="n">
        <v>0.005</v>
      </c>
      <c r="AF48" s="109" t="n">
        <f aca="false">Curves!N49</f>
        <v>0.22</v>
      </c>
      <c r="AG48" s="109" t="n">
        <v>0.005</v>
      </c>
      <c r="AH48" s="109" t="n">
        <f aca="false">Curves!J49</f>
        <v>0.205</v>
      </c>
      <c r="AI48" s="109" t="n">
        <v>0.005</v>
      </c>
      <c r="AJ48" s="109" t="n">
        <f aca="false">Curves!E49</f>
        <v>0.195</v>
      </c>
      <c r="AK48" s="109" t="n">
        <f aca="false">Curves!M49</f>
        <v>0.22</v>
      </c>
      <c r="AL48" s="109" t="n">
        <f aca="false">Curves!Q49</f>
        <v>0.22</v>
      </c>
      <c r="AM48" s="109" t="n">
        <f aca="false">Curves!AC49</f>
        <v>0.215</v>
      </c>
      <c r="AN48" s="109" t="n">
        <f aca="false">Curves!AQ49</f>
        <v>0</v>
      </c>
      <c r="AO48" s="109" t="n">
        <f aca="false">Curves!AD49</f>
        <v>-0.4</v>
      </c>
      <c r="AP48" s="109" t="n">
        <f aca="false">Curves!AP49</f>
        <v>0.155</v>
      </c>
      <c r="AQ48" s="109" t="n">
        <f aca="false">Curves!AA49</f>
        <v>0.155</v>
      </c>
      <c r="AR48" s="109" t="n">
        <f aca="false">Curves!AG49</f>
        <v>0</v>
      </c>
      <c r="AS48" s="109" t="n">
        <f aca="false">Curves!Y49</f>
        <v>0.155</v>
      </c>
      <c r="AT48" s="109" t="n">
        <f aca="false">Curves!AJ49</f>
        <v>0</v>
      </c>
      <c r="AU48" s="109" t="n">
        <f aca="false">Curves!AB49</f>
        <v>0.215</v>
      </c>
      <c r="AV48" s="109" t="n">
        <f aca="false">Curves!AH49</f>
        <v>0</v>
      </c>
      <c r="AW48" s="109" t="n">
        <f aca="false">Curves!Z49</f>
        <v>0.085</v>
      </c>
      <c r="AX48" s="109" t="n">
        <f aca="false">Curves!AI49</f>
        <v>0.005</v>
      </c>
      <c r="AY48" s="109" t="n">
        <f aca="false">Curves!Z49</f>
        <v>0.085</v>
      </c>
      <c r="AZ48" s="109" t="n">
        <f aca="false">Curves!AK49</f>
        <v>0.005</v>
      </c>
      <c r="BA48" s="109" t="n">
        <f aca="false">Curves!Z49</f>
        <v>0.085</v>
      </c>
      <c r="BB48" s="109" t="n">
        <f aca="false">Curves!AL49</f>
        <v>0.04</v>
      </c>
      <c r="BC48" s="109" t="n">
        <f aca="false">Curves!Z49</f>
        <v>0.085</v>
      </c>
      <c r="BD48" s="109" t="n">
        <f aca="false">Curves!AO49</f>
        <v>0</v>
      </c>
      <c r="BE48" s="109" t="n">
        <f aca="false">Curves!AC49</f>
        <v>0.215</v>
      </c>
      <c r="BF48" s="109" t="n">
        <f aca="false">Curves!AR49</f>
        <v>0.04</v>
      </c>
      <c r="BG48" s="109" t="n">
        <f aca="false">Curves!Z49</f>
        <v>0.085</v>
      </c>
      <c r="BH48" s="109" t="n">
        <f aca="false">Curves!AM49</f>
        <v>0.0075</v>
      </c>
      <c r="BI48" s="109" t="n">
        <f aca="false">AS48</f>
        <v>0.155</v>
      </c>
      <c r="BJ48" s="109" t="n">
        <f aca="false">AT48</f>
        <v>0</v>
      </c>
      <c r="BK48" s="109" t="n">
        <v>0</v>
      </c>
      <c r="BL48" s="109" t="n">
        <f aca="false">D48</f>
        <v>0.195</v>
      </c>
      <c r="BM48" s="109" t="n">
        <v>0</v>
      </c>
      <c r="BN48" s="109" t="n">
        <f aca="false">R48</f>
        <v>0.24</v>
      </c>
      <c r="BO48" s="109" t="n">
        <f aca="false">S48+0.01</f>
        <v>0.01</v>
      </c>
      <c r="BP48" s="109" t="n">
        <v>0</v>
      </c>
      <c r="BQ48" s="109" t="n">
        <f aca="false">AS48</f>
        <v>0.155</v>
      </c>
      <c r="BR48" s="109" t="n">
        <f aca="false">AQ48</f>
        <v>0.155</v>
      </c>
      <c r="BS48" s="109" t="n">
        <f aca="false">D48</f>
        <v>0.195</v>
      </c>
      <c r="BT48" s="109" t="n">
        <f aca="false">Curves!AE49</f>
        <v>0.025</v>
      </c>
      <c r="BU48" s="109" t="n">
        <v>0</v>
      </c>
      <c r="BV48" s="109" t="n">
        <f aca="false">AW48</f>
        <v>0.085</v>
      </c>
      <c r="BW48" s="109" t="n">
        <f aca="false">Curves!AN49</f>
        <v>0</v>
      </c>
      <c r="BX48" s="109" t="n">
        <f aca="false">AQ48</f>
        <v>0.155</v>
      </c>
      <c r="BY48" s="109" t="n">
        <f aca="false">Curves!AS49</f>
        <v>0</v>
      </c>
      <c r="BZ48" s="109" t="n">
        <f aca="false">BA48</f>
        <v>0.085</v>
      </c>
      <c r="CA48" s="109" t="n">
        <f aca="false">BB48</f>
        <v>0.04</v>
      </c>
      <c r="CB48" s="109"/>
      <c r="CC48" s="109"/>
      <c r="CD48" s="110"/>
      <c r="CE48" s="109"/>
      <c r="CF48" s="110"/>
      <c r="CG48" s="109"/>
      <c r="CH48" s="109"/>
      <c r="CI48" s="109"/>
      <c r="CJ48" s="109"/>
      <c r="CK48" s="109"/>
    </row>
    <row r="49" customFormat="false" ht="12.75" hidden="false" customHeight="false" outlineLevel="0" collapsed="false">
      <c r="A49" s="0" t="n">
        <v>0.744724425590564</v>
      </c>
      <c r="B49" s="0" t="str">
        <f aca="false">(D49&amp;E49&amp;F49&amp;G49&amp;H49&amp;I49&amp;J49&amp;K49&amp;L49&amp;M49&amp;N49&amp;O49&amp;P49&amp;Q49&amp;R49&amp;S49&amp;T49&amp;U49&amp;V49&amp;W49&amp;X49&amp;Y49&amp;Z49&amp;AA49&amp;AB49&amp;AC49&amp;AD49&amp;AE49&amp;AF49&amp;AG49&amp;AH49&amp;AI49&amp;AJ49&amp;AK49&amp;AL49&amp;AM49&amp;AN49&amp;AO49&amp;AP49&amp;AQ49&amp;AR49&amp;AS49&amp;AT49&amp;AU49&amp;AV49&amp;AW49&amp;AX49&amp;AY49&amp;AZ49&amp;BA49&amp;BB49&amp;BC49&amp;BD49&amp;BE49&amp;BF49&amp;BG49&amp;BH49&amp;BI49&amp;BJ49&amp;BK49&amp;BL49&amp;BM49&amp;BN49&amp;BO49&amp;BP49&amp;BQ49&amp;BR49&amp;BS49&amp;BT49&amp;BU49&amp;BV49&amp;BW49&amp;BX49&amp;BY49&amp;BZ49&amp;CA49)</f>
        <v>0.19500.20500.2200.220-0.0049999999999999800.0500.19500.2400.18500.18500.2200.20500.1600.220.0050.220.0050.2050.0050.1950.220.220.2150-0.40.1550.15500.15500.21500.0850.0050.0850.0050.0850.040.08500.2150.040.0850.010.155000.19500.240.0100.1550.1550.1950.02500.08500.15500.0850.04</v>
      </c>
      <c r="C49" s="108" t="n">
        <v>38169</v>
      </c>
      <c r="D49" s="109" t="n">
        <f aca="false">Curves!D50</f>
        <v>0.195</v>
      </c>
      <c r="E49" s="109" t="n">
        <v>0</v>
      </c>
      <c r="F49" s="109" t="n">
        <f aca="false">Curves!I50</f>
        <v>0.205</v>
      </c>
      <c r="G49" s="109" t="n">
        <v>0</v>
      </c>
      <c r="H49" s="109" t="n">
        <f aca="false">Curves!P50</f>
        <v>0.22</v>
      </c>
      <c r="I49" s="109" t="n">
        <v>0</v>
      </c>
      <c r="J49" s="109" t="n">
        <f aca="false">Curves!L50</f>
        <v>0.22</v>
      </c>
      <c r="K49" s="109" t="n">
        <v>0</v>
      </c>
      <c r="L49" s="109" t="n">
        <f aca="false">Curves!U50</f>
        <v>-0.00499999999999998</v>
      </c>
      <c r="M49" s="109" t="n">
        <v>0</v>
      </c>
      <c r="N49" s="109" t="n">
        <f aca="false">Curves!V50</f>
        <v>0.05</v>
      </c>
      <c r="O49" s="109" t="n">
        <v>0</v>
      </c>
      <c r="P49" s="109" t="n">
        <f aca="false">Curves!W50</f>
        <v>0.195</v>
      </c>
      <c r="Q49" s="109" t="n">
        <v>0</v>
      </c>
      <c r="R49" s="109" t="n">
        <f aca="false">Curves!O50</f>
        <v>0.24</v>
      </c>
      <c r="S49" s="109" t="n">
        <v>0</v>
      </c>
      <c r="T49" s="109" t="n">
        <f aca="false">Curves!F50</f>
        <v>0.185</v>
      </c>
      <c r="U49" s="109" t="n">
        <v>0</v>
      </c>
      <c r="V49" s="109" t="n">
        <f aca="false">Curves!H50</f>
        <v>0.185</v>
      </c>
      <c r="W49" s="109" t="n">
        <v>0</v>
      </c>
      <c r="X49" s="109" t="n">
        <f aca="false">Curves!S50</f>
        <v>0.22</v>
      </c>
      <c r="Y49" s="109" t="n">
        <v>0</v>
      </c>
      <c r="Z49" s="109" t="n">
        <f aca="false">Curves!K50</f>
        <v>0.205</v>
      </c>
      <c r="AA49" s="109" t="n">
        <v>0</v>
      </c>
      <c r="AB49" s="109" t="n">
        <f aca="false">Curves!G50</f>
        <v>0.16</v>
      </c>
      <c r="AC49" s="109" t="n">
        <v>0</v>
      </c>
      <c r="AD49" s="109" t="n">
        <f aca="false">Curves!R50</f>
        <v>0.22</v>
      </c>
      <c r="AE49" s="109" t="n">
        <v>0.005</v>
      </c>
      <c r="AF49" s="109" t="n">
        <f aca="false">Curves!N50</f>
        <v>0.22</v>
      </c>
      <c r="AG49" s="109" t="n">
        <v>0.005</v>
      </c>
      <c r="AH49" s="109" t="n">
        <f aca="false">Curves!J50</f>
        <v>0.205</v>
      </c>
      <c r="AI49" s="109" t="n">
        <v>0.005</v>
      </c>
      <c r="AJ49" s="109" t="n">
        <f aca="false">Curves!E50</f>
        <v>0.195</v>
      </c>
      <c r="AK49" s="109" t="n">
        <f aca="false">Curves!M50</f>
        <v>0.22</v>
      </c>
      <c r="AL49" s="109" t="n">
        <f aca="false">Curves!Q50</f>
        <v>0.22</v>
      </c>
      <c r="AM49" s="109" t="n">
        <f aca="false">Curves!AC50</f>
        <v>0.215</v>
      </c>
      <c r="AN49" s="109" t="n">
        <f aca="false">Curves!AQ50</f>
        <v>0</v>
      </c>
      <c r="AO49" s="109" t="n">
        <f aca="false">Curves!AD50</f>
        <v>-0.4</v>
      </c>
      <c r="AP49" s="109" t="n">
        <f aca="false">Curves!AP50</f>
        <v>0.155</v>
      </c>
      <c r="AQ49" s="109" t="n">
        <f aca="false">Curves!AA50</f>
        <v>0.155</v>
      </c>
      <c r="AR49" s="109" t="n">
        <f aca="false">Curves!AG50</f>
        <v>0</v>
      </c>
      <c r="AS49" s="109" t="n">
        <f aca="false">Curves!Y50</f>
        <v>0.155</v>
      </c>
      <c r="AT49" s="109" t="n">
        <f aca="false">Curves!AJ50</f>
        <v>0</v>
      </c>
      <c r="AU49" s="109" t="n">
        <f aca="false">Curves!AB50</f>
        <v>0.215</v>
      </c>
      <c r="AV49" s="109" t="n">
        <f aca="false">Curves!AH50</f>
        <v>0</v>
      </c>
      <c r="AW49" s="109" t="n">
        <f aca="false">Curves!Z50</f>
        <v>0.085</v>
      </c>
      <c r="AX49" s="109" t="n">
        <f aca="false">Curves!AI50</f>
        <v>0.005</v>
      </c>
      <c r="AY49" s="109" t="n">
        <f aca="false">Curves!Z50</f>
        <v>0.085</v>
      </c>
      <c r="AZ49" s="109" t="n">
        <f aca="false">Curves!AK50</f>
        <v>0.005</v>
      </c>
      <c r="BA49" s="109" t="n">
        <f aca="false">Curves!Z50</f>
        <v>0.085</v>
      </c>
      <c r="BB49" s="109" t="n">
        <f aca="false">Curves!AL50</f>
        <v>0.04</v>
      </c>
      <c r="BC49" s="109" t="n">
        <f aca="false">Curves!Z50</f>
        <v>0.085</v>
      </c>
      <c r="BD49" s="109" t="n">
        <f aca="false">Curves!AO50</f>
        <v>0</v>
      </c>
      <c r="BE49" s="109" t="n">
        <f aca="false">Curves!AC50</f>
        <v>0.215</v>
      </c>
      <c r="BF49" s="109" t="n">
        <f aca="false">Curves!AR50</f>
        <v>0.04</v>
      </c>
      <c r="BG49" s="109" t="n">
        <f aca="false">Curves!Z50</f>
        <v>0.085</v>
      </c>
      <c r="BH49" s="109" t="n">
        <f aca="false">Curves!AM50</f>
        <v>0.01</v>
      </c>
      <c r="BI49" s="109" t="n">
        <f aca="false">AS49</f>
        <v>0.155</v>
      </c>
      <c r="BJ49" s="109" t="n">
        <f aca="false">AT49</f>
        <v>0</v>
      </c>
      <c r="BK49" s="109" t="n">
        <v>0</v>
      </c>
      <c r="BL49" s="109" t="n">
        <f aca="false">D49</f>
        <v>0.195</v>
      </c>
      <c r="BM49" s="109" t="n">
        <v>0</v>
      </c>
      <c r="BN49" s="109" t="n">
        <f aca="false">R49</f>
        <v>0.24</v>
      </c>
      <c r="BO49" s="109" t="n">
        <f aca="false">S49+0.01</f>
        <v>0.01</v>
      </c>
      <c r="BP49" s="109" t="n">
        <v>0</v>
      </c>
      <c r="BQ49" s="109" t="n">
        <f aca="false">AS49</f>
        <v>0.155</v>
      </c>
      <c r="BR49" s="109" t="n">
        <f aca="false">AQ49</f>
        <v>0.155</v>
      </c>
      <c r="BS49" s="109" t="n">
        <f aca="false">D49</f>
        <v>0.195</v>
      </c>
      <c r="BT49" s="109" t="n">
        <f aca="false">Curves!AE50</f>
        <v>0.025</v>
      </c>
      <c r="BU49" s="109" t="n">
        <v>0</v>
      </c>
      <c r="BV49" s="109" t="n">
        <f aca="false">AW49</f>
        <v>0.085</v>
      </c>
      <c r="BW49" s="109" t="n">
        <f aca="false">Curves!AN50</f>
        <v>0</v>
      </c>
      <c r="BX49" s="109" t="n">
        <f aca="false">AQ49</f>
        <v>0.155</v>
      </c>
      <c r="BY49" s="109" t="n">
        <f aca="false">Curves!AS50</f>
        <v>0</v>
      </c>
      <c r="BZ49" s="109" t="n">
        <f aca="false">BA49</f>
        <v>0.085</v>
      </c>
      <c r="CA49" s="109" t="n">
        <f aca="false">BB49</f>
        <v>0.04</v>
      </c>
      <c r="CB49" s="109"/>
      <c r="CC49" s="109"/>
      <c r="CD49" s="110"/>
      <c r="CE49" s="109"/>
      <c r="CF49" s="110"/>
      <c r="CG49" s="109"/>
      <c r="CH49" s="109"/>
      <c r="CI49" s="109"/>
      <c r="CJ49" s="109"/>
      <c r="CK49" s="109"/>
    </row>
    <row r="50" customFormat="false" ht="12.75" hidden="false" customHeight="false" outlineLevel="0" collapsed="false">
      <c r="A50" s="0" t="n">
        <v>0.740121327050882</v>
      </c>
      <c r="B50" s="0" t="str">
        <f aca="false">(D50&amp;E50&amp;F50&amp;G50&amp;H50&amp;I50&amp;J50&amp;K50&amp;L50&amp;M50&amp;N50&amp;O50&amp;P50&amp;Q50&amp;R50&amp;S50&amp;T50&amp;U50&amp;V50&amp;W50&amp;X50&amp;Y50&amp;Z50&amp;AA50&amp;AB50&amp;AC50&amp;AD50&amp;AE50&amp;AF50&amp;AG50&amp;AH50&amp;AI50&amp;AJ50&amp;AK50&amp;AL50&amp;AM50&amp;AN50&amp;AO50&amp;AP50&amp;AQ50&amp;AR50&amp;AS50&amp;AT50&amp;AU50&amp;AV50&amp;AW50&amp;AX50&amp;AY50&amp;AZ50&amp;BA50&amp;BB50&amp;BC50&amp;BD50&amp;BE50&amp;BF50&amp;BG50&amp;BH50&amp;BI50&amp;BJ50&amp;BK50&amp;BL50&amp;BM50&amp;BN50&amp;BO50&amp;BP50&amp;BQ50&amp;BR50&amp;BS50&amp;BT50&amp;BU50&amp;BV50&amp;BW50&amp;BX50&amp;BY50&amp;BZ50&amp;CA50)</f>
        <v>0.19500.20500.2200.220-0.0049999999999999800.0500.19500.2400.18500.18500.2200.20500.1600.220.0050.220.0050.2050.0050.1950.220.220.2150-0.40.1550.15500.15500.21500.0850.0050.0850.0050.0850.040.08500.2150.040.0850.01250.155000.19500.240.0100.1550.1550.1950.02500.08500.15500.0850.04</v>
      </c>
      <c r="C50" s="108" t="n">
        <v>38200</v>
      </c>
      <c r="D50" s="109" t="n">
        <f aca="false">Curves!D51</f>
        <v>0.195</v>
      </c>
      <c r="E50" s="109" t="n">
        <v>0</v>
      </c>
      <c r="F50" s="109" t="n">
        <f aca="false">Curves!I51</f>
        <v>0.205</v>
      </c>
      <c r="G50" s="109" t="n">
        <v>0</v>
      </c>
      <c r="H50" s="109" t="n">
        <f aca="false">Curves!P51</f>
        <v>0.22</v>
      </c>
      <c r="I50" s="109" t="n">
        <v>0</v>
      </c>
      <c r="J50" s="109" t="n">
        <f aca="false">Curves!L51</f>
        <v>0.22</v>
      </c>
      <c r="K50" s="109" t="n">
        <v>0</v>
      </c>
      <c r="L50" s="109" t="n">
        <f aca="false">Curves!U51</f>
        <v>-0.00499999999999998</v>
      </c>
      <c r="M50" s="109" t="n">
        <v>0</v>
      </c>
      <c r="N50" s="109" t="n">
        <f aca="false">Curves!V51</f>
        <v>0.05</v>
      </c>
      <c r="O50" s="109" t="n">
        <v>0</v>
      </c>
      <c r="P50" s="109" t="n">
        <f aca="false">Curves!W51</f>
        <v>0.195</v>
      </c>
      <c r="Q50" s="109" t="n">
        <v>0</v>
      </c>
      <c r="R50" s="109" t="n">
        <f aca="false">Curves!O51</f>
        <v>0.24</v>
      </c>
      <c r="S50" s="109" t="n">
        <v>0</v>
      </c>
      <c r="T50" s="109" t="n">
        <f aca="false">Curves!F51</f>
        <v>0.185</v>
      </c>
      <c r="U50" s="109" t="n">
        <v>0</v>
      </c>
      <c r="V50" s="109" t="n">
        <f aca="false">Curves!H51</f>
        <v>0.185</v>
      </c>
      <c r="W50" s="109" t="n">
        <v>0</v>
      </c>
      <c r="X50" s="109" t="n">
        <f aca="false">Curves!S51</f>
        <v>0.22</v>
      </c>
      <c r="Y50" s="109" t="n">
        <v>0</v>
      </c>
      <c r="Z50" s="109" t="n">
        <f aca="false">Curves!K51</f>
        <v>0.205</v>
      </c>
      <c r="AA50" s="109" t="n">
        <v>0</v>
      </c>
      <c r="AB50" s="109" t="n">
        <f aca="false">Curves!G51</f>
        <v>0.16</v>
      </c>
      <c r="AC50" s="109" t="n">
        <v>0</v>
      </c>
      <c r="AD50" s="109" t="n">
        <f aca="false">Curves!R51</f>
        <v>0.22</v>
      </c>
      <c r="AE50" s="109" t="n">
        <v>0.005</v>
      </c>
      <c r="AF50" s="109" t="n">
        <f aca="false">Curves!N51</f>
        <v>0.22</v>
      </c>
      <c r="AG50" s="109" t="n">
        <v>0.005</v>
      </c>
      <c r="AH50" s="109" t="n">
        <f aca="false">Curves!J51</f>
        <v>0.205</v>
      </c>
      <c r="AI50" s="109" t="n">
        <v>0.005</v>
      </c>
      <c r="AJ50" s="109" t="n">
        <f aca="false">Curves!E51</f>
        <v>0.195</v>
      </c>
      <c r="AK50" s="109" t="n">
        <f aca="false">Curves!M51</f>
        <v>0.22</v>
      </c>
      <c r="AL50" s="109" t="n">
        <f aca="false">Curves!Q51</f>
        <v>0.22</v>
      </c>
      <c r="AM50" s="109" t="n">
        <f aca="false">Curves!AC51</f>
        <v>0.215</v>
      </c>
      <c r="AN50" s="109" t="n">
        <f aca="false">Curves!AQ51</f>
        <v>0</v>
      </c>
      <c r="AO50" s="109" t="n">
        <f aca="false">Curves!AD51</f>
        <v>-0.4</v>
      </c>
      <c r="AP50" s="109" t="n">
        <f aca="false">Curves!AP51</f>
        <v>0.155</v>
      </c>
      <c r="AQ50" s="109" t="n">
        <f aca="false">Curves!AA51</f>
        <v>0.155</v>
      </c>
      <c r="AR50" s="109" t="n">
        <f aca="false">Curves!AG51</f>
        <v>0</v>
      </c>
      <c r="AS50" s="109" t="n">
        <f aca="false">Curves!Y51</f>
        <v>0.155</v>
      </c>
      <c r="AT50" s="109" t="n">
        <f aca="false">Curves!AJ51</f>
        <v>0</v>
      </c>
      <c r="AU50" s="109" t="n">
        <f aca="false">Curves!AB51</f>
        <v>0.215</v>
      </c>
      <c r="AV50" s="109" t="n">
        <f aca="false">Curves!AH51</f>
        <v>0</v>
      </c>
      <c r="AW50" s="109" t="n">
        <f aca="false">Curves!Z51</f>
        <v>0.085</v>
      </c>
      <c r="AX50" s="109" t="n">
        <f aca="false">Curves!AI51</f>
        <v>0.005</v>
      </c>
      <c r="AY50" s="109" t="n">
        <f aca="false">Curves!Z51</f>
        <v>0.085</v>
      </c>
      <c r="AZ50" s="109" t="n">
        <f aca="false">Curves!AK51</f>
        <v>0.005</v>
      </c>
      <c r="BA50" s="109" t="n">
        <f aca="false">Curves!Z51</f>
        <v>0.085</v>
      </c>
      <c r="BB50" s="109" t="n">
        <f aca="false">Curves!AL51</f>
        <v>0.04</v>
      </c>
      <c r="BC50" s="109" t="n">
        <f aca="false">Curves!Z51</f>
        <v>0.085</v>
      </c>
      <c r="BD50" s="109" t="n">
        <f aca="false">Curves!AO51</f>
        <v>0</v>
      </c>
      <c r="BE50" s="109" t="n">
        <f aca="false">Curves!AC51</f>
        <v>0.215</v>
      </c>
      <c r="BF50" s="109" t="n">
        <f aca="false">Curves!AR51</f>
        <v>0.04</v>
      </c>
      <c r="BG50" s="109" t="n">
        <f aca="false">Curves!Z51</f>
        <v>0.085</v>
      </c>
      <c r="BH50" s="109" t="n">
        <f aca="false">Curves!AM51</f>
        <v>0.0125</v>
      </c>
      <c r="BI50" s="109" t="n">
        <f aca="false">AS50</f>
        <v>0.155</v>
      </c>
      <c r="BJ50" s="109" t="n">
        <f aca="false">AT50</f>
        <v>0</v>
      </c>
      <c r="BK50" s="109" t="n">
        <v>0</v>
      </c>
      <c r="BL50" s="109" t="n">
        <f aca="false">D50</f>
        <v>0.195</v>
      </c>
      <c r="BM50" s="109" t="n">
        <v>0</v>
      </c>
      <c r="BN50" s="109" t="n">
        <f aca="false">R50</f>
        <v>0.24</v>
      </c>
      <c r="BO50" s="109" t="n">
        <f aca="false">S50+0.01</f>
        <v>0.01</v>
      </c>
      <c r="BP50" s="109" t="n">
        <v>0</v>
      </c>
      <c r="BQ50" s="109" t="n">
        <f aca="false">AS50</f>
        <v>0.155</v>
      </c>
      <c r="BR50" s="109" t="n">
        <f aca="false">AQ50</f>
        <v>0.155</v>
      </c>
      <c r="BS50" s="109" t="n">
        <f aca="false">D50</f>
        <v>0.195</v>
      </c>
      <c r="BT50" s="109" t="n">
        <f aca="false">Curves!AE51</f>
        <v>0.025</v>
      </c>
      <c r="BU50" s="109" t="n">
        <v>0</v>
      </c>
      <c r="BV50" s="109" t="n">
        <f aca="false">AW50</f>
        <v>0.085</v>
      </c>
      <c r="BW50" s="109" t="n">
        <f aca="false">Curves!AN51</f>
        <v>0</v>
      </c>
      <c r="BX50" s="109" t="n">
        <f aca="false">AQ50</f>
        <v>0.155</v>
      </c>
      <c r="BY50" s="109" t="n">
        <f aca="false">Curves!AS51</f>
        <v>0</v>
      </c>
      <c r="BZ50" s="109" t="n">
        <f aca="false">BA50</f>
        <v>0.085</v>
      </c>
      <c r="CA50" s="109" t="n">
        <f aca="false">BB50</f>
        <v>0.04</v>
      </c>
      <c r="CB50" s="109"/>
      <c r="CC50" s="109"/>
      <c r="CD50" s="110"/>
      <c r="CE50" s="109"/>
      <c r="CF50" s="110"/>
      <c r="CG50" s="109"/>
      <c r="CH50" s="109"/>
      <c r="CI50" s="109"/>
      <c r="CJ50" s="109"/>
      <c r="CK50" s="109"/>
    </row>
    <row r="51" customFormat="false" ht="12.75" hidden="false" customHeight="false" outlineLevel="0" collapsed="false">
      <c r="A51" s="0" t="n">
        <v>0.735544643761715</v>
      </c>
      <c r="B51" s="0" t="str">
        <f aca="false">(D51&amp;E51&amp;F51&amp;G51&amp;H51&amp;I51&amp;J51&amp;K51&amp;L51&amp;M51&amp;N51&amp;O51&amp;P51&amp;Q51&amp;R51&amp;S51&amp;T51&amp;U51&amp;V51&amp;W51&amp;X51&amp;Y51&amp;Z51&amp;AA51&amp;AB51&amp;AC51&amp;AD51&amp;AE51&amp;AF51&amp;AG51&amp;AH51&amp;AI51&amp;AJ51&amp;AK51&amp;AL51&amp;AM51&amp;AN51&amp;AO51&amp;AP51&amp;AQ51&amp;AR51&amp;AS51&amp;AT51&amp;AU51&amp;AV51&amp;AW51&amp;AX51&amp;AY51&amp;AZ51&amp;BA51&amp;BB51&amp;BC51&amp;BD51&amp;BE51&amp;BF51&amp;BG51&amp;BH51&amp;BI51&amp;BJ51&amp;BK51&amp;BL51&amp;BM51&amp;BN51&amp;BO51&amp;BP51&amp;BQ51&amp;BR51&amp;BS51&amp;BT51&amp;BU51&amp;BV51&amp;BW51&amp;BX51&amp;BY51&amp;BZ51&amp;CA51)</f>
        <v>0.19500.20500.2200.220-0.0049999999999999800.0500.19500.2400.18500.18500.2200.20500.1600.220.0050.220.0050.2050.0050.1950.220.220.2150-0.40.1550.15500.15500.21500.0850.0050.0850.0050.0850.040.08500.2150.040.0850.01250.155000.19500.240.0100.1550.1550.1950.02500.08500.15500.0850.04</v>
      </c>
      <c r="C51" s="108" t="n">
        <v>38231</v>
      </c>
      <c r="D51" s="109" t="n">
        <f aca="false">Curves!D52</f>
        <v>0.195</v>
      </c>
      <c r="E51" s="109" t="n">
        <v>0</v>
      </c>
      <c r="F51" s="109" t="n">
        <f aca="false">Curves!I52</f>
        <v>0.205</v>
      </c>
      <c r="G51" s="109" t="n">
        <v>0</v>
      </c>
      <c r="H51" s="109" t="n">
        <f aca="false">Curves!P52</f>
        <v>0.22</v>
      </c>
      <c r="I51" s="109" t="n">
        <v>0</v>
      </c>
      <c r="J51" s="109" t="n">
        <f aca="false">Curves!L52</f>
        <v>0.22</v>
      </c>
      <c r="K51" s="109" t="n">
        <v>0</v>
      </c>
      <c r="L51" s="109" t="n">
        <f aca="false">Curves!U52</f>
        <v>-0.00499999999999998</v>
      </c>
      <c r="M51" s="109" t="n">
        <v>0</v>
      </c>
      <c r="N51" s="109" t="n">
        <f aca="false">Curves!V52</f>
        <v>0.05</v>
      </c>
      <c r="O51" s="109" t="n">
        <v>0</v>
      </c>
      <c r="P51" s="109" t="n">
        <f aca="false">Curves!W52</f>
        <v>0.195</v>
      </c>
      <c r="Q51" s="109" t="n">
        <v>0</v>
      </c>
      <c r="R51" s="109" t="n">
        <f aca="false">Curves!O52</f>
        <v>0.24</v>
      </c>
      <c r="S51" s="109" t="n">
        <v>0</v>
      </c>
      <c r="T51" s="109" t="n">
        <f aca="false">Curves!F52</f>
        <v>0.185</v>
      </c>
      <c r="U51" s="109" t="n">
        <v>0</v>
      </c>
      <c r="V51" s="109" t="n">
        <f aca="false">Curves!H52</f>
        <v>0.185</v>
      </c>
      <c r="W51" s="109" t="n">
        <v>0</v>
      </c>
      <c r="X51" s="109" t="n">
        <f aca="false">Curves!S52</f>
        <v>0.22</v>
      </c>
      <c r="Y51" s="109" t="n">
        <v>0</v>
      </c>
      <c r="Z51" s="109" t="n">
        <f aca="false">Curves!K52</f>
        <v>0.205</v>
      </c>
      <c r="AA51" s="109" t="n">
        <v>0</v>
      </c>
      <c r="AB51" s="109" t="n">
        <f aca="false">Curves!G52</f>
        <v>0.16</v>
      </c>
      <c r="AC51" s="109" t="n">
        <v>0</v>
      </c>
      <c r="AD51" s="109" t="n">
        <f aca="false">Curves!R52</f>
        <v>0.22</v>
      </c>
      <c r="AE51" s="109" t="n">
        <v>0.005</v>
      </c>
      <c r="AF51" s="109" t="n">
        <f aca="false">Curves!N52</f>
        <v>0.22</v>
      </c>
      <c r="AG51" s="109" t="n">
        <v>0.005</v>
      </c>
      <c r="AH51" s="109" t="n">
        <f aca="false">Curves!J52</f>
        <v>0.205</v>
      </c>
      <c r="AI51" s="109" t="n">
        <v>0.005</v>
      </c>
      <c r="AJ51" s="109" t="n">
        <f aca="false">Curves!E52</f>
        <v>0.195</v>
      </c>
      <c r="AK51" s="109" t="n">
        <f aca="false">Curves!M52</f>
        <v>0.22</v>
      </c>
      <c r="AL51" s="109" t="n">
        <f aca="false">Curves!Q52</f>
        <v>0.22</v>
      </c>
      <c r="AM51" s="109" t="n">
        <f aca="false">Curves!AC52</f>
        <v>0.215</v>
      </c>
      <c r="AN51" s="109" t="n">
        <f aca="false">Curves!AQ52</f>
        <v>0</v>
      </c>
      <c r="AO51" s="109" t="n">
        <f aca="false">Curves!AD52</f>
        <v>-0.4</v>
      </c>
      <c r="AP51" s="109" t="n">
        <f aca="false">Curves!AP52</f>
        <v>0.155</v>
      </c>
      <c r="AQ51" s="109" t="n">
        <f aca="false">Curves!AA52</f>
        <v>0.155</v>
      </c>
      <c r="AR51" s="109" t="n">
        <f aca="false">Curves!AG52</f>
        <v>0</v>
      </c>
      <c r="AS51" s="109" t="n">
        <f aca="false">Curves!Y52</f>
        <v>0.155</v>
      </c>
      <c r="AT51" s="109" t="n">
        <f aca="false">Curves!AJ52</f>
        <v>0</v>
      </c>
      <c r="AU51" s="109" t="n">
        <f aca="false">Curves!AB52</f>
        <v>0.215</v>
      </c>
      <c r="AV51" s="109" t="n">
        <f aca="false">Curves!AH52</f>
        <v>0</v>
      </c>
      <c r="AW51" s="109" t="n">
        <f aca="false">Curves!Z52</f>
        <v>0.085</v>
      </c>
      <c r="AX51" s="109" t="n">
        <f aca="false">Curves!AI52</f>
        <v>0.005</v>
      </c>
      <c r="AY51" s="109" t="n">
        <f aca="false">Curves!Z52</f>
        <v>0.085</v>
      </c>
      <c r="AZ51" s="109" t="n">
        <f aca="false">Curves!AK52</f>
        <v>0.005</v>
      </c>
      <c r="BA51" s="109" t="n">
        <f aca="false">Curves!Z52</f>
        <v>0.085</v>
      </c>
      <c r="BB51" s="109" t="n">
        <f aca="false">Curves!AL52</f>
        <v>0.04</v>
      </c>
      <c r="BC51" s="109" t="n">
        <f aca="false">Curves!Z52</f>
        <v>0.085</v>
      </c>
      <c r="BD51" s="109" t="n">
        <f aca="false">Curves!AO52</f>
        <v>0</v>
      </c>
      <c r="BE51" s="109" t="n">
        <f aca="false">Curves!AC52</f>
        <v>0.215</v>
      </c>
      <c r="BF51" s="109" t="n">
        <f aca="false">Curves!AR52</f>
        <v>0.04</v>
      </c>
      <c r="BG51" s="109" t="n">
        <f aca="false">Curves!Z52</f>
        <v>0.085</v>
      </c>
      <c r="BH51" s="109" t="n">
        <f aca="false">Curves!AM52</f>
        <v>0.0125</v>
      </c>
      <c r="BI51" s="109" t="n">
        <f aca="false">AS51</f>
        <v>0.155</v>
      </c>
      <c r="BJ51" s="109" t="n">
        <f aca="false">AT51</f>
        <v>0</v>
      </c>
      <c r="BK51" s="109" t="n">
        <v>0</v>
      </c>
      <c r="BL51" s="109" t="n">
        <f aca="false">D51</f>
        <v>0.195</v>
      </c>
      <c r="BM51" s="109" t="n">
        <v>0</v>
      </c>
      <c r="BN51" s="109" t="n">
        <f aca="false">R51</f>
        <v>0.24</v>
      </c>
      <c r="BO51" s="109" t="n">
        <f aca="false">S51+0.01</f>
        <v>0.01</v>
      </c>
      <c r="BP51" s="109" t="n">
        <v>0</v>
      </c>
      <c r="BQ51" s="109" t="n">
        <f aca="false">AS51</f>
        <v>0.155</v>
      </c>
      <c r="BR51" s="109" t="n">
        <f aca="false">AQ51</f>
        <v>0.155</v>
      </c>
      <c r="BS51" s="109" t="n">
        <f aca="false">D51</f>
        <v>0.195</v>
      </c>
      <c r="BT51" s="109" t="n">
        <f aca="false">Curves!AE52</f>
        <v>0.025</v>
      </c>
      <c r="BU51" s="109" t="n">
        <v>0</v>
      </c>
      <c r="BV51" s="109" t="n">
        <f aca="false">AW51</f>
        <v>0.085</v>
      </c>
      <c r="BW51" s="109" t="n">
        <f aca="false">Curves!AN52</f>
        <v>0</v>
      </c>
      <c r="BX51" s="109" t="n">
        <f aca="false">AQ51</f>
        <v>0.155</v>
      </c>
      <c r="BY51" s="109" t="n">
        <f aca="false">Curves!AS52</f>
        <v>0</v>
      </c>
      <c r="BZ51" s="109" t="n">
        <f aca="false">BA51</f>
        <v>0.085</v>
      </c>
      <c r="CA51" s="109" t="n">
        <f aca="false">BB51</f>
        <v>0.04</v>
      </c>
      <c r="CB51" s="109"/>
      <c r="CC51" s="109"/>
      <c r="CD51" s="110"/>
      <c r="CE51" s="109"/>
      <c r="CF51" s="110"/>
      <c r="CG51" s="109"/>
      <c r="CH51" s="109"/>
      <c r="CI51" s="109"/>
      <c r="CJ51" s="109"/>
      <c r="CK51" s="109"/>
    </row>
    <row r="52" customFormat="false" ht="12.75" hidden="false" customHeight="false" outlineLevel="0" collapsed="false">
      <c r="A52" s="0" t="n">
        <v>0.731140616213322</v>
      </c>
      <c r="B52" s="0" t="str">
        <f aca="false">(D52&amp;E52&amp;F52&amp;G52&amp;H52&amp;I52&amp;J52&amp;K52&amp;L52&amp;M52&amp;N52&amp;O52&amp;P52&amp;Q52&amp;R52&amp;S52&amp;T52&amp;U52&amp;V52&amp;W52&amp;X52&amp;Y52&amp;Z52&amp;AA52&amp;AB52&amp;AC52&amp;AD52&amp;AE52&amp;AF52&amp;AG52&amp;AH52&amp;AI52&amp;AJ52&amp;AK52&amp;AL52&amp;AM52&amp;AN52&amp;AO52&amp;AP52&amp;AQ52&amp;AR52&amp;AS52&amp;AT52&amp;AU52&amp;AV52&amp;AW52&amp;AX52&amp;AY52&amp;AZ52&amp;BA52&amp;BB52&amp;BC52&amp;BD52&amp;BE52&amp;BF52&amp;BG52&amp;BH52&amp;BI52&amp;BJ52&amp;BK52&amp;BL52&amp;BM52&amp;BN52&amp;BO52&amp;BP52&amp;BQ52&amp;BR52&amp;BS52&amp;BT52&amp;BU52&amp;BV52&amp;BW52&amp;BX52&amp;BY52&amp;BZ52&amp;CA52)</f>
        <v>0.19500.20500.2200.220-0.0049999999999999800.0500.19500.2400.18500.18500.2200.20500.1600.220.0050.220.0050.2050.0050.1950.220.220.2150-0.40.1550.15500.15500.21500.0850.0050.0850.0050.0850.040.08500.2150.040.0850.01250.155000.19500.240.0100.1550.1550.1950.02500.08500.15500.0850.04</v>
      </c>
      <c r="C52" s="108" t="n">
        <v>38261</v>
      </c>
      <c r="D52" s="109" t="n">
        <f aca="false">Curves!D53</f>
        <v>0.195</v>
      </c>
      <c r="E52" s="109" t="n">
        <v>0</v>
      </c>
      <c r="F52" s="109" t="n">
        <f aca="false">Curves!I53</f>
        <v>0.205</v>
      </c>
      <c r="G52" s="109" t="n">
        <v>0</v>
      </c>
      <c r="H52" s="109" t="n">
        <f aca="false">Curves!P53</f>
        <v>0.22</v>
      </c>
      <c r="I52" s="109" t="n">
        <v>0</v>
      </c>
      <c r="J52" s="109" t="n">
        <f aca="false">Curves!L53</f>
        <v>0.22</v>
      </c>
      <c r="K52" s="109" t="n">
        <v>0</v>
      </c>
      <c r="L52" s="109" t="n">
        <f aca="false">Curves!U53</f>
        <v>-0.00499999999999998</v>
      </c>
      <c r="M52" s="109" t="n">
        <v>0</v>
      </c>
      <c r="N52" s="109" t="n">
        <f aca="false">Curves!V53</f>
        <v>0.05</v>
      </c>
      <c r="O52" s="109" t="n">
        <v>0</v>
      </c>
      <c r="P52" s="109" t="n">
        <f aca="false">Curves!W53</f>
        <v>0.195</v>
      </c>
      <c r="Q52" s="109" t="n">
        <v>0</v>
      </c>
      <c r="R52" s="109" t="n">
        <f aca="false">Curves!O53</f>
        <v>0.24</v>
      </c>
      <c r="S52" s="109" t="n">
        <v>0</v>
      </c>
      <c r="T52" s="109" t="n">
        <f aca="false">Curves!F53</f>
        <v>0.185</v>
      </c>
      <c r="U52" s="109" t="n">
        <v>0</v>
      </c>
      <c r="V52" s="109" t="n">
        <f aca="false">Curves!H53</f>
        <v>0.185</v>
      </c>
      <c r="W52" s="109" t="n">
        <v>0</v>
      </c>
      <c r="X52" s="109" t="n">
        <f aca="false">Curves!S53</f>
        <v>0.22</v>
      </c>
      <c r="Y52" s="109" t="n">
        <v>0</v>
      </c>
      <c r="Z52" s="109" t="n">
        <f aca="false">Curves!K53</f>
        <v>0.205</v>
      </c>
      <c r="AA52" s="109" t="n">
        <v>0</v>
      </c>
      <c r="AB52" s="109" t="n">
        <f aca="false">Curves!G53</f>
        <v>0.16</v>
      </c>
      <c r="AC52" s="109" t="n">
        <v>0</v>
      </c>
      <c r="AD52" s="109" t="n">
        <f aca="false">Curves!R53</f>
        <v>0.22</v>
      </c>
      <c r="AE52" s="109" t="n">
        <v>0.005</v>
      </c>
      <c r="AF52" s="109" t="n">
        <f aca="false">Curves!N53</f>
        <v>0.22</v>
      </c>
      <c r="AG52" s="109" t="n">
        <v>0.005</v>
      </c>
      <c r="AH52" s="109" t="n">
        <f aca="false">Curves!J53</f>
        <v>0.205</v>
      </c>
      <c r="AI52" s="109" t="n">
        <v>0.005</v>
      </c>
      <c r="AJ52" s="109" t="n">
        <f aca="false">Curves!E53</f>
        <v>0.195</v>
      </c>
      <c r="AK52" s="109" t="n">
        <f aca="false">Curves!M53</f>
        <v>0.22</v>
      </c>
      <c r="AL52" s="109" t="n">
        <f aca="false">Curves!Q53</f>
        <v>0.22</v>
      </c>
      <c r="AM52" s="109" t="n">
        <f aca="false">Curves!AC53</f>
        <v>0.215</v>
      </c>
      <c r="AN52" s="109" t="n">
        <f aca="false">Curves!AQ53</f>
        <v>0</v>
      </c>
      <c r="AO52" s="109" t="n">
        <f aca="false">Curves!AD53</f>
        <v>-0.4</v>
      </c>
      <c r="AP52" s="109" t="n">
        <f aca="false">Curves!AP53</f>
        <v>0.155</v>
      </c>
      <c r="AQ52" s="109" t="n">
        <f aca="false">Curves!AA53</f>
        <v>0.155</v>
      </c>
      <c r="AR52" s="109" t="n">
        <f aca="false">Curves!AG53</f>
        <v>0</v>
      </c>
      <c r="AS52" s="109" t="n">
        <f aca="false">Curves!Y53</f>
        <v>0.155</v>
      </c>
      <c r="AT52" s="109" t="n">
        <f aca="false">Curves!AJ53</f>
        <v>0</v>
      </c>
      <c r="AU52" s="109" t="n">
        <f aca="false">Curves!AB53</f>
        <v>0.215</v>
      </c>
      <c r="AV52" s="109" t="n">
        <f aca="false">Curves!AH53</f>
        <v>0</v>
      </c>
      <c r="AW52" s="109" t="n">
        <f aca="false">Curves!Z53</f>
        <v>0.085</v>
      </c>
      <c r="AX52" s="109" t="n">
        <f aca="false">Curves!AI53</f>
        <v>0.005</v>
      </c>
      <c r="AY52" s="109" t="n">
        <f aca="false">Curves!Z53</f>
        <v>0.085</v>
      </c>
      <c r="AZ52" s="109" t="n">
        <f aca="false">Curves!AK53</f>
        <v>0.005</v>
      </c>
      <c r="BA52" s="109" t="n">
        <f aca="false">Curves!Z53</f>
        <v>0.085</v>
      </c>
      <c r="BB52" s="109" t="n">
        <f aca="false">Curves!AL53</f>
        <v>0.04</v>
      </c>
      <c r="BC52" s="109" t="n">
        <f aca="false">Curves!Z53</f>
        <v>0.085</v>
      </c>
      <c r="BD52" s="109" t="n">
        <f aca="false">Curves!AO53</f>
        <v>0</v>
      </c>
      <c r="BE52" s="109" t="n">
        <f aca="false">Curves!AC53</f>
        <v>0.215</v>
      </c>
      <c r="BF52" s="109" t="n">
        <f aca="false">Curves!AR53</f>
        <v>0.04</v>
      </c>
      <c r="BG52" s="109" t="n">
        <f aca="false">Curves!Z53</f>
        <v>0.085</v>
      </c>
      <c r="BH52" s="109" t="n">
        <f aca="false">Curves!AM53</f>
        <v>0.0125</v>
      </c>
      <c r="BI52" s="109" t="n">
        <f aca="false">AS52</f>
        <v>0.155</v>
      </c>
      <c r="BJ52" s="109" t="n">
        <f aca="false">AT52</f>
        <v>0</v>
      </c>
      <c r="BK52" s="109" t="n">
        <v>0</v>
      </c>
      <c r="BL52" s="109" t="n">
        <f aca="false">D52</f>
        <v>0.195</v>
      </c>
      <c r="BM52" s="109" t="n">
        <v>0</v>
      </c>
      <c r="BN52" s="109" t="n">
        <f aca="false">R52</f>
        <v>0.24</v>
      </c>
      <c r="BO52" s="109" t="n">
        <f aca="false">S52+0.01</f>
        <v>0.01</v>
      </c>
      <c r="BP52" s="109" t="n">
        <v>0</v>
      </c>
      <c r="BQ52" s="109" t="n">
        <f aca="false">AS52</f>
        <v>0.155</v>
      </c>
      <c r="BR52" s="109" t="n">
        <f aca="false">AQ52</f>
        <v>0.155</v>
      </c>
      <c r="BS52" s="109" t="n">
        <f aca="false">D52</f>
        <v>0.195</v>
      </c>
      <c r="BT52" s="109" t="n">
        <f aca="false">Curves!AE53</f>
        <v>0.025</v>
      </c>
      <c r="BU52" s="109" t="n">
        <v>0</v>
      </c>
      <c r="BV52" s="109" t="n">
        <f aca="false">AW52</f>
        <v>0.085</v>
      </c>
      <c r="BW52" s="109" t="n">
        <f aca="false">Curves!AN53</f>
        <v>0</v>
      </c>
      <c r="BX52" s="109" t="n">
        <f aca="false">AQ52</f>
        <v>0.155</v>
      </c>
      <c r="BY52" s="109" t="n">
        <f aca="false">Curves!AS53</f>
        <v>0</v>
      </c>
      <c r="BZ52" s="109" t="n">
        <f aca="false">BA52</f>
        <v>0.085</v>
      </c>
      <c r="CA52" s="109" t="n">
        <f aca="false">BB52</f>
        <v>0.04</v>
      </c>
      <c r="CB52" s="109"/>
      <c r="CC52" s="109"/>
      <c r="CD52" s="110"/>
      <c r="CE52" s="109"/>
      <c r="CF52" s="110"/>
      <c r="CG52" s="109"/>
      <c r="CH52" s="109"/>
      <c r="CI52" s="109"/>
      <c r="CJ52" s="109"/>
      <c r="CK52" s="109"/>
    </row>
    <row r="53" customFormat="false" ht="12.75" hidden="false" customHeight="false" outlineLevel="0" collapsed="false">
      <c r="A53" s="0" t="n">
        <v>0.726615508807482</v>
      </c>
      <c r="B53" s="0" t="str">
        <f aca="false">(D53&amp;E53&amp;F53&amp;G53&amp;H53&amp;I53&amp;J53&amp;K53&amp;L53&amp;M53&amp;N53&amp;O53&amp;P53&amp;Q53&amp;R53&amp;S53&amp;T53&amp;U53&amp;V53&amp;W53&amp;X53&amp;Y53&amp;Z53&amp;AA53&amp;AB53&amp;AC53&amp;AD53&amp;AE53&amp;AF53&amp;AG53&amp;AH53&amp;AI53&amp;AJ53&amp;AK53&amp;AL53&amp;AM53&amp;AN53&amp;AO53&amp;AP53&amp;AQ53&amp;AR53&amp;AS53&amp;AT53&amp;AU53&amp;AV53&amp;AW53&amp;AX53&amp;AY53&amp;AZ53&amp;BA53&amp;BB53&amp;BC53&amp;BD53&amp;BE53&amp;BF53&amp;BG53&amp;BH53&amp;BI53&amp;BJ53&amp;BK53&amp;BL53&amp;BM53&amp;BN53&amp;BO53&amp;BP53&amp;BQ53&amp;BR53&amp;BS53&amp;BT53&amp;BU53&amp;BV53&amp;BW53&amp;BX53&amp;BY53&amp;BZ53&amp;CA53)</f>
        <v>0.2600.41500.41500.41500.100.15500.25899200.44500.2500.2500.43500.41500.22500.4150.0050.4150.0050.4150.0050.260.4150.4150.370.005-0.2950.1550.2200.2200.3700.150.020.150.020.150.050.1500.370.0550.150.0250.22000.2600.4450.0100.220.220.260.09500.1500.2200.150.05</v>
      </c>
      <c r="C53" s="108" t="n">
        <v>38292</v>
      </c>
      <c r="D53" s="109" t="n">
        <f aca="false">Curves!D54</f>
        <v>0.26</v>
      </c>
      <c r="E53" s="109" t="n">
        <v>0</v>
      </c>
      <c r="F53" s="109" t="n">
        <f aca="false">Curves!I54</f>
        <v>0.415</v>
      </c>
      <c r="G53" s="109" t="n">
        <v>0</v>
      </c>
      <c r="H53" s="109" t="n">
        <f aca="false">Curves!P54</f>
        <v>0.415</v>
      </c>
      <c r="I53" s="109" t="n">
        <v>0</v>
      </c>
      <c r="J53" s="109" t="n">
        <f aca="false">Curves!L54</f>
        <v>0.415</v>
      </c>
      <c r="K53" s="109" t="n">
        <v>0</v>
      </c>
      <c r="L53" s="109" t="n">
        <f aca="false">Curves!U54</f>
        <v>0.1</v>
      </c>
      <c r="M53" s="109" t="n">
        <v>0</v>
      </c>
      <c r="N53" s="109" t="n">
        <f aca="false">Curves!V54</f>
        <v>0.155</v>
      </c>
      <c r="O53" s="109" t="n">
        <v>0</v>
      </c>
      <c r="P53" s="109" t="n">
        <f aca="false">Curves!W54</f>
        <v>0.258992</v>
      </c>
      <c r="Q53" s="109" t="n">
        <v>0</v>
      </c>
      <c r="R53" s="109" t="n">
        <f aca="false">Curves!O54</f>
        <v>0.445</v>
      </c>
      <c r="S53" s="109" t="n">
        <v>0</v>
      </c>
      <c r="T53" s="109" t="n">
        <f aca="false">Curves!F54</f>
        <v>0.25</v>
      </c>
      <c r="U53" s="109" t="n">
        <v>0</v>
      </c>
      <c r="V53" s="109" t="n">
        <f aca="false">Curves!H54</f>
        <v>0.25</v>
      </c>
      <c r="W53" s="109" t="n">
        <v>0</v>
      </c>
      <c r="X53" s="109" t="n">
        <f aca="false">Curves!S54</f>
        <v>0.435</v>
      </c>
      <c r="Y53" s="109" t="n">
        <v>0</v>
      </c>
      <c r="Z53" s="109" t="n">
        <f aca="false">Curves!K54</f>
        <v>0.415</v>
      </c>
      <c r="AA53" s="109" t="n">
        <v>0</v>
      </c>
      <c r="AB53" s="109" t="n">
        <f aca="false">Curves!G54</f>
        <v>0.225</v>
      </c>
      <c r="AC53" s="109" t="n">
        <v>0</v>
      </c>
      <c r="AD53" s="109" t="n">
        <f aca="false">Curves!R54</f>
        <v>0.415</v>
      </c>
      <c r="AE53" s="109" t="n">
        <v>0.005</v>
      </c>
      <c r="AF53" s="109" t="n">
        <f aca="false">Curves!N54</f>
        <v>0.415</v>
      </c>
      <c r="AG53" s="109" t="n">
        <v>0.005</v>
      </c>
      <c r="AH53" s="109" t="n">
        <f aca="false">Curves!J54</f>
        <v>0.415</v>
      </c>
      <c r="AI53" s="109" t="n">
        <v>0.005</v>
      </c>
      <c r="AJ53" s="109" t="n">
        <f aca="false">Curves!E54</f>
        <v>0.26</v>
      </c>
      <c r="AK53" s="109" t="n">
        <f aca="false">Curves!M54</f>
        <v>0.415</v>
      </c>
      <c r="AL53" s="109" t="n">
        <f aca="false">Curves!Q54</f>
        <v>0.415</v>
      </c>
      <c r="AM53" s="109" t="n">
        <f aca="false">Curves!AC54</f>
        <v>0.37</v>
      </c>
      <c r="AN53" s="109" t="n">
        <f aca="false">Curves!AQ54</f>
        <v>0.005</v>
      </c>
      <c r="AO53" s="109" t="n">
        <f aca="false">Curves!AD54</f>
        <v>-0.295</v>
      </c>
      <c r="AP53" s="109" t="n">
        <f aca="false">Curves!AP54</f>
        <v>0.155</v>
      </c>
      <c r="AQ53" s="109" t="n">
        <f aca="false">Curves!AA54</f>
        <v>0.22</v>
      </c>
      <c r="AR53" s="109" t="n">
        <f aca="false">Curves!AG54</f>
        <v>0</v>
      </c>
      <c r="AS53" s="109" t="n">
        <f aca="false">Curves!Y54</f>
        <v>0.22</v>
      </c>
      <c r="AT53" s="109" t="n">
        <f aca="false">Curves!AJ54</f>
        <v>0</v>
      </c>
      <c r="AU53" s="109" t="n">
        <f aca="false">Curves!AB54</f>
        <v>0.37</v>
      </c>
      <c r="AV53" s="109" t="n">
        <f aca="false">Curves!AH54</f>
        <v>0</v>
      </c>
      <c r="AW53" s="109" t="n">
        <f aca="false">Curves!Z54</f>
        <v>0.15</v>
      </c>
      <c r="AX53" s="109" t="n">
        <f aca="false">Curves!AI54</f>
        <v>0.02</v>
      </c>
      <c r="AY53" s="109" t="n">
        <f aca="false">Curves!Z54</f>
        <v>0.15</v>
      </c>
      <c r="AZ53" s="109" t="n">
        <f aca="false">Curves!AK54</f>
        <v>0.02</v>
      </c>
      <c r="BA53" s="109" t="n">
        <f aca="false">Curves!Z54</f>
        <v>0.15</v>
      </c>
      <c r="BB53" s="109" t="n">
        <f aca="false">Curves!AL54</f>
        <v>0.05</v>
      </c>
      <c r="BC53" s="109" t="n">
        <f aca="false">Curves!Z54</f>
        <v>0.15</v>
      </c>
      <c r="BD53" s="109" t="n">
        <f aca="false">Curves!AO54</f>
        <v>0</v>
      </c>
      <c r="BE53" s="109" t="n">
        <f aca="false">Curves!AC54</f>
        <v>0.37</v>
      </c>
      <c r="BF53" s="109" t="n">
        <f aca="false">Curves!AR54</f>
        <v>0.055</v>
      </c>
      <c r="BG53" s="109" t="n">
        <f aca="false">Curves!Z54</f>
        <v>0.15</v>
      </c>
      <c r="BH53" s="109" t="n">
        <f aca="false">Curves!AM54</f>
        <v>0.025</v>
      </c>
      <c r="BI53" s="109" t="n">
        <f aca="false">AS53</f>
        <v>0.22</v>
      </c>
      <c r="BJ53" s="109" t="n">
        <f aca="false">AT53</f>
        <v>0</v>
      </c>
      <c r="BK53" s="109" t="n">
        <v>0</v>
      </c>
      <c r="BL53" s="109" t="n">
        <f aca="false">D53</f>
        <v>0.26</v>
      </c>
      <c r="BM53" s="109" t="n">
        <v>0</v>
      </c>
      <c r="BN53" s="109" t="n">
        <f aca="false">R53</f>
        <v>0.445</v>
      </c>
      <c r="BO53" s="109" t="n">
        <f aca="false">S53+0.01</f>
        <v>0.01</v>
      </c>
      <c r="BP53" s="109" t="n">
        <v>0</v>
      </c>
      <c r="BQ53" s="109" t="n">
        <f aca="false">AS53</f>
        <v>0.22</v>
      </c>
      <c r="BR53" s="109" t="n">
        <f aca="false">AQ53</f>
        <v>0.22</v>
      </c>
      <c r="BS53" s="109" t="n">
        <f aca="false">D53</f>
        <v>0.26</v>
      </c>
      <c r="BT53" s="109" t="n">
        <f aca="false">Curves!AE54</f>
        <v>0.095</v>
      </c>
      <c r="BU53" s="109" t="n">
        <v>0</v>
      </c>
      <c r="BV53" s="109" t="n">
        <f aca="false">AW53</f>
        <v>0.15</v>
      </c>
      <c r="BW53" s="109" t="n">
        <f aca="false">Curves!AN54</f>
        <v>0</v>
      </c>
      <c r="BX53" s="109" t="n">
        <f aca="false">AQ53</f>
        <v>0.22</v>
      </c>
      <c r="BY53" s="109" t="n">
        <f aca="false">Curves!AS54</f>
        <v>0</v>
      </c>
      <c r="BZ53" s="109" t="n">
        <f aca="false">BA53</f>
        <v>0.15</v>
      </c>
      <c r="CA53" s="109" t="n">
        <f aca="false">BB53</f>
        <v>0.05</v>
      </c>
      <c r="CB53" s="109"/>
      <c r="CC53" s="109"/>
      <c r="CD53" s="110"/>
      <c r="CE53" s="109"/>
      <c r="CF53" s="110"/>
      <c r="CG53" s="109"/>
      <c r="CH53" s="109"/>
      <c r="CI53" s="109"/>
      <c r="CJ53" s="109"/>
      <c r="CK53" s="109"/>
    </row>
    <row r="54" customFormat="false" ht="12.75" hidden="false" customHeight="false" outlineLevel="0" collapsed="false">
      <c r="A54" s="0" t="n">
        <v>0.722261136498464</v>
      </c>
      <c r="B54" s="0" t="str">
        <f aca="false">(D54&amp;E54&amp;F54&amp;G54&amp;H54&amp;I54&amp;J54&amp;K54&amp;L54&amp;M54&amp;N54&amp;O54&amp;P54&amp;Q54&amp;R54&amp;S54&amp;T54&amp;U54&amp;V54&amp;W54&amp;X54&amp;Y54&amp;Z54&amp;AA54&amp;AB54&amp;AC54&amp;AD54&amp;AE54&amp;AF54&amp;AG54&amp;AH54&amp;AI54&amp;AJ54&amp;AK54&amp;AL54&amp;AM54&amp;AN54&amp;AO54&amp;AP54&amp;AQ54&amp;AR54&amp;AS54&amp;AT54&amp;AU54&amp;AV54&amp;AW54&amp;AX54&amp;AY54&amp;AZ54&amp;BA54&amp;BB54&amp;BC54&amp;BD54&amp;BE54&amp;BF54&amp;BG54&amp;BH54&amp;BI54&amp;BJ54&amp;BK54&amp;BL54&amp;BM54&amp;BN54&amp;BO54&amp;BP54&amp;BQ54&amp;BR54&amp;BS54&amp;BT54&amp;BU54&amp;BV54&amp;BW54&amp;BX54&amp;BY54&amp;BZ54&amp;CA54)</f>
        <v>0.2600.41500.41500.41500.100.15500.26292800.44500.2500.2500.43500.41500.22500.4150.0050.4150.0050.4150.0050.260.4150.4150.370.005-0.2950.1550.2200.2200.3700.150.020.150.020.150.050.1500.370.0550.150.02750.22000.2600.4450.0100.220.220.260.09500.1500.2200.150.05</v>
      </c>
      <c r="C54" s="108" t="n">
        <v>38322</v>
      </c>
      <c r="D54" s="109" t="n">
        <f aca="false">Curves!D55</f>
        <v>0.26</v>
      </c>
      <c r="E54" s="109" t="n">
        <v>0</v>
      </c>
      <c r="F54" s="109" t="n">
        <f aca="false">Curves!I55</f>
        <v>0.415</v>
      </c>
      <c r="G54" s="109" t="n">
        <v>0</v>
      </c>
      <c r="H54" s="109" t="n">
        <f aca="false">Curves!P55</f>
        <v>0.415</v>
      </c>
      <c r="I54" s="109" t="n">
        <v>0</v>
      </c>
      <c r="J54" s="109" t="n">
        <f aca="false">Curves!L55</f>
        <v>0.415</v>
      </c>
      <c r="K54" s="109" t="n">
        <v>0</v>
      </c>
      <c r="L54" s="109" t="n">
        <f aca="false">Curves!U55</f>
        <v>0.1</v>
      </c>
      <c r="M54" s="109" t="n">
        <v>0</v>
      </c>
      <c r="N54" s="109" t="n">
        <f aca="false">Curves!V55</f>
        <v>0.155</v>
      </c>
      <c r="O54" s="109" t="n">
        <v>0</v>
      </c>
      <c r="P54" s="109" t="n">
        <f aca="false">Curves!W55</f>
        <v>0.262928</v>
      </c>
      <c r="Q54" s="109" t="n">
        <v>0</v>
      </c>
      <c r="R54" s="109" t="n">
        <f aca="false">Curves!O55</f>
        <v>0.445</v>
      </c>
      <c r="S54" s="109" t="n">
        <v>0</v>
      </c>
      <c r="T54" s="109" t="n">
        <f aca="false">Curves!F55</f>
        <v>0.25</v>
      </c>
      <c r="U54" s="109" t="n">
        <v>0</v>
      </c>
      <c r="V54" s="109" t="n">
        <f aca="false">Curves!H55</f>
        <v>0.25</v>
      </c>
      <c r="W54" s="109" t="n">
        <v>0</v>
      </c>
      <c r="X54" s="109" t="n">
        <f aca="false">Curves!S55</f>
        <v>0.435</v>
      </c>
      <c r="Y54" s="109" t="n">
        <v>0</v>
      </c>
      <c r="Z54" s="109" t="n">
        <f aca="false">Curves!K55</f>
        <v>0.415</v>
      </c>
      <c r="AA54" s="109" t="n">
        <v>0</v>
      </c>
      <c r="AB54" s="109" t="n">
        <f aca="false">Curves!G55</f>
        <v>0.225</v>
      </c>
      <c r="AC54" s="109" t="n">
        <v>0</v>
      </c>
      <c r="AD54" s="109" t="n">
        <f aca="false">Curves!R55</f>
        <v>0.415</v>
      </c>
      <c r="AE54" s="109" t="n">
        <v>0.005</v>
      </c>
      <c r="AF54" s="109" t="n">
        <f aca="false">Curves!N55</f>
        <v>0.415</v>
      </c>
      <c r="AG54" s="109" t="n">
        <v>0.005</v>
      </c>
      <c r="AH54" s="109" t="n">
        <f aca="false">Curves!J55</f>
        <v>0.415</v>
      </c>
      <c r="AI54" s="109" t="n">
        <v>0.005</v>
      </c>
      <c r="AJ54" s="109" t="n">
        <f aca="false">Curves!E55</f>
        <v>0.26</v>
      </c>
      <c r="AK54" s="109" t="n">
        <f aca="false">Curves!M55</f>
        <v>0.415</v>
      </c>
      <c r="AL54" s="109" t="n">
        <f aca="false">Curves!Q55</f>
        <v>0.415</v>
      </c>
      <c r="AM54" s="109" t="n">
        <f aca="false">Curves!AC55</f>
        <v>0.37</v>
      </c>
      <c r="AN54" s="109" t="n">
        <f aca="false">Curves!AQ55</f>
        <v>0.005</v>
      </c>
      <c r="AO54" s="109" t="n">
        <f aca="false">Curves!AD55</f>
        <v>-0.295</v>
      </c>
      <c r="AP54" s="109" t="n">
        <f aca="false">Curves!AP55</f>
        <v>0.155</v>
      </c>
      <c r="AQ54" s="109" t="n">
        <f aca="false">Curves!AA55</f>
        <v>0.22</v>
      </c>
      <c r="AR54" s="109" t="n">
        <f aca="false">Curves!AG55</f>
        <v>0</v>
      </c>
      <c r="AS54" s="109" t="n">
        <f aca="false">Curves!Y55</f>
        <v>0.22</v>
      </c>
      <c r="AT54" s="109" t="n">
        <f aca="false">Curves!AJ55</f>
        <v>0</v>
      </c>
      <c r="AU54" s="109" t="n">
        <f aca="false">Curves!AB55</f>
        <v>0.37</v>
      </c>
      <c r="AV54" s="109" t="n">
        <f aca="false">Curves!AH55</f>
        <v>0</v>
      </c>
      <c r="AW54" s="109" t="n">
        <f aca="false">Curves!Z55</f>
        <v>0.15</v>
      </c>
      <c r="AX54" s="109" t="n">
        <f aca="false">Curves!AI55</f>
        <v>0.02</v>
      </c>
      <c r="AY54" s="109" t="n">
        <f aca="false">Curves!Z55</f>
        <v>0.15</v>
      </c>
      <c r="AZ54" s="109" t="n">
        <f aca="false">Curves!AK55</f>
        <v>0.02</v>
      </c>
      <c r="BA54" s="109" t="n">
        <f aca="false">Curves!Z55</f>
        <v>0.15</v>
      </c>
      <c r="BB54" s="109" t="n">
        <f aca="false">Curves!AL55</f>
        <v>0.05</v>
      </c>
      <c r="BC54" s="109" t="n">
        <f aca="false">Curves!Z55</f>
        <v>0.15</v>
      </c>
      <c r="BD54" s="109" t="n">
        <f aca="false">Curves!AO55</f>
        <v>0</v>
      </c>
      <c r="BE54" s="109" t="n">
        <f aca="false">Curves!AC55</f>
        <v>0.37</v>
      </c>
      <c r="BF54" s="109" t="n">
        <f aca="false">Curves!AR55</f>
        <v>0.055</v>
      </c>
      <c r="BG54" s="109" t="n">
        <f aca="false">Curves!Z55</f>
        <v>0.15</v>
      </c>
      <c r="BH54" s="109" t="n">
        <f aca="false">Curves!AM55</f>
        <v>0.0275</v>
      </c>
      <c r="BI54" s="109" t="n">
        <f aca="false">AS54</f>
        <v>0.22</v>
      </c>
      <c r="BJ54" s="109" t="n">
        <f aca="false">AT54</f>
        <v>0</v>
      </c>
      <c r="BK54" s="109" t="n">
        <v>0</v>
      </c>
      <c r="BL54" s="109" t="n">
        <f aca="false">D54</f>
        <v>0.26</v>
      </c>
      <c r="BM54" s="109" t="n">
        <v>0</v>
      </c>
      <c r="BN54" s="109" t="n">
        <f aca="false">R54</f>
        <v>0.445</v>
      </c>
      <c r="BO54" s="109" t="n">
        <f aca="false">S54+0.01</f>
        <v>0.01</v>
      </c>
      <c r="BP54" s="109" t="n">
        <v>0</v>
      </c>
      <c r="BQ54" s="109" t="n">
        <f aca="false">AS54</f>
        <v>0.22</v>
      </c>
      <c r="BR54" s="109" t="n">
        <f aca="false">AQ54</f>
        <v>0.22</v>
      </c>
      <c r="BS54" s="109" t="n">
        <f aca="false">D54</f>
        <v>0.26</v>
      </c>
      <c r="BT54" s="109" t="n">
        <f aca="false">Curves!AE55</f>
        <v>0.095</v>
      </c>
      <c r="BU54" s="109" t="n">
        <v>0</v>
      </c>
      <c r="BV54" s="109" t="n">
        <f aca="false">AW54</f>
        <v>0.15</v>
      </c>
      <c r="BW54" s="109" t="n">
        <f aca="false">Curves!AN55</f>
        <v>0</v>
      </c>
      <c r="BX54" s="109" t="n">
        <f aca="false">AQ54</f>
        <v>0.22</v>
      </c>
      <c r="BY54" s="109" t="n">
        <f aca="false">Curves!AS55</f>
        <v>0</v>
      </c>
      <c r="BZ54" s="109" t="n">
        <f aca="false">BA54</f>
        <v>0.15</v>
      </c>
      <c r="CA54" s="109" t="n">
        <f aca="false">BB54</f>
        <v>0.05</v>
      </c>
      <c r="CB54" s="109"/>
      <c r="CC54" s="109"/>
      <c r="CD54" s="110"/>
      <c r="CE54" s="109"/>
      <c r="CF54" s="110"/>
      <c r="CG54" s="109"/>
      <c r="CH54" s="109"/>
      <c r="CI54" s="109"/>
      <c r="CJ54" s="109"/>
      <c r="CK54" s="109"/>
    </row>
    <row r="55" customFormat="false" ht="12.75" hidden="false" customHeight="false" outlineLevel="0" collapsed="false">
      <c r="A55" s="0" t="n">
        <v>0.717787075248397</v>
      </c>
      <c r="B55" s="0" t="str">
        <f aca="false">(D55&amp;E55&amp;F55&amp;G55&amp;H55&amp;I55&amp;J55&amp;K55&amp;L55&amp;M55&amp;N55&amp;O55&amp;P55&amp;Q55&amp;R55&amp;S55&amp;T55&amp;U55&amp;V55&amp;W55&amp;X55&amp;Y55&amp;Z55&amp;AA55&amp;AB55&amp;AC55&amp;AD55&amp;AE55&amp;AF55&amp;AG55&amp;AH55&amp;AI55&amp;AJ55&amp;AK55&amp;AL55&amp;AM55&amp;AN55&amp;AO55&amp;AP55&amp;AQ55&amp;AR55&amp;AS55&amp;AT55&amp;AU55&amp;AV55&amp;AW55&amp;AX55&amp;AY55&amp;AZ55&amp;BA55&amp;BB55&amp;BC55&amp;BD55&amp;BE55&amp;BF55&amp;BG55&amp;BH55&amp;BI55&amp;BJ55&amp;BK55&amp;BL55&amp;BM55&amp;BN55&amp;BO55&amp;BP55&amp;BQ55&amp;BR55&amp;BS55&amp;BT55&amp;BU55&amp;BV55&amp;BW55&amp;BX55&amp;BY55&amp;BZ55&amp;CA55)</f>
        <v>0.2600.41500.41500.41500.100.15500.26196800.44500.2500.2500.43500.41500.22500.4150.0050.4150.0050.4150.0050.260.4150.4150.370.005-0.2950.1550.2200.2200.3700.150.020.150.020.150.050.1500.370.0550.150.030.22000.2600.4450.0100.220.220.260.09500.1500.2200.150.05</v>
      </c>
      <c r="C55" s="108" t="n">
        <v>38353</v>
      </c>
      <c r="D55" s="109" t="n">
        <f aca="false">Curves!D56</f>
        <v>0.26</v>
      </c>
      <c r="E55" s="109" t="n">
        <v>0</v>
      </c>
      <c r="F55" s="109" t="n">
        <f aca="false">Curves!I56</f>
        <v>0.415</v>
      </c>
      <c r="G55" s="109" t="n">
        <v>0</v>
      </c>
      <c r="H55" s="109" t="n">
        <f aca="false">Curves!P56</f>
        <v>0.415</v>
      </c>
      <c r="I55" s="109" t="n">
        <v>0</v>
      </c>
      <c r="J55" s="109" t="n">
        <f aca="false">Curves!L56</f>
        <v>0.415</v>
      </c>
      <c r="K55" s="109" t="n">
        <v>0</v>
      </c>
      <c r="L55" s="109" t="n">
        <f aca="false">Curves!U56</f>
        <v>0.1</v>
      </c>
      <c r="M55" s="109" t="n">
        <v>0</v>
      </c>
      <c r="N55" s="109" t="n">
        <f aca="false">Curves!V56</f>
        <v>0.155</v>
      </c>
      <c r="O55" s="109" t="n">
        <v>0</v>
      </c>
      <c r="P55" s="109" t="n">
        <f aca="false">Curves!W56</f>
        <v>0.261968</v>
      </c>
      <c r="Q55" s="109" t="n">
        <v>0</v>
      </c>
      <c r="R55" s="109" t="n">
        <f aca="false">Curves!O56</f>
        <v>0.445</v>
      </c>
      <c r="S55" s="109" t="n">
        <v>0</v>
      </c>
      <c r="T55" s="109" t="n">
        <f aca="false">Curves!F56</f>
        <v>0.25</v>
      </c>
      <c r="U55" s="109" t="n">
        <v>0</v>
      </c>
      <c r="V55" s="109" t="n">
        <f aca="false">Curves!H56</f>
        <v>0.25</v>
      </c>
      <c r="W55" s="109" t="n">
        <v>0</v>
      </c>
      <c r="X55" s="109" t="n">
        <f aca="false">Curves!S56</f>
        <v>0.435</v>
      </c>
      <c r="Y55" s="109" t="n">
        <v>0</v>
      </c>
      <c r="Z55" s="109" t="n">
        <f aca="false">Curves!K56</f>
        <v>0.415</v>
      </c>
      <c r="AA55" s="109" t="n">
        <v>0</v>
      </c>
      <c r="AB55" s="109" t="n">
        <f aca="false">Curves!G56</f>
        <v>0.225</v>
      </c>
      <c r="AC55" s="109" t="n">
        <v>0</v>
      </c>
      <c r="AD55" s="109" t="n">
        <f aca="false">Curves!R56</f>
        <v>0.415</v>
      </c>
      <c r="AE55" s="109" t="n">
        <v>0.005</v>
      </c>
      <c r="AF55" s="109" t="n">
        <f aca="false">Curves!N56</f>
        <v>0.415</v>
      </c>
      <c r="AG55" s="109" t="n">
        <v>0.005</v>
      </c>
      <c r="AH55" s="109" t="n">
        <f aca="false">Curves!J56</f>
        <v>0.415</v>
      </c>
      <c r="AI55" s="109" t="n">
        <v>0.005</v>
      </c>
      <c r="AJ55" s="109" t="n">
        <f aca="false">Curves!E56</f>
        <v>0.26</v>
      </c>
      <c r="AK55" s="109" t="n">
        <f aca="false">Curves!M56</f>
        <v>0.415</v>
      </c>
      <c r="AL55" s="109" t="n">
        <f aca="false">Curves!Q56</f>
        <v>0.415</v>
      </c>
      <c r="AM55" s="109" t="n">
        <f aca="false">Curves!AC56</f>
        <v>0.37</v>
      </c>
      <c r="AN55" s="109" t="n">
        <f aca="false">Curves!AQ56</f>
        <v>0.005</v>
      </c>
      <c r="AO55" s="109" t="n">
        <f aca="false">Curves!AD56</f>
        <v>-0.295</v>
      </c>
      <c r="AP55" s="109" t="n">
        <f aca="false">Curves!AP56</f>
        <v>0.155</v>
      </c>
      <c r="AQ55" s="109" t="n">
        <f aca="false">Curves!AA56</f>
        <v>0.22</v>
      </c>
      <c r="AR55" s="109" t="n">
        <f aca="false">Curves!AG56</f>
        <v>0</v>
      </c>
      <c r="AS55" s="109" t="n">
        <f aca="false">Curves!Y56</f>
        <v>0.22</v>
      </c>
      <c r="AT55" s="109" t="n">
        <f aca="false">Curves!AJ56</f>
        <v>0</v>
      </c>
      <c r="AU55" s="109" t="n">
        <f aca="false">Curves!AB56</f>
        <v>0.37</v>
      </c>
      <c r="AV55" s="109" t="n">
        <f aca="false">Curves!AH56</f>
        <v>0</v>
      </c>
      <c r="AW55" s="109" t="n">
        <f aca="false">Curves!Z56</f>
        <v>0.15</v>
      </c>
      <c r="AX55" s="109" t="n">
        <f aca="false">Curves!AI56</f>
        <v>0.02</v>
      </c>
      <c r="AY55" s="109" t="n">
        <f aca="false">Curves!Z56</f>
        <v>0.15</v>
      </c>
      <c r="AZ55" s="109" t="n">
        <f aca="false">Curves!AK56</f>
        <v>0.02</v>
      </c>
      <c r="BA55" s="109" t="n">
        <f aca="false">Curves!Z56</f>
        <v>0.15</v>
      </c>
      <c r="BB55" s="109" t="n">
        <f aca="false">Curves!AL56</f>
        <v>0.05</v>
      </c>
      <c r="BC55" s="109" t="n">
        <f aca="false">Curves!Z56</f>
        <v>0.15</v>
      </c>
      <c r="BD55" s="109" t="n">
        <f aca="false">Curves!AO56</f>
        <v>0</v>
      </c>
      <c r="BE55" s="109" t="n">
        <f aca="false">Curves!AC56</f>
        <v>0.37</v>
      </c>
      <c r="BF55" s="109" t="n">
        <f aca="false">Curves!AR56</f>
        <v>0.055</v>
      </c>
      <c r="BG55" s="109" t="n">
        <f aca="false">Curves!Z56</f>
        <v>0.15</v>
      </c>
      <c r="BH55" s="109" t="n">
        <f aca="false">Curves!AM56</f>
        <v>0.03</v>
      </c>
      <c r="BI55" s="109" t="n">
        <f aca="false">AS55</f>
        <v>0.22</v>
      </c>
      <c r="BJ55" s="109" t="n">
        <f aca="false">AT55</f>
        <v>0</v>
      </c>
      <c r="BK55" s="109" t="n">
        <v>0</v>
      </c>
      <c r="BL55" s="109" t="n">
        <f aca="false">D55</f>
        <v>0.26</v>
      </c>
      <c r="BM55" s="109" t="n">
        <v>0</v>
      </c>
      <c r="BN55" s="109" t="n">
        <f aca="false">R55</f>
        <v>0.445</v>
      </c>
      <c r="BO55" s="109" t="n">
        <f aca="false">S55+0.01</f>
        <v>0.01</v>
      </c>
      <c r="BP55" s="109" t="n">
        <v>0</v>
      </c>
      <c r="BQ55" s="109" t="n">
        <f aca="false">AS55</f>
        <v>0.22</v>
      </c>
      <c r="BR55" s="109" t="n">
        <f aca="false">AQ55</f>
        <v>0.22</v>
      </c>
      <c r="BS55" s="109" t="n">
        <f aca="false">D55</f>
        <v>0.26</v>
      </c>
      <c r="BT55" s="109" t="n">
        <f aca="false">Curves!AE56</f>
        <v>0.095</v>
      </c>
      <c r="BU55" s="109" t="n">
        <v>0</v>
      </c>
      <c r="BV55" s="109" t="n">
        <f aca="false">AW55</f>
        <v>0.15</v>
      </c>
      <c r="BW55" s="109" t="n">
        <f aca="false">Curves!AN56</f>
        <v>0</v>
      </c>
      <c r="BX55" s="109" t="n">
        <f aca="false">AQ55</f>
        <v>0.22</v>
      </c>
      <c r="BY55" s="109" t="n">
        <f aca="false">Curves!AS56</f>
        <v>0</v>
      </c>
      <c r="BZ55" s="109" t="n">
        <f aca="false">BA55</f>
        <v>0.15</v>
      </c>
      <c r="CA55" s="109" t="n">
        <f aca="false">BB55</f>
        <v>0.05</v>
      </c>
      <c r="CB55" s="109"/>
      <c r="CC55" s="109"/>
      <c r="CD55" s="110"/>
      <c r="CE55" s="109"/>
      <c r="CF55" s="110"/>
      <c r="CG55" s="109"/>
      <c r="CH55" s="109"/>
      <c r="CI55" s="109"/>
      <c r="CJ55" s="109"/>
      <c r="CK55" s="109"/>
    </row>
    <row r="56" customFormat="false" ht="12.75" hidden="false" customHeight="false" outlineLevel="0" collapsed="false">
      <c r="A56" s="0" t="n">
        <v>0.713338754018994</v>
      </c>
      <c r="B56" s="0" t="str">
        <f aca="false">(D56&amp;E56&amp;F56&amp;G56&amp;H56&amp;I56&amp;J56&amp;K56&amp;L56&amp;M56&amp;N56&amp;O56&amp;P56&amp;Q56&amp;R56&amp;S56&amp;T56&amp;U56&amp;V56&amp;W56&amp;X56&amp;Y56&amp;Z56&amp;AA56&amp;AB56&amp;AC56&amp;AD56&amp;AE56&amp;AF56&amp;AG56&amp;AH56&amp;AI56&amp;AJ56&amp;AK56&amp;AL56&amp;AM56&amp;AN56&amp;AO56&amp;AP56&amp;AQ56&amp;AR56&amp;AS56&amp;AT56&amp;AU56&amp;AV56&amp;AW56&amp;AX56&amp;AY56&amp;AZ56&amp;BA56&amp;BB56&amp;BC56&amp;BD56&amp;BE56&amp;BF56&amp;BG56&amp;BH56&amp;BI56&amp;BJ56&amp;BK56&amp;BL56&amp;BM56&amp;BN56&amp;BO56&amp;BP56&amp;BQ56&amp;BR56&amp;BS56&amp;BT56&amp;BU56&amp;BV56&amp;BW56&amp;BX56&amp;BY56&amp;BZ56&amp;CA56)</f>
        <v>0.2600.41500.41500.41500.100.15500.25812800.44500.2500.2500.43500.41500.22500.4150.0050.4150.0050.4150.0050.260.4150.4150.370.005-0.2950.1550.2200.2200.3700.150.020.150.020.150.050.1500.370.0550.150.03250.22000.2600.4450.0100.220.220.260.09500.1500.2200.150.05</v>
      </c>
      <c r="C56" s="108" t="n">
        <v>38384</v>
      </c>
      <c r="D56" s="109" t="n">
        <f aca="false">Curves!D57</f>
        <v>0.26</v>
      </c>
      <c r="E56" s="109" t="n">
        <v>0</v>
      </c>
      <c r="F56" s="109" t="n">
        <f aca="false">Curves!I57</f>
        <v>0.415</v>
      </c>
      <c r="G56" s="109" t="n">
        <v>0</v>
      </c>
      <c r="H56" s="109" t="n">
        <f aca="false">Curves!P57</f>
        <v>0.415</v>
      </c>
      <c r="I56" s="109" t="n">
        <v>0</v>
      </c>
      <c r="J56" s="109" t="n">
        <f aca="false">Curves!L57</f>
        <v>0.415</v>
      </c>
      <c r="K56" s="109" t="n">
        <v>0</v>
      </c>
      <c r="L56" s="109" t="n">
        <f aca="false">Curves!U57</f>
        <v>0.1</v>
      </c>
      <c r="M56" s="109" t="n">
        <v>0</v>
      </c>
      <c r="N56" s="109" t="n">
        <f aca="false">Curves!V57</f>
        <v>0.155</v>
      </c>
      <c r="O56" s="109" t="n">
        <v>0</v>
      </c>
      <c r="P56" s="109" t="n">
        <f aca="false">Curves!W57</f>
        <v>0.258128</v>
      </c>
      <c r="Q56" s="109" t="n">
        <v>0</v>
      </c>
      <c r="R56" s="109" t="n">
        <f aca="false">Curves!O57</f>
        <v>0.445</v>
      </c>
      <c r="S56" s="109" t="n">
        <v>0</v>
      </c>
      <c r="T56" s="109" t="n">
        <f aca="false">Curves!F57</f>
        <v>0.25</v>
      </c>
      <c r="U56" s="109" t="n">
        <v>0</v>
      </c>
      <c r="V56" s="109" t="n">
        <f aca="false">Curves!H57</f>
        <v>0.25</v>
      </c>
      <c r="W56" s="109" t="n">
        <v>0</v>
      </c>
      <c r="X56" s="109" t="n">
        <f aca="false">Curves!S57</f>
        <v>0.435</v>
      </c>
      <c r="Y56" s="109" t="n">
        <v>0</v>
      </c>
      <c r="Z56" s="109" t="n">
        <f aca="false">Curves!K57</f>
        <v>0.415</v>
      </c>
      <c r="AA56" s="109" t="n">
        <v>0</v>
      </c>
      <c r="AB56" s="109" t="n">
        <f aca="false">Curves!G57</f>
        <v>0.225</v>
      </c>
      <c r="AC56" s="109" t="n">
        <v>0</v>
      </c>
      <c r="AD56" s="109" t="n">
        <f aca="false">Curves!R57</f>
        <v>0.415</v>
      </c>
      <c r="AE56" s="109" t="n">
        <v>0.005</v>
      </c>
      <c r="AF56" s="109" t="n">
        <f aca="false">Curves!N57</f>
        <v>0.415</v>
      </c>
      <c r="AG56" s="109" t="n">
        <v>0.005</v>
      </c>
      <c r="AH56" s="109" t="n">
        <f aca="false">Curves!J57</f>
        <v>0.415</v>
      </c>
      <c r="AI56" s="109" t="n">
        <v>0.005</v>
      </c>
      <c r="AJ56" s="109" t="n">
        <f aca="false">Curves!E57</f>
        <v>0.26</v>
      </c>
      <c r="AK56" s="109" t="n">
        <f aca="false">Curves!M57</f>
        <v>0.415</v>
      </c>
      <c r="AL56" s="109" t="n">
        <f aca="false">Curves!Q57</f>
        <v>0.415</v>
      </c>
      <c r="AM56" s="109" t="n">
        <f aca="false">Curves!AC57</f>
        <v>0.37</v>
      </c>
      <c r="AN56" s="109" t="n">
        <f aca="false">Curves!AQ57</f>
        <v>0.005</v>
      </c>
      <c r="AO56" s="109" t="n">
        <f aca="false">Curves!AD57</f>
        <v>-0.295</v>
      </c>
      <c r="AP56" s="109" t="n">
        <f aca="false">Curves!AP57</f>
        <v>0.155</v>
      </c>
      <c r="AQ56" s="109" t="n">
        <f aca="false">Curves!AA57</f>
        <v>0.22</v>
      </c>
      <c r="AR56" s="109" t="n">
        <f aca="false">Curves!AG57</f>
        <v>0</v>
      </c>
      <c r="AS56" s="109" t="n">
        <f aca="false">Curves!Y57</f>
        <v>0.22</v>
      </c>
      <c r="AT56" s="109" t="n">
        <f aca="false">Curves!AJ57</f>
        <v>0</v>
      </c>
      <c r="AU56" s="109" t="n">
        <f aca="false">Curves!AB57</f>
        <v>0.37</v>
      </c>
      <c r="AV56" s="109" t="n">
        <f aca="false">Curves!AH57</f>
        <v>0</v>
      </c>
      <c r="AW56" s="109" t="n">
        <f aca="false">Curves!Z57</f>
        <v>0.15</v>
      </c>
      <c r="AX56" s="109" t="n">
        <f aca="false">Curves!AI57</f>
        <v>0.02</v>
      </c>
      <c r="AY56" s="109" t="n">
        <f aca="false">Curves!Z57</f>
        <v>0.15</v>
      </c>
      <c r="AZ56" s="109" t="n">
        <f aca="false">Curves!AK57</f>
        <v>0.02</v>
      </c>
      <c r="BA56" s="109" t="n">
        <f aca="false">Curves!Z57</f>
        <v>0.15</v>
      </c>
      <c r="BB56" s="109" t="n">
        <f aca="false">Curves!AL57</f>
        <v>0.05</v>
      </c>
      <c r="BC56" s="109" t="n">
        <f aca="false">Curves!Z57</f>
        <v>0.15</v>
      </c>
      <c r="BD56" s="109" t="n">
        <f aca="false">Curves!AO57</f>
        <v>0</v>
      </c>
      <c r="BE56" s="109" t="n">
        <f aca="false">Curves!AC57</f>
        <v>0.37</v>
      </c>
      <c r="BF56" s="109" t="n">
        <f aca="false">Curves!AR57</f>
        <v>0.055</v>
      </c>
      <c r="BG56" s="109" t="n">
        <f aca="false">Curves!Z57</f>
        <v>0.15</v>
      </c>
      <c r="BH56" s="109" t="n">
        <f aca="false">Curves!AM57</f>
        <v>0.0325</v>
      </c>
      <c r="BI56" s="109" t="n">
        <f aca="false">AS56</f>
        <v>0.22</v>
      </c>
      <c r="BJ56" s="109" t="n">
        <f aca="false">AT56</f>
        <v>0</v>
      </c>
      <c r="BK56" s="109" t="n">
        <v>0</v>
      </c>
      <c r="BL56" s="109" t="n">
        <f aca="false">D56</f>
        <v>0.26</v>
      </c>
      <c r="BM56" s="109" t="n">
        <v>0</v>
      </c>
      <c r="BN56" s="109" t="n">
        <f aca="false">R56</f>
        <v>0.445</v>
      </c>
      <c r="BO56" s="109" t="n">
        <f aca="false">S56+0.01</f>
        <v>0.01</v>
      </c>
      <c r="BP56" s="109" t="n">
        <v>0</v>
      </c>
      <c r="BQ56" s="109" t="n">
        <f aca="false">AS56</f>
        <v>0.22</v>
      </c>
      <c r="BR56" s="109" t="n">
        <f aca="false">AQ56</f>
        <v>0.22</v>
      </c>
      <c r="BS56" s="109" t="n">
        <f aca="false">D56</f>
        <v>0.26</v>
      </c>
      <c r="BT56" s="109" t="n">
        <f aca="false">Curves!AE57</f>
        <v>0.095</v>
      </c>
      <c r="BU56" s="109" t="n">
        <v>0</v>
      </c>
      <c r="BV56" s="109" t="n">
        <f aca="false">AW56</f>
        <v>0.15</v>
      </c>
      <c r="BW56" s="109" t="n">
        <f aca="false">Curves!AN57</f>
        <v>0</v>
      </c>
      <c r="BX56" s="109" t="n">
        <f aca="false">AQ56</f>
        <v>0.22</v>
      </c>
      <c r="BY56" s="109" t="n">
        <f aca="false">Curves!AS57</f>
        <v>0</v>
      </c>
      <c r="BZ56" s="109" t="n">
        <f aca="false">BA56</f>
        <v>0.15</v>
      </c>
      <c r="CA56" s="109" t="n">
        <f aca="false">BB56</f>
        <v>0.05</v>
      </c>
      <c r="CB56" s="109"/>
      <c r="CC56" s="109"/>
      <c r="CD56" s="110"/>
      <c r="CE56" s="109"/>
      <c r="CF56" s="110"/>
      <c r="CG56" s="109"/>
      <c r="CH56" s="109"/>
      <c r="CI56" s="109"/>
      <c r="CJ56" s="109"/>
      <c r="CK56" s="109"/>
    </row>
    <row r="57" customFormat="false" ht="12.75" hidden="false" customHeight="false" outlineLevel="0" collapsed="false">
      <c r="A57" s="0" t="n">
        <v>0.709342927328711</v>
      </c>
      <c r="B57" s="0" t="str">
        <f aca="false">(D57&amp;E57&amp;F57&amp;G57&amp;H57&amp;I57&amp;J57&amp;K57&amp;L57&amp;M57&amp;N57&amp;O57&amp;P57&amp;Q57&amp;R57&amp;S57&amp;T57&amp;U57&amp;V57&amp;W57&amp;X57&amp;Y57&amp;Z57&amp;AA57&amp;AB57&amp;AC57&amp;AD57&amp;AE57&amp;AF57&amp;AG57&amp;AH57&amp;AI57&amp;AJ57&amp;AK57&amp;AL57&amp;AM57&amp;AN57&amp;AO57&amp;AP57&amp;AQ57&amp;AR57&amp;AS57&amp;AT57&amp;AU57&amp;AV57&amp;AW57&amp;AX57&amp;AY57&amp;AZ57&amp;BA57&amp;BB57&amp;BC57&amp;BD57&amp;BE57&amp;BF57&amp;BG57&amp;BH57&amp;BI57&amp;BJ57&amp;BK57&amp;BL57&amp;BM57&amp;BN57&amp;BO57&amp;BP57&amp;BQ57&amp;BR57&amp;BS57&amp;BT57&amp;BU57&amp;BV57&amp;BW57&amp;BX57&amp;BY57&amp;BZ57&amp;CA57)</f>
        <v>0.2600.41500.41500.41500.100.15500.25364800.44500.2500.2500.43500.41500.22500.4150.0050.4150.0050.4150.0050.260.4150.4150.370.005-0.2950.1550.2200.2200.3700.150.020.150.020.150.050.1500.370.0550.150.0350.22000.2600.4450.0100.220.220.260.09500.1500.2200.150.05</v>
      </c>
      <c r="C57" s="108" t="n">
        <v>38412</v>
      </c>
      <c r="D57" s="109" t="n">
        <f aca="false">Curves!D58</f>
        <v>0.26</v>
      </c>
      <c r="E57" s="109" t="n">
        <v>0</v>
      </c>
      <c r="F57" s="109" t="n">
        <f aca="false">Curves!I58</f>
        <v>0.415</v>
      </c>
      <c r="G57" s="109" t="n">
        <v>0</v>
      </c>
      <c r="H57" s="109" t="n">
        <f aca="false">Curves!P58</f>
        <v>0.415</v>
      </c>
      <c r="I57" s="109" t="n">
        <v>0</v>
      </c>
      <c r="J57" s="109" t="n">
        <f aca="false">Curves!L58</f>
        <v>0.415</v>
      </c>
      <c r="K57" s="109" t="n">
        <v>0</v>
      </c>
      <c r="L57" s="109" t="n">
        <f aca="false">Curves!U58</f>
        <v>0.1</v>
      </c>
      <c r="M57" s="109" t="n">
        <v>0</v>
      </c>
      <c r="N57" s="109" t="n">
        <f aca="false">Curves!V58</f>
        <v>0.155</v>
      </c>
      <c r="O57" s="109" t="n">
        <v>0</v>
      </c>
      <c r="P57" s="109" t="n">
        <f aca="false">Curves!W58</f>
        <v>0.253648</v>
      </c>
      <c r="Q57" s="109" t="n">
        <v>0</v>
      </c>
      <c r="R57" s="109" t="n">
        <f aca="false">Curves!O58</f>
        <v>0.445</v>
      </c>
      <c r="S57" s="109" t="n">
        <v>0</v>
      </c>
      <c r="T57" s="109" t="n">
        <f aca="false">Curves!F58</f>
        <v>0.25</v>
      </c>
      <c r="U57" s="109" t="n">
        <v>0</v>
      </c>
      <c r="V57" s="109" t="n">
        <f aca="false">Curves!H58</f>
        <v>0.25</v>
      </c>
      <c r="W57" s="109" t="n">
        <v>0</v>
      </c>
      <c r="X57" s="109" t="n">
        <f aca="false">Curves!S58</f>
        <v>0.435</v>
      </c>
      <c r="Y57" s="109" t="n">
        <v>0</v>
      </c>
      <c r="Z57" s="109" t="n">
        <f aca="false">Curves!K58</f>
        <v>0.415</v>
      </c>
      <c r="AA57" s="109" t="n">
        <v>0</v>
      </c>
      <c r="AB57" s="109" t="n">
        <f aca="false">Curves!G58</f>
        <v>0.225</v>
      </c>
      <c r="AC57" s="109" t="n">
        <v>0</v>
      </c>
      <c r="AD57" s="109" t="n">
        <f aca="false">Curves!R58</f>
        <v>0.415</v>
      </c>
      <c r="AE57" s="109" t="n">
        <v>0.005</v>
      </c>
      <c r="AF57" s="109" t="n">
        <f aca="false">Curves!N58</f>
        <v>0.415</v>
      </c>
      <c r="AG57" s="109" t="n">
        <v>0.005</v>
      </c>
      <c r="AH57" s="109" t="n">
        <f aca="false">Curves!J58</f>
        <v>0.415</v>
      </c>
      <c r="AI57" s="109" t="n">
        <v>0.005</v>
      </c>
      <c r="AJ57" s="109" t="n">
        <f aca="false">Curves!E58</f>
        <v>0.26</v>
      </c>
      <c r="AK57" s="109" t="n">
        <f aca="false">Curves!M58</f>
        <v>0.415</v>
      </c>
      <c r="AL57" s="109" t="n">
        <f aca="false">Curves!Q58</f>
        <v>0.415</v>
      </c>
      <c r="AM57" s="109" t="n">
        <f aca="false">Curves!AC58</f>
        <v>0.37</v>
      </c>
      <c r="AN57" s="109" t="n">
        <f aca="false">Curves!AQ58</f>
        <v>0.005</v>
      </c>
      <c r="AO57" s="109" t="n">
        <f aca="false">Curves!AD58</f>
        <v>-0.295</v>
      </c>
      <c r="AP57" s="109" t="n">
        <f aca="false">Curves!AP58</f>
        <v>0.155</v>
      </c>
      <c r="AQ57" s="109" t="n">
        <f aca="false">Curves!AA58</f>
        <v>0.22</v>
      </c>
      <c r="AR57" s="109" t="n">
        <f aca="false">Curves!AG58</f>
        <v>0</v>
      </c>
      <c r="AS57" s="109" t="n">
        <f aca="false">Curves!Y58</f>
        <v>0.22</v>
      </c>
      <c r="AT57" s="109" t="n">
        <f aca="false">Curves!AJ58</f>
        <v>0</v>
      </c>
      <c r="AU57" s="109" t="n">
        <f aca="false">Curves!AB58</f>
        <v>0.37</v>
      </c>
      <c r="AV57" s="109" t="n">
        <f aca="false">Curves!AH58</f>
        <v>0</v>
      </c>
      <c r="AW57" s="109" t="n">
        <f aca="false">Curves!Z58</f>
        <v>0.15</v>
      </c>
      <c r="AX57" s="109" t="n">
        <f aca="false">Curves!AI58</f>
        <v>0.02</v>
      </c>
      <c r="AY57" s="109" t="n">
        <f aca="false">Curves!Z58</f>
        <v>0.15</v>
      </c>
      <c r="AZ57" s="109" t="n">
        <f aca="false">Curves!AK58</f>
        <v>0.02</v>
      </c>
      <c r="BA57" s="109" t="n">
        <f aca="false">Curves!Z58</f>
        <v>0.15</v>
      </c>
      <c r="BB57" s="109" t="n">
        <f aca="false">Curves!AL58</f>
        <v>0.05</v>
      </c>
      <c r="BC57" s="109" t="n">
        <f aca="false">Curves!Z58</f>
        <v>0.15</v>
      </c>
      <c r="BD57" s="109" t="n">
        <f aca="false">Curves!AO58</f>
        <v>0</v>
      </c>
      <c r="BE57" s="109" t="n">
        <f aca="false">Curves!AC58</f>
        <v>0.37</v>
      </c>
      <c r="BF57" s="109" t="n">
        <f aca="false">Curves!AR58</f>
        <v>0.055</v>
      </c>
      <c r="BG57" s="109" t="n">
        <f aca="false">Curves!Z58</f>
        <v>0.15</v>
      </c>
      <c r="BH57" s="109" t="n">
        <f aca="false">Curves!AM58</f>
        <v>0.035</v>
      </c>
      <c r="BI57" s="109" t="n">
        <f aca="false">AS57</f>
        <v>0.22</v>
      </c>
      <c r="BJ57" s="109" t="n">
        <f aca="false">AT57</f>
        <v>0</v>
      </c>
      <c r="BK57" s="109" t="n">
        <v>0</v>
      </c>
      <c r="BL57" s="109" t="n">
        <f aca="false">D57</f>
        <v>0.26</v>
      </c>
      <c r="BM57" s="109" t="n">
        <v>0</v>
      </c>
      <c r="BN57" s="109" t="n">
        <f aca="false">R57</f>
        <v>0.445</v>
      </c>
      <c r="BO57" s="109" t="n">
        <f aca="false">S57+0.01</f>
        <v>0.01</v>
      </c>
      <c r="BP57" s="109" t="n">
        <v>0</v>
      </c>
      <c r="BQ57" s="109" t="n">
        <f aca="false">AS57</f>
        <v>0.22</v>
      </c>
      <c r="BR57" s="109" t="n">
        <f aca="false">AQ57</f>
        <v>0.22</v>
      </c>
      <c r="BS57" s="109" t="n">
        <f aca="false">D57</f>
        <v>0.26</v>
      </c>
      <c r="BT57" s="109" t="n">
        <f aca="false">Curves!AE58</f>
        <v>0.095</v>
      </c>
      <c r="BU57" s="109" t="n">
        <v>0</v>
      </c>
      <c r="BV57" s="109" t="n">
        <f aca="false">AW57</f>
        <v>0.15</v>
      </c>
      <c r="BW57" s="109" t="n">
        <f aca="false">Curves!AN58</f>
        <v>0</v>
      </c>
      <c r="BX57" s="109" t="n">
        <f aca="false">AQ57</f>
        <v>0.22</v>
      </c>
      <c r="BY57" s="109" t="n">
        <f aca="false">Curves!AS58</f>
        <v>0</v>
      </c>
      <c r="BZ57" s="109" t="n">
        <f aca="false">BA57</f>
        <v>0.15</v>
      </c>
      <c r="CA57" s="109" t="n">
        <f aca="false">BB57</f>
        <v>0.05</v>
      </c>
      <c r="CB57" s="109"/>
      <c r="CC57" s="109"/>
      <c r="CD57" s="110"/>
      <c r="CE57" s="109"/>
      <c r="CF57" s="110"/>
      <c r="CG57" s="109"/>
      <c r="CH57" s="109"/>
      <c r="CI57" s="109"/>
      <c r="CJ57" s="109"/>
      <c r="CK57" s="109"/>
    </row>
    <row r="58" customFormat="false" ht="12.75" hidden="false" customHeight="false" outlineLevel="0" collapsed="false">
      <c r="A58" s="0" t="n">
        <v>0.704943222877002</v>
      </c>
      <c r="B58" s="0" t="str">
        <f aca="false">(D58&amp;E58&amp;F58&amp;G58&amp;H58&amp;I58&amp;J58&amp;K58&amp;L58&amp;M58&amp;N58&amp;O58&amp;P58&amp;Q58&amp;R58&amp;S58&amp;T58&amp;U58&amp;V58&amp;W58&amp;X58&amp;Y58&amp;Z58&amp;AA58&amp;AB58&amp;AC58&amp;AD58&amp;AE58&amp;AF58&amp;AG58&amp;AH58&amp;AI58&amp;AJ58&amp;AK58&amp;AL58&amp;AM58&amp;AN58&amp;AO58&amp;AP58&amp;AQ58&amp;AR58&amp;AS58&amp;AT58&amp;AU58&amp;AV58&amp;AW58&amp;AX58&amp;AY58&amp;AZ58&amp;BA58&amp;BB58&amp;BC58&amp;BD58&amp;BE58&amp;BF58&amp;BG58&amp;BH58&amp;BI58&amp;BJ58&amp;BK58&amp;BL58&amp;BM58&amp;BN58&amp;BO58&amp;BP58&amp;BQ58&amp;BR58&amp;BS58&amp;BT58&amp;BU58&amp;BV58&amp;BW58&amp;BX58&amp;BY58&amp;BZ58&amp;CA58)</f>
        <v>0.1700.20500.16500.1950-0.0300.02500.1700.21500.1600.1600.16500.20500.13500.1650.0050.1950.0050.2050.0050.170.1950.1650.220-0.430.1550.1600.1600.2200.070.0050.070.0050.070.040.0700.220.040.070.00750.16000.1700.2150.0100.160.160.17-0.0900.0700.1600.070.04</v>
      </c>
      <c r="C58" s="108" t="n">
        <v>38443</v>
      </c>
      <c r="D58" s="109" t="n">
        <f aca="false">Curves!D59</f>
        <v>0.17</v>
      </c>
      <c r="E58" s="109" t="n">
        <v>0</v>
      </c>
      <c r="F58" s="109" t="n">
        <f aca="false">Curves!I59</f>
        <v>0.205</v>
      </c>
      <c r="G58" s="109" t="n">
        <v>0</v>
      </c>
      <c r="H58" s="109" t="n">
        <f aca="false">Curves!P59</f>
        <v>0.165</v>
      </c>
      <c r="I58" s="109" t="n">
        <v>0</v>
      </c>
      <c r="J58" s="109" t="n">
        <f aca="false">Curves!L59</f>
        <v>0.195</v>
      </c>
      <c r="K58" s="109" t="n">
        <v>0</v>
      </c>
      <c r="L58" s="109" t="n">
        <f aca="false">Curves!U59</f>
        <v>-0.03</v>
      </c>
      <c r="M58" s="109" t="n">
        <v>0</v>
      </c>
      <c r="N58" s="109" t="n">
        <f aca="false">Curves!V59</f>
        <v>0.025</v>
      </c>
      <c r="O58" s="109" t="n">
        <v>0</v>
      </c>
      <c r="P58" s="109" t="n">
        <f aca="false">Curves!W59</f>
        <v>0.17</v>
      </c>
      <c r="Q58" s="109" t="n">
        <v>0</v>
      </c>
      <c r="R58" s="109" t="n">
        <f aca="false">Curves!O59</f>
        <v>0.215</v>
      </c>
      <c r="S58" s="109" t="n">
        <v>0</v>
      </c>
      <c r="T58" s="109" t="n">
        <f aca="false">Curves!F59</f>
        <v>0.16</v>
      </c>
      <c r="U58" s="109" t="n">
        <v>0</v>
      </c>
      <c r="V58" s="109" t="n">
        <f aca="false">Curves!H59</f>
        <v>0.16</v>
      </c>
      <c r="W58" s="109" t="n">
        <v>0</v>
      </c>
      <c r="X58" s="109" t="n">
        <f aca="false">Curves!S59</f>
        <v>0.165</v>
      </c>
      <c r="Y58" s="109" t="n">
        <v>0</v>
      </c>
      <c r="Z58" s="109" t="n">
        <f aca="false">Curves!K59</f>
        <v>0.205</v>
      </c>
      <c r="AA58" s="109" t="n">
        <v>0</v>
      </c>
      <c r="AB58" s="109" t="n">
        <f aca="false">Curves!G59</f>
        <v>0.135</v>
      </c>
      <c r="AC58" s="109" t="n">
        <v>0</v>
      </c>
      <c r="AD58" s="109" t="n">
        <f aca="false">Curves!R59</f>
        <v>0.165</v>
      </c>
      <c r="AE58" s="109" t="n">
        <v>0.005</v>
      </c>
      <c r="AF58" s="109" t="n">
        <f aca="false">Curves!N59</f>
        <v>0.195</v>
      </c>
      <c r="AG58" s="109" t="n">
        <v>0.005</v>
      </c>
      <c r="AH58" s="109" t="n">
        <f aca="false">Curves!J59</f>
        <v>0.205</v>
      </c>
      <c r="AI58" s="109" t="n">
        <v>0.005</v>
      </c>
      <c r="AJ58" s="109" t="n">
        <f aca="false">Curves!E59</f>
        <v>0.17</v>
      </c>
      <c r="AK58" s="109" t="n">
        <f aca="false">Curves!M59</f>
        <v>0.195</v>
      </c>
      <c r="AL58" s="109" t="n">
        <f aca="false">Curves!Q59</f>
        <v>0.165</v>
      </c>
      <c r="AM58" s="109" t="n">
        <f aca="false">Curves!AC59</f>
        <v>0.22</v>
      </c>
      <c r="AN58" s="109" t="n">
        <f aca="false">Curves!AQ59</f>
        <v>0</v>
      </c>
      <c r="AO58" s="109" t="n">
        <f aca="false">Curves!AD59</f>
        <v>-0.43</v>
      </c>
      <c r="AP58" s="109" t="n">
        <f aca="false">Curves!AP59</f>
        <v>0.155</v>
      </c>
      <c r="AQ58" s="109" t="n">
        <f aca="false">Curves!AA59</f>
        <v>0.16</v>
      </c>
      <c r="AR58" s="109" t="n">
        <f aca="false">Curves!AG59</f>
        <v>0</v>
      </c>
      <c r="AS58" s="109" t="n">
        <f aca="false">Curves!Y59</f>
        <v>0.16</v>
      </c>
      <c r="AT58" s="109" t="n">
        <f aca="false">Curves!AJ59</f>
        <v>0</v>
      </c>
      <c r="AU58" s="109" t="n">
        <f aca="false">Curves!AB59</f>
        <v>0.22</v>
      </c>
      <c r="AV58" s="109" t="n">
        <f aca="false">Curves!AH59</f>
        <v>0</v>
      </c>
      <c r="AW58" s="109" t="n">
        <f aca="false">Curves!Z59</f>
        <v>0.07</v>
      </c>
      <c r="AX58" s="109" t="n">
        <f aca="false">Curves!AI59</f>
        <v>0.005</v>
      </c>
      <c r="AY58" s="109" t="n">
        <f aca="false">Curves!Z59</f>
        <v>0.07</v>
      </c>
      <c r="AZ58" s="109" t="n">
        <f aca="false">Curves!AK59</f>
        <v>0.005</v>
      </c>
      <c r="BA58" s="109" t="n">
        <f aca="false">Curves!Z59</f>
        <v>0.07</v>
      </c>
      <c r="BB58" s="109" t="n">
        <f aca="false">Curves!AL59</f>
        <v>0.04</v>
      </c>
      <c r="BC58" s="109" t="n">
        <f aca="false">Curves!Z59</f>
        <v>0.07</v>
      </c>
      <c r="BD58" s="109" t="n">
        <f aca="false">Curves!AO59</f>
        <v>0</v>
      </c>
      <c r="BE58" s="109" t="n">
        <f aca="false">Curves!AC59</f>
        <v>0.22</v>
      </c>
      <c r="BF58" s="109" t="n">
        <f aca="false">Curves!AR59</f>
        <v>0.04</v>
      </c>
      <c r="BG58" s="109" t="n">
        <f aca="false">Curves!Z59</f>
        <v>0.07</v>
      </c>
      <c r="BH58" s="109" t="n">
        <f aca="false">Curves!AM59</f>
        <v>0.0075</v>
      </c>
      <c r="BI58" s="109" t="n">
        <f aca="false">AS58</f>
        <v>0.16</v>
      </c>
      <c r="BJ58" s="109" t="n">
        <f aca="false">AT58</f>
        <v>0</v>
      </c>
      <c r="BK58" s="109" t="n">
        <v>0</v>
      </c>
      <c r="BL58" s="109" t="n">
        <f aca="false">D58</f>
        <v>0.17</v>
      </c>
      <c r="BM58" s="109" t="n">
        <v>0</v>
      </c>
      <c r="BN58" s="109" t="n">
        <f aca="false">R58</f>
        <v>0.215</v>
      </c>
      <c r="BO58" s="109" t="n">
        <f aca="false">S58+0.01</f>
        <v>0.01</v>
      </c>
      <c r="BP58" s="109" t="n">
        <v>0</v>
      </c>
      <c r="BQ58" s="109" t="n">
        <f aca="false">AS58</f>
        <v>0.16</v>
      </c>
      <c r="BR58" s="109" t="n">
        <f aca="false">AQ58</f>
        <v>0.16</v>
      </c>
      <c r="BS58" s="109" t="n">
        <f aca="false">D58</f>
        <v>0.17</v>
      </c>
      <c r="BT58" s="109" t="n">
        <f aca="false">Curves!AE59</f>
        <v>-0.09</v>
      </c>
      <c r="BU58" s="109" t="n">
        <v>0</v>
      </c>
      <c r="BV58" s="109" t="n">
        <f aca="false">AW58</f>
        <v>0.07</v>
      </c>
      <c r="BW58" s="109" t="n">
        <f aca="false">Curves!AN59</f>
        <v>0</v>
      </c>
      <c r="BX58" s="109" t="n">
        <f aca="false">AQ58</f>
        <v>0.16</v>
      </c>
      <c r="BY58" s="109" t="n">
        <f aca="false">Curves!AS59</f>
        <v>0</v>
      </c>
      <c r="BZ58" s="109" t="n">
        <f aca="false">BA58</f>
        <v>0.07</v>
      </c>
      <c r="CA58" s="109" t="n">
        <f aca="false">BB58</f>
        <v>0.04</v>
      </c>
      <c r="CB58" s="109"/>
      <c r="CC58" s="109"/>
      <c r="CD58" s="110"/>
      <c r="CE58" s="109"/>
      <c r="CF58" s="110"/>
      <c r="CG58" s="109"/>
      <c r="CH58" s="109"/>
      <c r="CI58" s="109"/>
      <c r="CJ58" s="109"/>
      <c r="CK58" s="109"/>
    </row>
    <row r="59" customFormat="false" ht="12.75" hidden="false" customHeight="false" outlineLevel="0" collapsed="false">
      <c r="A59" s="0" t="n">
        <v>0.700709582290935</v>
      </c>
      <c r="B59" s="0" t="str">
        <f aca="false">(D59&amp;E59&amp;F59&amp;G59&amp;H59&amp;I59&amp;J59&amp;K59&amp;L59&amp;M59&amp;N59&amp;O59&amp;P59&amp;Q59&amp;R59&amp;S59&amp;T59&amp;U59&amp;V59&amp;W59&amp;X59&amp;Y59&amp;Z59&amp;AA59&amp;AB59&amp;AC59&amp;AD59&amp;AE59&amp;AF59&amp;AG59&amp;AH59&amp;AI59&amp;AJ59&amp;AK59&amp;AL59&amp;AM59&amp;AN59&amp;AO59&amp;AP59&amp;AQ59&amp;AR59&amp;AS59&amp;AT59&amp;AU59&amp;AV59&amp;AW59&amp;AX59&amp;AY59&amp;AZ59&amp;BA59&amp;BB59&amp;BC59&amp;BD59&amp;BE59&amp;BF59&amp;BG59&amp;BH59&amp;BI59&amp;BJ59&amp;BK59&amp;BL59&amp;BM59&amp;BN59&amp;BO59&amp;BP59&amp;BQ59&amp;BR59&amp;BS59&amp;BT59&amp;BU59&amp;BV59&amp;BW59&amp;BX59&amp;BY59&amp;BZ59&amp;CA59)</f>
        <v>0.1700.20500.16500.1950-0.0300.02500.1700.21500.1600.1600.16500.20500.13500.1650.0050.1950.0050.2050.0050.170.1950.1650.220-0.430.1550.1600.1600.2200.070.0050.070.0050.070.040.0700.220.040.070.00750.16000.1700.2150.0100.160.160.17-0.0900.0700.1600.070.04</v>
      </c>
      <c r="C59" s="108" t="n">
        <v>38473</v>
      </c>
      <c r="D59" s="109" t="n">
        <f aca="false">Curves!D60</f>
        <v>0.17</v>
      </c>
      <c r="E59" s="109" t="n">
        <v>0</v>
      </c>
      <c r="F59" s="109" t="n">
        <f aca="false">Curves!I60</f>
        <v>0.205</v>
      </c>
      <c r="G59" s="109" t="n">
        <v>0</v>
      </c>
      <c r="H59" s="109" t="n">
        <f aca="false">Curves!P60</f>
        <v>0.165</v>
      </c>
      <c r="I59" s="109" t="n">
        <v>0</v>
      </c>
      <c r="J59" s="109" t="n">
        <f aca="false">Curves!L60</f>
        <v>0.195</v>
      </c>
      <c r="K59" s="109" t="n">
        <v>0</v>
      </c>
      <c r="L59" s="109" t="n">
        <f aca="false">Curves!U60</f>
        <v>-0.03</v>
      </c>
      <c r="M59" s="109" t="n">
        <v>0</v>
      </c>
      <c r="N59" s="109" t="n">
        <f aca="false">Curves!V60</f>
        <v>0.025</v>
      </c>
      <c r="O59" s="109" t="n">
        <v>0</v>
      </c>
      <c r="P59" s="109" t="n">
        <f aca="false">Curves!W60</f>
        <v>0.17</v>
      </c>
      <c r="Q59" s="109" t="n">
        <v>0</v>
      </c>
      <c r="R59" s="109" t="n">
        <f aca="false">Curves!O60</f>
        <v>0.215</v>
      </c>
      <c r="S59" s="109" t="n">
        <v>0</v>
      </c>
      <c r="T59" s="109" t="n">
        <f aca="false">Curves!F60</f>
        <v>0.16</v>
      </c>
      <c r="U59" s="109" t="n">
        <v>0</v>
      </c>
      <c r="V59" s="109" t="n">
        <f aca="false">Curves!H60</f>
        <v>0.16</v>
      </c>
      <c r="W59" s="109" t="n">
        <v>0</v>
      </c>
      <c r="X59" s="109" t="n">
        <f aca="false">Curves!S60</f>
        <v>0.165</v>
      </c>
      <c r="Y59" s="109" t="n">
        <v>0</v>
      </c>
      <c r="Z59" s="109" t="n">
        <f aca="false">Curves!K60</f>
        <v>0.205</v>
      </c>
      <c r="AA59" s="109" t="n">
        <v>0</v>
      </c>
      <c r="AB59" s="109" t="n">
        <f aca="false">Curves!G60</f>
        <v>0.135</v>
      </c>
      <c r="AC59" s="109" t="n">
        <v>0</v>
      </c>
      <c r="AD59" s="109" t="n">
        <f aca="false">Curves!R60</f>
        <v>0.165</v>
      </c>
      <c r="AE59" s="109" t="n">
        <v>0.005</v>
      </c>
      <c r="AF59" s="109" t="n">
        <f aca="false">Curves!N60</f>
        <v>0.195</v>
      </c>
      <c r="AG59" s="109" t="n">
        <v>0.005</v>
      </c>
      <c r="AH59" s="109" t="n">
        <f aca="false">Curves!J60</f>
        <v>0.205</v>
      </c>
      <c r="AI59" s="109" t="n">
        <v>0.005</v>
      </c>
      <c r="AJ59" s="109" t="n">
        <f aca="false">Curves!E60</f>
        <v>0.17</v>
      </c>
      <c r="AK59" s="109" t="n">
        <f aca="false">Curves!M60</f>
        <v>0.195</v>
      </c>
      <c r="AL59" s="109" t="n">
        <f aca="false">Curves!Q60</f>
        <v>0.165</v>
      </c>
      <c r="AM59" s="109" t="n">
        <f aca="false">Curves!AC60</f>
        <v>0.22</v>
      </c>
      <c r="AN59" s="109" t="n">
        <f aca="false">Curves!AQ60</f>
        <v>0</v>
      </c>
      <c r="AO59" s="109" t="n">
        <f aca="false">Curves!AD60</f>
        <v>-0.43</v>
      </c>
      <c r="AP59" s="109" t="n">
        <f aca="false">Curves!AP60</f>
        <v>0.155</v>
      </c>
      <c r="AQ59" s="109" t="n">
        <f aca="false">Curves!AA60</f>
        <v>0.16</v>
      </c>
      <c r="AR59" s="109" t="n">
        <f aca="false">Curves!AG60</f>
        <v>0</v>
      </c>
      <c r="AS59" s="109" t="n">
        <f aca="false">Curves!Y60</f>
        <v>0.16</v>
      </c>
      <c r="AT59" s="109" t="n">
        <f aca="false">Curves!AJ60</f>
        <v>0</v>
      </c>
      <c r="AU59" s="109" t="n">
        <f aca="false">Curves!AB60</f>
        <v>0.22</v>
      </c>
      <c r="AV59" s="109" t="n">
        <f aca="false">Curves!AH60</f>
        <v>0</v>
      </c>
      <c r="AW59" s="109" t="n">
        <f aca="false">Curves!Z60</f>
        <v>0.07</v>
      </c>
      <c r="AX59" s="109" t="n">
        <f aca="false">Curves!AI60</f>
        <v>0.005</v>
      </c>
      <c r="AY59" s="109" t="n">
        <f aca="false">Curves!Z60</f>
        <v>0.07</v>
      </c>
      <c r="AZ59" s="109" t="n">
        <f aca="false">Curves!AK60</f>
        <v>0.005</v>
      </c>
      <c r="BA59" s="109" t="n">
        <f aca="false">Curves!Z60</f>
        <v>0.07</v>
      </c>
      <c r="BB59" s="109" t="n">
        <f aca="false">Curves!AL60</f>
        <v>0.04</v>
      </c>
      <c r="BC59" s="109" t="n">
        <f aca="false">Curves!Z60</f>
        <v>0.07</v>
      </c>
      <c r="BD59" s="109" t="n">
        <f aca="false">Curves!AO60</f>
        <v>0</v>
      </c>
      <c r="BE59" s="109" t="n">
        <f aca="false">Curves!AC60</f>
        <v>0.22</v>
      </c>
      <c r="BF59" s="109" t="n">
        <f aca="false">Curves!AR60</f>
        <v>0.04</v>
      </c>
      <c r="BG59" s="109" t="n">
        <f aca="false">Curves!Z60</f>
        <v>0.07</v>
      </c>
      <c r="BH59" s="109" t="n">
        <f aca="false">Curves!AM60</f>
        <v>0.0075</v>
      </c>
      <c r="BI59" s="109" t="n">
        <f aca="false">AS59</f>
        <v>0.16</v>
      </c>
      <c r="BJ59" s="109" t="n">
        <f aca="false">AT59</f>
        <v>0</v>
      </c>
      <c r="BK59" s="109" t="n">
        <v>0</v>
      </c>
      <c r="BL59" s="109" t="n">
        <f aca="false">D59</f>
        <v>0.17</v>
      </c>
      <c r="BM59" s="109" t="n">
        <v>0</v>
      </c>
      <c r="BN59" s="109" t="n">
        <f aca="false">R59</f>
        <v>0.215</v>
      </c>
      <c r="BO59" s="109" t="n">
        <f aca="false">S59+0.01</f>
        <v>0.01</v>
      </c>
      <c r="BP59" s="109" t="n">
        <v>0</v>
      </c>
      <c r="BQ59" s="109" t="n">
        <f aca="false">AS59</f>
        <v>0.16</v>
      </c>
      <c r="BR59" s="109" t="n">
        <f aca="false">AQ59</f>
        <v>0.16</v>
      </c>
      <c r="BS59" s="109" t="n">
        <f aca="false">D59</f>
        <v>0.17</v>
      </c>
      <c r="BT59" s="109" t="n">
        <f aca="false">Curves!AE60</f>
        <v>-0.09</v>
      </c>
      <c r="BU59" s="109" t="n">
        <v>0</v>
      </c>
      <c r="BV59" s="109" t="n">
        <f aca="false">AW59</f>
        <v>0.07</v>
      </c>
      <c r="BW59" s="109" t="n">
        <f aca="false">Curves!AN60</f>
        <v>0</v>
      </c>
      <c r="BX59" s="109" t="n">
        <f aca="false">AQ59</f>
        <v>0.16</v>
      </c>
      <c r="BY59" s="109" t="n">
        <f aca="false">Curves!AS60</f>
        <v>0</v>
      </c>
      <c r="BZ59" s="109" t="n">
        <f aca="false">BA59</f>
        <v>0.07</v>
      </c>
      <c r="CA59" s="109" t="n">
        <f aca="false">BB59</f>
        <v>0.04</v>
      </c>
      <c r="CB59" s="109"/>
      <c r="CC59" s="109"/>
      <c r="CD59" s="110"/>
      <c r="CE59" s="109"/>
      <c r="CF59" s="110"/>
      <c r="CG59" s="109"/>
      <c r="CH59" s="109"/>
      <c r="CI59" s="109"/>
      <c r="CJ59" s="109"/>
      <c r="CK59" s="109"/>
    </row>
    <row r="60" customFormat="false" ht="12.75" hidden="false" customHeight="false" outlineLevel="0" collapsed="false">
      <c r="A60" s="0" t="n">
        <v>0.696359633273246</v>
      </c>
      <c r="B60" s="0" t="str">
        <f aca="false">(D60&amp;E60&amp;F60&amp;G60&amp;H60&amp;I60&amp;J60&amp;K60&amp;L60&amp;M60&amp;N60&amp;O60&amp;P60&amp;Q60&amp;R60&amp;S60&amp;T60&amp;U60&amp;V60&amp;W60&amp;X60&amp;Y60&amp;Z60&amp;AA60&amp;AB60&amp;AC60&amp;AD60&amp;AE60&amp;AF60&amp;AG60&amp;AH60&amp;AI60&amp;AJ60&amp;AK60&amp;AL60&amp;AM60&amp;AN60&amp;AO60&amp;AP60&amp;AQ60&amp;AR60&amp;AS60&amp;AT60&amp;AU60&amp;AV60&amp;AW60&amp;AX60&amp;AY60&amp;AZ60&amp;BA60&amp;BB60&amp;BC60&amp;BD60&amp;BE60&amp;BF60&amp;BG60&amp;BH60&amp;BI60&amp;BJ60&amp;BK60&amp;BL60&amp;BM60&amp;BN60&amp;BO60&amp;BP60&amp;BQ60&amp;BR60&amp;BS60&amp;BT60&amp;BU60&amp;BV60&amp;BW60&amp;BX60&amp;BY60&amp;BZ60&amp;CA60)</f>
        <v>0.1700.20500.16500.1950-0.0300.02500.1700.21500.1600.1600.16500.20500.13500.1650.0050.1950.0050.2050.0050.170.1950.1650.220-0.430.1550.1600.1600.2200.070.0050.070.0050.070.040.0700.220.040.070.00750.16000.1700.2150.0100.160.160.17-0.0900.0700.1600.070.04</v>
      </c>
      <c r="C60" s="108" t="n">
        <v>38504</v>
      </c>
      <c r="D60" s="109" t="n">
        <f aca="false">Curves!D61</f>
        <v>0.17</v>
      </c>
      <c r="E60" s="109" t="n">
        <v>0</v>
      </c>
      <c r="F60" s="109" t="n">
        <f aca="false">Curves!I61</f>
        <v>0.205</v>
      </c>
      <c r="G60" s="109" t="n">
        <v>0</v>
      </c>
      <c r="H60" s="109" t="n">
        <f aca="false">Curves!P61</f>
        <v>0.165</v>
      </c>
      <c r="I60" s="109" t="n">
        <v>0</v>
      </c>
      <c r="J60" s="109" t="n">
        <f aca="false">Curves!L61</f>
        <v>0.195</v>
      </c>
      <c r="K60" s="109" t="n">
        <v>0</v>
      </c>
      <c r="L60" s="109" t="n">
        <f aca="false">Curves!U61</f>
        <v>-0.03</v>
      </c>
      <c r="M60" s="109" t="n">
        <v>0</v>
      </c>
      <c r="N60" s="109" t="n">
        <f aca="false">Curves!V61</f>
        <v>0.025</v>
      </c>
      <c r="O60" s="109" t="n">
        <v>0</v>
      </c>
      <c r="P60" s="109" t="n">
        <f aca="false">Curves!W61</f>
        <v>0.17</v>
      </c>
      <c r="Q60" s="109" t="n">
        <v>0</v>
      </c>
      <c r="R60" s="109" t="n">
        <f aca="false">Curves!O61</f>
        <v>0.215</v>
      </c>
      <c r="S60" s="109" t="n">
        <v>0</v>
      </c>
      <c r="T60" s="109" t="n">
        <f aca="false">Curves!F61</f>
        <v>0.16</v>
      </c>
      <c r="U60" s="109" t="n">
        <v>0</v>
      </c>
      <c r="V60" s="109" t="n">
        <f aca="false">Curves!H61</f>
        <v>0.16</v>
      </c>
      <c r="W60" s="109" t="n">
        <v>0</v>
      </c>
      <c r="X60" s="109" t="n">
        <f aca="false">Curves!S61</f>
        <v>0.165</v>
      </c>
      <c r="Y60" s="109" t="n">
        <v>0</v>
      </c>
      <c r="Z60" s="109" t="n">
        <f aca="false">Curves!K61</f>
        <v>0.205</v>
      </c>
      <c r="AA60" s="109" t="n">
        <v>0</v>
      </c>
      <c r="AB60" s="109" t="n">
        <f aca="false">Curves!G61</f>
        <v>0.135</v>
      </c>
      <c r="AC60" s="109" t="n">
        <v>0</v>
      </c>
      <c r="AD60" s="109" t="n">
        <f aca="false">Curves!R61</f>
        <v>0.165</v>
      </c>
      <c r="AE60" s="109" t="n">
        <v>0.005</v>
      </c>
      <c r="AF60" s="109" t="n">
        <f aca="false">Curves!N61</f>
        <v>0.195</v>
      </c>
      <c r="AG60" s="109" t="n">
        <v>0.005</v>
      </c>
      <c r="AH60" s="109" t="n">
        <f aca="false">Curves!J61</f>
        <v>0.205</v>
      </c>
      <c r="AI60" s="109" t="n">
        <v>0.005</v>
      </c>
      <c r="AJ60" s="109" t="n">
        <f aca="false">Curves!E61</f>
        <v>0.17</v>
      </c>
      <c r="AK60" s="109" t="n">
        <f aca="false">Curves!M61</f>
        <v>0.195</v>
      </c>
      <c r="AL60" s="109" t="n">
        <f aca="false">Curves!Q61</f>
        <v>0.165</v>
      </c>
      <c r="AM60" s="109" t="n">
        <f aca="false">Curves!AC61</f>
        <v>0.22</v>
      </c>
      <c r="AN60" s="109" t="n">
        <f aca="false">Curves!AQ61</f>
        <v>0</v>
      </c>
      <c r="AO60" s="109" t="n">
        <f aca="false">Curves!AD61</f>
        <v>-0.43</v>
      </c>
      <c r="AP60" s="109" t="n">
        <f aca="false">Curves!AP61</f>
        <v>0.155</v>
      </c>
      <c r="AQ60" s="109" t="n">
        <f aca="false">Curves!AA61</f>
        <v>0.16</v>
      </c>
      <c r="AR60" s="109" t="n">
        <f aca="false">Curves!AG61</f>
        <v>0</v>
      </c>
      <c r="AS60" s="109" t="n">
        <f aca="false">Curves!Y61</f>
        <v>0.16</v>
      </c>
      <c r="AT60" s="109" t="n">
        <f aca="false">Curves!AJ61</f>
        <v>0</v>
      </c>
      <c r="AU60" s="109" t="n">
        <f aca="false">Curves!AB61</f>
        <v>0.22</v>
      </c>
      <c r="AV60" s="109" t="n">
        <f aca="false">Curves!AH61</f>
        <v>0</v>
      </c>
      <c r="AW60" s="109" t="n">
        <f aca="false">Curves!Z61</f>
        <v>0.07</v>
      </c>
      <c r="AX60" s="109" t="n">
        <f aca="false">Curves!AI61</f>
        <v>0.005</v>
      </c>
      <c r="AY60" s="109" t="n">
        <f aca="false">Curves!Z61</f>
        <v>0.07</v>
      </c>
      <c r="AZ60" s="109" t="n">
        <f aca="false">Curves!AK61</f>
        <v>0.005</v>
      </c>
      <c r="BA60" s="109" t="n">
        <f aca="false">Curves!Z61</f>
        <v>0.07</v>
      </c>
      <c r="BB60" s="109" t="n">
        <f aca="false">Curves!AL61</f>
        <v>0.04</v>
      </c>
      <c r="BC60" s="109" t="n">
        <f aca="false">Curves!Z61</f>
        <v>0.07</v>
      </c>
      <c r="BD60" s="109" t="n">
        <f aca="false">Curves!AO61</f>
        <v>0</v>
      </c>
      <c r="BE60" s="109" t="n">
        <f aca="false">Curves!AC61</f>
        <v>0.22</v>
      </c>
      <c r="BF60" s="109" t="n">
        <f aca="false">Curves!AR61</f>
        <v>0.04</v>
      </c>
      <c r="BG60" s="109" t="n">
        <f aca="false">Curves!Z61</f>
        <v>0.07</v>
      </c>
      <c r="BH60" s="109" t="n">
        <f aca="false">Curves!AM61</f>
        <v>0.0075</v>
      </c>
      <c r="BI60" s="109" t="n">
        <f aca="false">AS60</f>
        <v>0.16</v>
      </c>
      <c r="BJ60" s="109" t="n">
        <f aca="false">AT60</f>
        <v>0</v>
      </c>
      <c r="BK60" s="109" t="n">
        <v>0</v>
      </c>
      <c r="BL60" s="109" t="n">
        <f aca="false">D60</f>
        <v>0.17</v>
      </c>
      <c r="BM60" s="109" t="n">
        <v>0</v>
      </c>
      <c r="BN60" s="109" t="n">
        <f aca="false">R60</f>
        <v>0.215</v>
      </c>
      <c r="BO60" s="109" t="n">
        <f aca="false">S60+0.01</f>
        <v>0.01</v>
      </c>
      <c r="BP60" s="109" t="n">
        <v>0</v>
      </c>
      <c r="BQ60" s="109" t="n">
        <f aca="false">AS60</f>
        <v>0.16</v>
      </c>
      <c r="BR60" s="109" t="n">
        <f aca="false">AQ60</f>
        <v>0.16</v>
      </c>
      <c r="BS60" s="109" t="n">
        <f aca="false">D60</f>
        <v>0.17</v>
      </c>
      <c r="BT60" s="109" t="n">
        <f aca="false">Curves!AE61</f>
        <v>-0.09</v>
      </c>
      <c r="BU60" s="109" t="n">
        <v>0</v>
      </c>
      <c r="BV60" s="109" t="n">
        <f aca="false">AW60</f>
        <v>0.07</v>
      </c>
      <c r="BW60" s="109" t="n">
        <f aca="false">Curves!AN61</f>
        <v>0</v>
      </c>
      <c r="BX60" s="109" t="n">
        <f aca="false">AQ60</f>
        <v>0.16</v>
      </c>
      <c r="BY60" s="109" t="n">
        <f aca="false">Curves!AS61</f>
        <v>0</v>
      </c>
      <c r="BZ60" s="109" t="n">
        <f aca="false">BA60</f>
        <v>0.07</v>
      </c>
      <c r="CA60" s="109" t="n">
        <f aca="false">BB60</f>
        <v>0.04</v>
      </c>
      <c r="CB60" s="109"/>
      <c r="CC60" s="109"/>
      <c r="CD60" s="110"/>
      <c r="CE60" s="109"/>
      <c r="CF60" s="110"/>
      <c r="CG60" s="109"/>
      <c r="CH60" s="109"/>
      <c r="CI60" s="109"/>
      <c r="CJ60" s="109"/>
      <c r="CK60" s="109"/>
    </row>
    <row r="61" customFormat="false" ht="12.75" hidden="false" customHeight="false" outlineLevel="0" collapsed="false">
      <c r="A61" s="0" t="n">
        <v>0.69215022526748</v>
      </c>
      <c r="B61" s="0" t="str">
        <f aca="false">(D61&amp;E61&amp;F61&amp;G61&amp;H61&amp;I61&amp;J61&amp;K61&amp;L61&amp;M61&amp;N61&amp;O61&amp;P61&amp;Q61&amp;R61&amp;S61&amp;T61&amp;U61&amp;V61&amp;W61&amp;X61&amp;Y61&amp;Z61&amp;AA61&amp;AB61&amp;AC61&amp;AD61&amp;AE61&amp;AF61&amp;AG61&amp;AH61&amp;AI61&amp;AJ61&amp;AK61&amp;AL61&amp;AM61&amp;AN61&amp;AO61&amp;AP61&amp;AQ61&amp;AR61&amp;AS61&amp;AT61&amp;AU61&amp;AV61&amp;AW61&amp;AX61&amp;AY61&amp;AZ61&amp;BA61&amp;BB61&amp;BC61&amp;BD61&amp;BE61&amp;BF61&amp;BG61&amp;BH61&amp;BI61&amp;BJ61&amp;BK61&amp;BL61&amp;BM61&amp;BN61&amp;BO61&amp;BP61&amp;BQ61&amp;BR61&amp;BS61&amp;BT61&amp;BU61&amp;BV61&amp;BW61&amp;BX61&amp;BY61&amp;BZ61&amp;CA61)</f>
        <v>0.1700.20500.16500.1950-0.0300.02500.1700.21500.1600.1600.16500.20500.13500.1650.0050.1950.0050.2050.0050.170.1950.1650.220-0.430.1550.1600.1600.2200.070.0050.070.0050.070.040.0700.220.040.070.010.16000.1700.2150.0100.160.160.17-0.0900.0700.1600.070.04</v>
      </c>
      <c r="C61" s="108" t="n">
        <v>38534</v>
      </c>
      <c r="D61" s="109" t="n">
        <f aca="false">Curves!D62</f>
        <v>0.17</v>
      </c>
      <c r="E61" s="109" t="n">
        <v>0</v>
      </c>
      <c r="F61" s="109" t="n">
        <f aca="false">Curves!I62</f>
        <v>0.205</v>
      </c>
      <c r="G61" s="109" t="n">
        <v>0</v>
      </c>
      <c r="H61" s="109" t="n">
        <f aca="false">Curves!P62</f>
        <v>0.165</v>
      </c>
      <c r="I61" s="109" t="n">
        <v>0</v>
      </c>
      <c r="J61" s="109" t="n">
        <f aca="false">Curves!L62</f>
        <v>0.195</v>
      </c>
      <c r="K61" s="109" t="n">
        <v>0</v>
      </c>
      <c r="L61" s="109" t="n">
        <f aca="false">Curves!U62</f>
        <v>-0.03</v>
      </c>
      <c r="M61" s="109" t="n">
        <v>0</v>
      </c>
      <c r="N61" s="109" t="n">
        <f aca="false">Curves!V62</f>
        <v>0.025</v>
      </c>
      <c r="O61" s="109" t="n">
        <v>0</v>
      </c>
      <c r="P61" s="109" t="n">
        <f aca="false">Curves!W62</f>
        <v>0.17</v>
      </c>
      <c r="Q61" s="109" t="n">
        <v>0</v>
      </c>
      <c r="R61" s="109" t="n">
        <f aca="false">Curves!O62</f>
        <v>0.215</v>
      </c>
      <c r="S61" s="109" t="n">
        <v>0</v>
      </c>
      <c r="T61" s="109" t="n">
        <f aca="false">Curves!F62</f>
        <v>0.16</v>
      </c>
      <c r="U61" s="109" t="n">
        <v>0</v>
      </c>
      <c r="V61" s="109" t="n">
        <f aca="false">Curves!H62</f>
        <v>0.16</v>
      </c>
      <c r="W61" s="109" t="n">
        <v>0</v>
      </c>
      <c r="X61" s="109" t="n">
        <f aca="false">Curves!S62</f>
        <v>0.165</v>
      </c>
      <c r="Y61" s="109" t="n">
        <v>0</v>
      </c>
      <c r="Z61" s="109" t="n">
        <f aca="false">Curves!K62</f>
        <v>0.205</v>
      </c>
      <c r="AA61" s="109" t="n">
        <v>0</v>
      </c>
      <c r="AB61" s="109" t="n">
        <f aca="false">Curves!G62</f>
        <v>0.135</v>
      </c>
      <c r="AC61" s="109" t="n">
        <v>0</v>
      </c>
      <c r="AD61" s="109" t="n">
        <f aca="false">Curves!R62</f>
        <v>0.165</v>
      </c>
      <c r="AE61" s="109" t="n">
        <v>0.005</v>
      </c>
      <c r="AF61" s="109" t="n">
        <f aca="false">Curves!N62</f>
        <v>0.195</v>
      </c>
      <c r="AG61" s="109" t="n">
        <v>0.005</v>
      </c>
      <c r="AH61" s="109" t="n">
        <f aca="false">Curves!J62</f>
        <v>0.205</v>
      </c>
      <c r="AI61" s="109" t="n">
        <v>0.005</v>
      </c>
      <c r="AJ61" s="109" t="n">
        <f aca="false">Curves!E62</f>
        <v>0.17</v>
      </c>
      <c r="AK61" s="109" t="n">
        <f aca="false">Curves!M62</f>
        <v>0.195</v>
      </c>
      <c r="AL61" s="109" t="n">
        <f aca="false">Curves!Q62</f>
        <v>0.165</v>
      </c>
      <c r="AM61" s="109" t="n">
        <f aca="false">Curves!AC62</f>
        <v>0.22</v>
      </c>
      <c r="AN61" s="109" t="n">
        <f aca="false">Curves!AQ62</f>
        <v>0</v>
      </c>
      <c r="AO61" s="109" t="n">
        <f aca="false">Curves!AD62</f>
        <v>-0.43</v>
      </c>
      <c r="AP61" s="109" t="n">
        <f aca="false">Curves!AP62</f>
        <v>0.155</v>
      </c>
      <c r="AQ61" s="109" t="n">
        <f aca="false">Curves!AA62</f>
        <v>0.16</v>
      </c>
      <c r="AR61" s="109" t="n">
        <f aca="false">Curves!AG62</f>
        <v>0</v>
      </c>
      <c r="AS61" s="109" t="n">
        <f aca="false">Curves!Y62</f>
        <v>0.16</v>
      </c>
      <c r="AT61" s="109" t="n">
        <f aca="false">Curves!AJ62</f>
        <v>0</v>
      </c>
      <c r="AU61" s="109" t="n">
        <f aca="false">Curves!AB62</f>
        <v>0.22</v>
      </c>
      <c r="AV61" s="109" t="n">
        <f aca="false">Curves!AH62</f>
        <v>0</v>
      </c>
      <c r="AW61" s="109" t="n">
        <f aca="false">Curves!Z62</f>
        <v>0.07</v>
      </c>
      <c r="AX61" s="109" t="n">
        <f aca="false">Curves!AI62</f>
        <v>0.005</v>
      </c>
      <c r="AY61" s="109" t="n">
        <f aca="false">Curves!Z62</f>
        <v>0.07</v>
      </c>
      <c r="AZ61" s="109" t="n">
        <f aca="false">Curves!AK62</f>
        <v>0.005</v>
      </c>
      <c r="BA61" s="109" t="n">
        <f aca="false">Curves!Z62</f>
        <v>0.07</v>
      </c>
      <c r="BB61" s="109" t="n">
        <f aca="false">Curves!AL62</f>
        <v>0.04</v>
      </c>
      <c r="BC61" s="109" t="n">
        <f aca="false">Curves!Z62</f>
        <v>0.07</v>
      </c>
      <c r="BD61" s="109" t="n">
        <f aca="false">Curves!AO62</f>
        <v>0</v>
      </c>
      <c r="BE61" s="109" t="n">
        <f aca="false">Curves!AC62</f>
        <v>0.22</v>
      </c>
      <c r="BF61" s="109" t="n">
        <f aca="false">Curves!AR62</f>
        <v>0.04</v>
      </c>
      <c r="BG61" s="109" t="n">
        <f aca="false">Curves!Z62</f>
        <v>0.07</v>
      </c>
      <c r="BH61" s="109" t="n">
        <f aca="false">Curves!AM62</f>
        <v>0.01</v>
      </c>
      <c r="BI61" s="109" t="n">
        <f aca="false">AS61</f>
        <v>0.16</v>
      </c>
      <c r="BJ61" s="109" t="n">
        <f aca="false">AT61</f>
        <v>0</v>
      </c>
      <c r="BK61" s="109" t="n">
        <v>0</v>
      </c>
      <c r="BL61" s="109" t="n">
        <f aca="false">D61</f>
        <v>0.17</v>
      </c>
      <c r="BM61" s="109" t="n">
        <v>0</v>
      </c>
      <c r="BN61" s="109" t="n">
        <f aca="false">R61</f>
        <v>0.215</v>
      </c>
      <c r="BO61" s="109" t="n">
        <f aca="false">S61+0.01</f>
        <v>0.01</v>
      </c>
      <c r="BP61" s="109" t="n">
        <v>0</v>
      </c>
      <c r="BQ61" s="109" t="n">
        <f aca="false">AS61</f>
        <v>0.16</v>
      </c>
      <c r="BR61" s="109" t="n">
        <f aca="false">AQ61</f>
        <v>0.16</v>
      </c>
      <c r="BS61" s="109" t="n">
        <f aca="false">D61</f>
        <v>0.17</v>
      </c>
      <c r="BT61" s="109" t="n">
        <f aca="false">Curves!AE62</f>
        <v>-0.09</v>
      </c>
      <c r="BU61" s="109" t="n">
        <v>0</v>
      </c>
      <c r="BV61" s="109" t="n">
        <f aca="false">AW61</f>
        <v>0.07</v>
      </c>
      <c r="BW61" s="109" t="n">
        <f aca="false">Curves!AN62</f>
        <v>0</v>
      </c>
      <c r="BX61" s="109" t="n">
        <f aca="false">AQ61</f>
        <v>0.16</v>
      </c>
      <c r="BY61" s="109" t="n">
        <f aca="false">Curves!AS62</f>
        <v>0</v>
      </c>
      <c r="BZ61" s="109" t="n">
        <f aca="false">BA61</f>
        <v>0.07</v>
      </c>
      <c r="CA61" s="109" t="n">
        <f aca="false">BB61</f>
        <v>0.04</v>
      </c>
      <c r="CB61" s="109"/>
      <c r="CC61" s="109"/>
      <c r="CD61" s="110"/>
      <c r="CE61" s="109"/>
      <c r="CF61" s="110"/>
      <c r="CG61" s="109"/>
      <c r="CH61" s="109"/>
      <c r="CI61" s="109"/>
      <c r="CJ61" s="109"/>
      <c r="CK61" s="109"/>
    </row>
    <row r="62" customFormat="false" ht="12.75" hidden="false" customHeight="false" outlineLevel="0" collapsed="false">
      <c r="A62" s="0" t="n">
        <v>0.68781961961269</v>
      </c>
      <c r="B62" s="0" t="str">
        <f aca="false">(D62&amp;E62&amp;F62&amp;G62&amp;H62&amp;I62&amp;J62&amp;K62&amp;L62&amp;M62&amp;N62&amp;O62&amp;P62&amp;Q62&amp;R62&amp;S62&amp;T62&amp;U62&amp;V62&amp;W62&amp;X62&amp;Y62&amp;Z62&amp;AA62&amp;AB62&amp;AC62&amp;AD62&amp;AE62&amp;AF62&amp;AG62&amp;AH62&amp;AI62&amp;AJ62&amp;AK62&amp;AL62&amp;AM62&amp;AN62&amp;AO62&amp;AP62&amp;AQ62&amp;AR62&amp;AS62&amp;AT62&amp;AU62&amp;AV62&amp;AW62&amp;AX62&amp;AY62&amp;AZ62&amp;BA62&amp;BB62&amp;BC62&amp;BD62&amp;BE62&amp;BF62&amp;BG62&amp;BH62&amp;BI62&amp;BJ62&amp;BK62&amp;BL62&amp;BM62&amp;BN62&amp;BO62&amp;BP62&amp;BQ62&amp;BR62&amp;BS62&amp;BT62&amp;BU62&amp;BV62&amp;BW62&amp;BX62&amp;BY62&amp;BZ62&amp;CA62)</f>
        <v>0.1700.20500.16500.1950-0.0300.02500.1700.21500.1600.1600.16500.20500.13500.1650.0050.1950.0050.2050.0050.170.1950.1650.220-0.430.1550.1600.1600.2200.070.0050.070.0050.070.040.0700.220.040.070.01250.16000.1700.2150.0100.160.160.17-0.0900.0700.1600.070.04</v>
      </c>
      <c r="C62" s="108" t="n">
        <v>38565</v>
      </c>
      <c r="D62" s="109" t="n">
        <f aca="false">Curves!D63</f>
        <v>0.17</v>
      </c>
      <c r="E62" s="109" t="n">
        <v>0</v>
      </c>
      <c r="F62" s="109" t="n">
        <f aca="false">Curves!I63</f>
        <v>0.205</v>
      </c>
      <c r="G62" s="109" t="n">
        <v>0</v>
      </c>
      <c r="H62" s="109" t="n">
        <f aca="false">Curves!P63</f>
        <v>0.165</v>
      </c>
      <c r="I62" s="109" t="n">
        <v>0</v>
      </c>
      <c r="J62" s="109" t="n">
        <f aca="false">Curves!L63</f>
        <v>0.195</v>
      </c>
      <c r="K62" s="109" t="n">
        <v>0</v>
      </c>
      <c r="L62" s="109" t="n">
        <f aca="false">Curves!U63</f>
        <v>-0.03</v>
      </c>
      <c r="M62" s="109" t="n">
        <v>0</v>
      </c>
      <c r="N62" s="109" t="n">
        <f aca="false">Curves!V63</f>
        <v>0.025</v>
      </c>
      <c r="O62" s="109" t="n">
        <v>0</v>
      </c>
      <c r="P62" s="109" t="n">
        <f aca="false">Curves!W63</f>
        <v>0.17</v>
      </c>
      <c r="Q62" s="109" t="n">
        <v>0</v>
      </c>
      <c r="R62" s="109" t="n">
        <f aca="false">Curves!O63</f>
        <v>0.215</v>
      </c>
      <c r="S62" s="109" t="n">
        <v>0</v>
      </c>
      <c r="T62" s="109" t="n">
        <f aca="false">Curves!F63</f>
        <v>0.16</v>
      </c>
      <c r="U62" s="109" t="n">
        <v>0</v>
      </c>
      <c r="V62" s="109" t="n">
        <f aca="false">Curves!H63</f>
        <v>0.16</v>
      </c>
      <c r="W62" s="109" t="n">
        <v>0</v>
      </c>
      <c r="X62" s="109" t="n">
        <f aca="false">Curves!S63</f>
        <v>0.165</v>
      </c>
      <c r="Y62" s="109" t="n">
        <v>0</v>
      </c>
      <c r="Z62" s="109" t="n">
        <f aca="false">Curves!K63</f>
        <v>0.205</v>
      </c>
      <c r="AA62" s="109" t="n">
        <v>0</v>
      </c>
      <c r="AB62" s="109" t="n">
        <f aca="false">Curves!G63</f>
        <v>0.135</v>
      </c>
      <c r="AC62" s="109" t="n">
        <v>0</v>
      </c>
      <c r="AD62" s="109" t="n">
        <f aca="false">Curves!R63</f>
        <v>0.165</v>
      </c>
      <c r="AE62" s="109" t="n">
        <v>0.005</v>
      </c>
      <c r="AF62" s="109" t="n">
        <f aca="false">Curves!N63</f>
        <v>0.195</v>
      </c>
      <c r="AG62" s="109" t="n">
        <v>0.005</v>
      </c>
      <c r="AH62" s="109" t="n">
        <f aca="false">Curves!J63</f>
        <v>0.205</v>
      </c>
      <c r="AI62" s="109" t="n">
        <v>0.005</v>
      </c>
      <c r="AJ62" s="109" t="n">
        <f aca="false">Curves!E63</f>
        <v>0.17</v>
      </c>
      <c r="AK62" s="109" t="n">
        <f aca="false">Curves!M63</f>
        <v>0.195</v>
      </c>
      <c r="AL62" s="109" t="n">
        <f aca="false">Curves!Q63</f>
        <v>0.165</v>
      </c>
      <c r="AM62" s="109" t="n">
        <f aca="false">Curves!AC63</f>
        <v>0.22</v>
      </c>
      <c r="AN62" s="109" t="n">
        <f aca="false">Curves!AQ63</f>
        <v>0</v>
      </c>
      <c r="AO62" s="109" t="n">
        <f aca="false">Curves!AD63</f>
        <v>-0.43</v>
      </c>
      <c r="AP62" s="109" t="n">
        <f aca="false">Curves!AP63</f>
        <v>0.155</v>
      </c>
      <c r="AQ62" s="109" t="n">
        <f aca="false">Curves!AA63</f>
        <v>0.16</v>
      </c>
      <c r="AR62" s="109" t="n">
        <f aca="false">Curves!AG63</f>
        <v>0</v>
      </c>
      <c r="AS62" s="109" t="n">
        <f aca="false">Curves!Y63</f>
        <v>0.16</v>
      </c>
      <c r="AT62" s="109" t="n">
        <f aca="false">Curves!AJ63</f>
        <v>0</v>
      </c>
      <c r="AU62" s="109" t="n">
        <f aca="false">Curves!AB63</f>
        <v>0.22</v>
      </c>
      <c r="AV62" s="109" t="n">
        <f aca="false">Curves!AH63</f>
        <v>0</v>
      </c>
      <c r="AW62" s="109" t="n">
        <f aca="false">Curves!Z63</f>
        <v>0.07</v>
      </c>
      <c r="AX62" s="109" t="n">
        <f aca="false">Curves!AI63</f>
        <v>0.005</v>
      </c>
      <c r="AY62" s="109" t="n">
        <f aca="false">Curves!Z63</f>
        <v>0.07</v>
      </c>
      <c r="AZ62" s="109" t="n">
        <f aca="false">Curves!AK63</f>
        <v>0.005</v>
      </c>
      <c r="BA62" s="109" t="n">
        <f aca="false">Curves!Z63</f>
        <v>0.07</v>
      </c>
      <c r="BB62" s="109" t="n">
        <f aca="false">Curves!AL63</f>
        <v>0.04</v>
      </c>
      <c r="BC62" s="109" t="n">
        <f aca="false">Curves!Z63</f>
        <v>0.07</v>
      </c>
      <c r="BD62" s="109" t="n">
        <f aca="false">Curves!AO63</f>
        <v>0</v>
      </c>
      <c r="BE62" s="109" t="n">
        <f aca="false">Curves!AC63</f>
        <v>0.22</v>
      </c>
      <c r="BF62" s="109" t="n">
        <f aca="false">Curves!AR63</f>
        <v>0.04</v>
      </c>
      <c r="BG62" s="109" t="n">
        <f aca="false">Curves!Z63</f>
        <v>0.07</v>
      </c>
      <c r="BH62" s="109" t="n">
        <f aca="false">Curves!AM63</f>
        <v>0.0125</v>
      </c>
      <c r="BI62" s="109" t="n">
        <f aca="false">AS62</f>
        <v>0.16</v>
      </c>
      <c r="BJ62" s="109" t="n">
        <f aca="false">AT62</f>
        <v>0</v>
      </c>
      <c r="BK62" s="109" t="n">
        <v>0</v>
      </c>
      <c r="BL62" s="109" t="n">
        <f aca="false">D62</f>
        <v>0.17</v>
      </c>
      <c r="BM62" s="109" t="n">
        <v>0</v>
      </c>
      <c r="BN62" s="109" t="n">
        <f aca="false">R62</f>
        <v>0.215</v>
      </c>
      <c r="BO62" s="109" t="n">
        <f aca="false">S62+0.01</f>
        <v>0.01</v>
      </c>
      <c r="BP62" s="109" t="n">
        <v>0</v>
      </c>
      <c r="BQ62" s="109" t="n">
        <f aca="false">AS62</f>
        <v>0.16</v>
      </c>
      <c r="BR62" s="109" t="n">
        <f aca="false">AQ62</f>
        <v>0.16</v>
      </c>
      <c r="BS62" s="109" t="n">
        <f aca="false">D62</f>
        <v>0.17</v>
      </c>
      <c r="BT62" s="109" t="n">
        <f aca="false">Curves!AE63</f>
        <v>-0.09</v>
      </c>
      <c r="BU62" s="109" t="n">
        <v>0</v>
      </c>
      <c r="BV62" s="109" t="n">
        <f aca="false">AW62</f>
        <v>0.07</v>
      </c>
      <c r="BW62" s="109" t="n">
        <f aca="false">Curves!AN63</f>
        <v>0</v>
      </c>
      <c r="BX62" s="109" t="n">
        <f aca="false">AQ62</f>
        <v>0.16</v>
      </c>
      <c r="BY62" s="109" t="n">
        <f aca="false">Curves!AS63</f>
        <v>0</v>
      </c>
      <c r="BZ62" s="109" t="n">
        <f aca="false">BA62</f>
        <v>0.07</v>
      </c>
      <c r="CA62" s="109" t="n">
        <f aca="false">BB62</f>
        <v>0.04</v>
      </c>
      <c r="CB62" s="109"/>
      <c r="CC62" s="109"/>
      <c r="CD62" s="110"/>
      <c r="CE62" s="109"/>
      <c r="CF62" s="110"/>
      <c r="CG62" s="109"/>
      <c r="CH62" s="109"/>
      <c r="CI62" s="109"/>
      <c r="CJ62" s="109"/>
      <c r="CK62" s="109"/>
    </row>
    <row r="63" customFormat="false" ht="12.75" hidden="false" customHeight="false" outlineLevel="0" collapsed="false">
      <c r="A63" s="0" t="n">
        <v>0.683513249451246</v>
      </c>
      <c r="B63" s="0" t="str">
        <f aca="false">(D63&amp;E63&amp;F63&amp;G63&amp;H63&amp;I63&amp;J63&amp;K63&amp;L63&amp;M63&amp;N63&amp;O63&amp;P63&amp;Q63&amp;R63&amp;S63&amp;T63&amp;U63&amp;V63&amp;W63&amp;X63&amp;Y63&amp;Z63&amp;AA63&amp;AB63&amp;AC63&amp;AD63&amp;AE63&amp;AF63&amp;AG63&amp;AH63&amp;AI63&amp;AJ63&amp;AK63&amp;AL63&amp;AM63&amp;AN63&amp;AO63&amp;AP63&amp;AQ63&amp;AR63&amp;AS63&amp;AT63&amp;AU63&amp;AV63&amp;AW63&amp;AX63&amp;AY63&amp;AZ63&amp;BA63&amp;BB63&amp;BC63&amp;BD63&amp;BE63&amp;BF63&amp;BG63&amp;BH63&amp;BI63&amp;BJ63&amp;BK63&amp;BL63&amp;BM63&amp;BN63&amp;BO63&amp;BP63&amp;BQ63&amp;BR63&amp;BS63&amp;BT63&amp;BU63&amp;BV63&amp;BW63&amp;BX63&amp;BY63&amp;BZ63&amp;CA63)</f>
        <v>0.1700.20500.16500.1950-0.0300.02500.1700.21500.1600.1600.16500.20500.13500.1650.0050.1950.0050.2050.0050.170.1950.1650.220-0.430.1550.1600.1600.2200.070.0050.070.0050.070.040.0700.220.040.070.01250.16000.1700.2150.0100.160.160.17-0.0900.0700.1600.070.04</v>
      </c>
      <c r="C63" s="108" t="n">
        <v>38596</v>
      </c>
      <c r="D63" s="109" t="n">
        <f aca="false">Curves!D64</f>
        <v>0.17</v>
      </c>
      <c r="E63" s="109" t="n">
        <v>0</v>
      </c>
      <c r="F63" s="109" t="n">
        <f aca="false">Curves!I64</f>
        <v>0.205</v>
      </c>
      <c r="G63" s="109" t="n">
        <v>0</v>
      </c>
      <c r="H63" s="109" t="n">
        <f aca="false">Curves!P64</f>
        <v>0.165</v>
      </c>
      <c r="I63" s="109" t="n">
        <v>0</v>
      </c>
      <c r="J63" s="109" t="n">
        <f aca="false">Curves!L64</f>
        <v>0.195</v>
      </c>
      <c r="K63" s="109" t="n">
        <v>0</v>
      </c>
      <c r="L63" s="109" t="n">
        <f aca="false">Curves!U64</f>
        <v>-0.03</v>
      </c>
      <c r="M63" s="109" t="n">
        <v>0</v>
      </c>
      <c r="N63" s="109" t="n">
        <f aca="false">Curves!V64</f>
        <v>0.025</v>
      </c>
      <c r="O63" s="109" t="n">
        <v>0</v>
      </c>
      <c r="P63" s="109" t="n">
        <f aca="false">Curves!W64</f>
        <v>0.17</v>
      </c>
      <c r="Q63" s="109" t="n">
        <v>0</v>
      </c>
      <c r="R63" s="109" t="n">
        <f aca="false">Curves!O64</f>
        <v>0.215</v>
      </c>
      <c r="S63" s="109" t="n">
        <v>0</v>
      </c>
      <c r="T63" s="109" t="n">
        <f aca="false">Curves!F64</f>
        <v>0.16</v>
      </c>
      <c r="U63" s="109" t="n">
        <v>0</v>
      </c>
      <c r="V63" s="109" t="n">
        <f aca="false">Curves!H64</f>
        <v>0.16</v>
      </c>
      <c r="W63" s="109" t="n">
        <v>0</v>
      </c>
      <c r="X63" s="109" t="n">
        <f aca="false">Curves!S64</f>
        <v>0.165</v>
      </c>
      <c r="Y63" s="109" t="n">
        <v>0</v>
      </c>
      <c r="Z63" s="109" t="n">
        <f aca="false">Curves!K64</f>
        <v>0.205</v>
      </c>
      <c r="AA63" s="109" t="n">
        <v>0</v>
      </c>
      <c r="AB63" s="109" t="n">
        <f aca="false">Curves!G64</f>
        <v>0.135</v>
      </c>
      <c r="AC63" s="109" t="n">
        <v>0</v>
      </c>
      <c r="AD63" s="109" t="n">
        <f aca="false">Curves!R64</f>
        <v>0.165</v>
      </c>
      <c r="AE63" s="109" t="n">
        <v>0.005</v>
      </c>
      <c r="AF63" s="109" t="n">
        <f aca="false">Curves!N64</f>
        <v>0.195</v>
      </c>
      <c r="AG63" s="109" t="n">
        <v>0.005</v>
      </c>
      <c r="AH63" s="109" t="n">
        <f aca="false">Curves!J64</f>
        <v>0.205</v>
      </c>
      <c r="AI63" s="109" t="n">
        <v>0.005</v>
      </c>
      <c r="AJ63" s="109" t="n">
        <f aca="false">Curves!E64</f>
        <v>0.17</v>
      </c>
      <c r="AK63" s="109" t="n">
        <f aca="false">Curves!M64</f>
        <v>0.195</v>
      </c>
      <c r="AL63" s="109" t="n">
        <f aca="false">Curves!Q64</f>
        <v>0.165</v>
      </c>
      <c r="AM63" s="109" t="n">
        <f aca="false">Curves!AC64</f>
        <v>0.22</v>
      </c>
      <c r="AN63" s="109" t="n">
        <f aca="false">Curves!AQ64</f>
        <v>0</v>
      </c>
      <c r="AO63" s="109" t="n">
        <f aca="false">Curves!AD64</f>
        <v>-0.43</v>
      </c>
      <c r="AP63" s="109" t="n">
        <f aca="false">Curves!AP64</f>
        <v>0.155</v>
      </c>
      <c r="AQ63" s="109" t="n">
        <f aca="false">Curves!AA64</f>
        <v>0.16</v>
      </c>
      <c r="AR63" s="109" t="n">
        <f aca="false">Curves!AG64</f>
        <v>0</v>
      </c>
      <c r="AS63" s="109" t="n">
        <f aca="false">Curves!Y64</f>
        <v>0.16</v>
      </c>
      <c r="AT63" s="109" t="n">
        <f aca="false">Curves!AJ64</f>
        <v>0</v>
      </c>
      <c r="AU63" s="109" t="n">
        <f aca="false">Curves!AB64</f>
        <v>0.22</v>
      </c>
      <c r="AV63" s="109" t="n">
        <f aca="false">Curves!AH64</f>
        <v>0</v>
      </c>
      <c r="AW63" s="109" t="n">
        <f aca="false">Curves!Z64</f>
        <v>0.07</v>
      </c>
      <c r="AX63" s="109" t="n">
        <f aca="false">Curves!AI64</f>
        <v>0.005</v>
      </c>
      <c r="AY63" s="109" t="n">
        <f aca="false">Curves!Z64</f>
        <v>0.07</v>
      </c>
      <c r="AZ63" s="109" t="n">
        <f aca="false">Curves!AK64</f>
        <v>0.005</v>
      </c>
      <c r="BA63" s="109" t="n">
        <f aca="false">Curves!Z64</f>
        <v>0.07</v>
      </c>
      <c r="BB63" s="109" t="n">
        <f aca="false">Curves!AL64</f>
        <v>0.04</v>
      </c>
      <c r="BC63" s="109" t="n">
        <f aca="false">Curves!Z64</f>
        <v>0.07</v>
      </c>
      <c r="BD63" s="109" t="n">
        <f aca="false">Curves!AO64</f>
        <v>0</v>
      </c>
      <c r="BE63" s="109" t="n">
        <f aca="false">Curves!AC64</f>
        <v>0.22</v>
      </c>
      <c r="BF63" s="109" t="n">
        <f aca="false">Curves!AR64</f>
        <v>0.04</v>
      </c>
      <c r="BG63" s="109" t="n">
        <f aca="false">Curves!Z64</f>
        <v>0.07</v>
      </c>
      <c r="BH63" s="109" t="n">
        <f aca="false">Curves!AM64</f>
        <v>0.0125</v>
      </c>
      <c r="BI63" s="109" t="n">
        <f aca="false">AS63</f>
        <v>0.16</v>
      </c>
      <c r="BJ63" s="109" t="n">
        <f aca="false">AT63</f>
        <v>0</v>
      </c>
      <c r="BK63" s="109" t="n">
        <v>0</v>
      </c>
      <c r="BL63" s="109" t="n">
        <f aca="false">D63</f>
        <v>0.17</v>
      </c>
      <c r="BM63" s="109" t="n">
        <v>0</v>
      </c>
      <c r="BN63" s="109" t="n">
        <f aca="false">R63</f>
        <v>0.215</v>
      </c>
      <c r="BO63" s="109" t="n">
        <f aca="false">S63+0.01</f>
        <v>0.01</v>
      </c>
      <c r="BP63" s="109" t="n">
        <v>0</v>
      </c>
      <c r="BQ63" s="109" t="n">
        <f aca="false">AS63</f>
        <v>0.16</v>
      </c>
      <c r="BR63" s="109" t="n">
        <f aca="false">AQ63</f>
        <v>0.16</v>
      </c>
      <c r="BS63" s="109" t="n">
        <f aca="false">D63</f>
        <v>0.17</v>
      </c>
      <c r="BT63" s="109" t="n">
        <f aca="false">Curves!AE64</f>
        <v>-0.09</v>
      </c>
      <c r="BU63" s="109" t="n">
        <v>0</v>
      </c>
      <c r="BV63" s="109" t="n">
        <f aca="false">AW63</f>
        <v>0.07</v>
      </c>
      <c r="BW63" s="109" t="n">
        <f aca="false">Curves!AN64</f>
        <v>0</v>
      </c>
      <c r="BX63" s="109" t="n">
        <f aca="false">AQ63</f>
        <v>0.16</v>
      </c>
      <c r="BY63" s="109" t="n">
        <f aca="false">Curves!AS64</f>
        <v>0</v>
      </c>
      <c r="BZ63" s="109" t="n">
        <f aca="false">BA63</f>
        <v>0.07</v>
      </c>
      <c r="CA63" s="109" t="n">
        <f aca="false">BB63</f>
        <v>0.04</v>
      </c>
      <c r="CB63" s="109"/>
      <c r="CC63" s="109"/>
      <c r="CD63" s="110"/>
      <c r="CE63" s="109"/>
      <c r="CF63" s="110"/>
      <c r="CG63" s="109"/>
      <c r="CH63" s="109"/>
      <c r="CI63" s="109"/>
      <c r="CJ63" s="109"/>
      <c r="CK63" s="109"/>
    </row>
    <row r="64" customFormat="false" ht="12.75" hidden="false" customHeight="false" outlineLevel="0" collapsed="false">
      <c r="A64" s="0" t="n">
        <v>0.679368760838332</v>
      </c>
      <c r="B64" s="0" t="str">
        <f aca="false">(D64&amp;E64&amp;F64&amp;G64&amp;H64&amp;I64&amp;J64&amp;K64&amp;L64&amp;M64&amp;N64&amp;O64&amp;P64&amp;Q64&amp;R64&amp;S64&amp;T64&amp;U64&amp;V64&amp;W64&amp;X64&amp;Y64&amp;Z64&amp;AA64&amp;AB64&amp;AC64&amp;AD64&amp;AE64&amp;AF64&amp;AG64&amp;AH64&amp;AI64&amp;AJ64&amp;AK64&amp;AL64&amp;AM64&amp;AN64&amp;AO64&amp;AP64&amp;AQ64&amp;AR64&amp;AS64&amp;AT64&amp;AU64&amp;AV64&amp;AW64&amp;AX64&amp;AY64&amp;AZ64&amp;BA64&amp;BB64&amp;BC64&amp;BD64&amp;BE64&amp;BF64&amp;BG64&amp;BH64&amp;BI64&amp;BJ64&amp;BK64&amp;BL64&amp;BM64&amp;BN64&amp;BO64&amp;BP64&amp;BQ64&amp;BR64&amp;BS64&amp;BT64&amp;BU64&amp;BV64&amp;BW64&amp;BX64&amp;BY64&amp;BZ64&amp;CA64)</f>
        <v>0.1700.20500.16500.1950-0.0300.02500.1700.21500.1600.1600.16500.20500.13500.1650.0050.1950.0050.2050.0050.170.1950.1650.220-0.430.1550.1600.1600.2200.070.0050.070.0050.070.040.0700.220.040.070.01250.16000.1700.2150.0100.160.160.17-0.0900.0700.1600.070.04</v>
      </c>
      <c r="C64" s="108" t="n">
        <v>38626</v>
      </c>
      <c r="D64" s="109" t="n">
        <f aca="false">Curves!D65</f>
        <v>0.17</v>
      </c>
      <c r="E64" s="109" t="n">
        <v>0</v>
      </c>
      <c r="F64" s="109" t="n">
        <f aca="false">Curves!I65</f>
        <v>0.205</v>
      </c>
      <c r="G64" s="109" t="n">
        <v>0</v>
      </c>
      <c r="H64" s="109" t="n">
        <f aca="false">Curves!P65</f>
        <v>0.165</v>
      </c>
      <c r="I64" s="109" t="n">
        <v>0</v>
      </c>
      <c r="J64" s="109" t="n">
        <f aca="false">Curves!L65</f>
        <v>0.195</v>
      </c>
      <c r="K64" s="109" t="n">
        <v>0</v>
      </c>
      <c r="L64" s="109" t="n">
        <f aca="false">Curves!U65</f>
        <v>-0.03</v>
      </c>
      <c r="M64" s="109" t="n">
        <v>0</v>
      </c>
      <c r="N64" s="109" t="n">
        <f aca="false">Curves!V65</f>
        <v>0.025</v>
      </c>
      <c r="O64" s="109" t="n">
        <v>0</v>
      </c>
      <c r="P64" s="109" t="n">
        <f aca="false">Curves!W65</f>
        <v>0.17</v>
      </c>
      <c r="Q64" s="109" t="n">
        <v>0</v>
      </c>
      <c r="R64" s="109" t="n">
        <f aca="false">Curves!O65</f>
        <v>0.215</v>
      </c>
      <c r="S64" s="109" t="n">
        <v>0</v>
      </c>
      <c r="T64" s="109" t="n">
        <f aca="false">Curves!F65</f>
        <v>0.16</v>
      </c>
      <c r="U64" s="109" t="n">
        <v>0</v>
      </c>
      <c r="V64" s="109" t="n">
        <f aca="false">Curves!H65</f>
        <v>0.16</v>
      </c>
      <c r="W64" s="109" t="n">
        <v>0</v>
      </c>
      <c r="X64" s="109" t="n">
        <f aca="false">Curves!S65</f>
        <v>0.165</v>
      </c>
      <c r="Y64" s="109" t="n">
        <v>0</v>
      </c>
      <c r="Z64" s="109" t="n">
        <f aca="false">Curves!K65</f>
        <v>0.205</v>
      </c>
      <c r="AA64" s="109" t="n">
        <v>0</v>
      </c>
      <c r="AB64" s="109" t="n">
        <f aca="false">Curves!G65</f>
        <v>0.135</v>
      </c>
      <c r="AC64" s="109" t="n">
        <v>0</v>
      </c>
      <c r="AD64" s="109" t="n">
        <f aca="false">Curves!R65</f>
        <v>0.165</v>
      </c>
      <c r="AE64" s="109" t="n">
        <v>0.005</v>
      </c>
      <c r="AF64" s="109" t="n">
        <f aca="false">Curves!N65</f>
        <v>0.195</v>
      </c>
      <c r="AG64" s="109" t="n">
        <v>0.005</v>
      </c>
      <c r="AH64" s="109" t="n">
        <f aca="false">Curves!J65</f>
        <v>0.205</v>
      </c>
      <c r="AI64" s="109" t="n">
        <v>0.005</v>
      </c>
      <c r="AJ64" s="109" t="n">
        <f aca="false">Curves!E65</f>
        <v>0.17</v>
      </c>
      <c r="AK64" s="109" t="n">
        <f aca="false">Curves!M65</f>
        <v>0.195</v>
      </c>
      <c r="AL64" s="109" t="n">
        <f aca="false">Curves!Q65</f>
        <v>0.165</v>
      </c>
      <c r="AM64" s="109" t="n">
        <f aca="false">Curves!AC65</f>
        <v>0.22</v>
      </c>
      <c r="AN64" s="109" t="n">
        <f aca="false">Curves!AQ65</f>
        <v>0</v>
      </c>
      <c r="AO64" s="109" t="n">
        <f aca="false">Curves!AD65</f>
        <v>-0.43</v>
      </c>
      <c r="AP64" s="109" t="n">
        <f aca="false">Curves!AP65</f>
        <v>0.155</v>
      </c>
      <c r="AQ64" s="109" t="n">
        <f aca="false">Curves!AA65</f>
        <v>0.16</v>
      </c>
      <c r="AR64" s="109" t="n">
        <f aca="false">Curves!AG65</f>
        <v>0</v>
      </c>
      <c r="AS64" s="109" t="n">
        <f aca="false">Curves!Y65</f>
        <v>0.16</v>
      </c>
      <c r="AT64" s="109" t="n">
        <f aca="false">Curves!AJ65</f>
        <v>0</v>
      </c>
      <c r="AU64" s="109" t="n">
        <f aca="false">Curves!AB65</f>
        <v>0.22</v>
      </c>
      <c r="AV64" s="109" t="n">
        <f aca="false">Curves!AH65</f>
        <v>0</v>
      </c>
      <c r="AW64" s="109" t="n">
        <f aca="false">Curves!Z65</f>
        <v>0.07</v>
      </c>
      <c r="AX64" s="109" t="n">
        <f aca="false">Curves!AI65</f>
        <v>0.005</v>
      </c>
      <c r="AY64" s="109" t="n">
        <f aca="false">Curves!Z65</f>
        <v>0.07</v>
      </c>
      <c r="AZ64" s="109" t="n">
        <f aca="false">Curves!AK65</f>
        <v>0.005</v>
      </c>
      <c r="BA64" s="109" t="n">
        <f aca="false">Curves!Z65</f>
        <v>0.07</v>
      </c>
      <c r="BB64" s="109" t="n">
        <f aca="false">Curves!AL65</f>
        <v>0.04</v>
      </c>
      <c r="BC64" s="109" t="n">
        <f aca="false">Curves!Z65</f>
        <v>0.07</v>
      </c>
      <c r="BD64" s="109" t="n">
        <f aca="false">Curves!AO65</f>
        <v>0</v>
      </c>
      <c r="BE64" s="109" t="n">
        <f aca="false">Curves!AC65</f>
        <v>0.22</v>
      </c>
      <c r="BF64" s="109" t="n">
        <f aca="false">Curves!AR65</f>
        <v>0.04</v>
      </c>
      <c r="BG64" s="109" t="n">
        <f aca="false">Curves!Z65</f>
        <v>0.07</v>
      </c>
      <c r="BH64" s="109" t="n">
        <f aca="false">Curves!AM65</f>
        <v>0.0125</v>
      </c>
      <c r="BI64" s="109" t="n">
        <f aca="false">AS64</f>
        <v>0.16</v>
      </c>
      <c r="BJ64" s="109" t="n">
        <f aca="false">AT64</f>
        <v>0</v>
      </c>
      <c r="BK64" s="109" t="n">
        <v>0</v>
      </c>
      <c r="BL64" s="109" t="n">
        <f aca="false">D64</f>
        <v>0.17</v>
      </c>
      <c r="BM64" s="109" t="n">
        <v>0</v>
      </c>
      <c r="BN64" s="109" t="n">
        <f aca="false">R64</f>
        <v>0.215</v>
      </c>
      <c r="BO64" s="109" t="n">
        <f aca="false">S64+0.01</f>
        <v>0.01</v>
      </c>
      <c r="BP64" s="109" t="n">
        <v>0</v>
      </c>
      <c r="BQ64" s="109" t="n">
        <f aca="false">AS64</f>
        <v>0.16</v>
      </c>
      <c r="BR64" s="109" t="n">
        <f aca="false">AQ64</f>
        <v>0.16</v>
      </c>
      <c r="BS64" s="109" t="n">
        <f aca="false">D64</f>
        <v>0.17</v>
      </c>
      <c r="BT64" s="109" t="n">
        <f aca="false">Curves!AE65</f>
        <v>-0.09</v>
      </c>
      <c r="BU64" s="109" t="n">
        <v>0</v>
      </c>
      <c r="BV64" s="109" t="n">
        <f aca="false">AW64</f>
        <v>0.07</v>
      </c>
      <c r="BW64" s="109" t="n">
        <f aca="false">Curves!AN65</f>
        <v>0</v>
      </c>
      <c r="BX64" s="109" t="n">
        <f aca="false">AQ64</f>
        <v>0.16</v>
      </c>
      <c r="BY64" s="109" t="n">
        <f aca="false">Curves!AS65</f>
        <v>0</v>
      </c>
      <c r="BZ64" s="109" t="n">
        <f aca="false">BA64</f>
        <v>0.07</v>
      </c>
      <c r="CA64" s="109" t="n">
        <f aca="false">BB64</f>
        <v>0.04</v>
      </c>
      <c r="CB64" s="109"/>
      <c r="CC64" s="109"/>
      <c r="CD64" s="110"/>
      <c r="CE64" s="109"/>
      <c r="CF64" s="110"/>
      <c r="CG64" s="109"/>
      <c r="CH64" s="109"/>
      <c r="CI64" s="109"/>
      <c r="CJ64" s="109"/>
      <c r="CK64" s="109"/>
    </row>
    <row r="65" customFormat="false" ht="12.75" hidden="false" customHeight="false" outlineLevel="0" collapsed="false">
      <c r="A65" s="0" t="n">
        <v>0.675109742270493</v>
      </c>
      <c r="B65" s="0" t="str">
        <f aca="false">(D65&amp;E65&amp;F65&amp;G65&amp;H65&amp;I65&amp;J65&amp;K65&amp;L65&amp;M65&amp;N65&amp;O65&amp;P65&amp;Q65&amp;R65&amp;S65&amp;T65&amp;U65&amp;V65&amp;W65&amp;X65&amp;Y65&amp;Z65&amp;AA65&amp;AB65&amp;AC65&amp;AD65&amp;AE65&amp;AF65&amp;AG65&amp;AH65&amp;AI65&amp;AJ65&amp;AK65&amp;AL65&amp;AM65&amp;AN65&amp;AO65&amp;AP65&amp;AQ65&amp;AR65&amp;AS65&amp;AT65&amp;AU65&amp;AV65&amp;AW65&amp;AX65&amp;AY65&amp;AZ65&amp;BA65&amp;BB65&amp;BC65&amp;BD65&amp;BE65&amp;BF65&amp;BG65&amp;BH65&amp;BI65&amp;BJ65&amp;BK65&amp;BL65&amp;BM65&amp;BN65&amp;BO65&amp;BP65&amp;BQ65&amp;BR65&amp;BS65&amp;BT65&amp;BU65&amp;BV65&amp;BW65&amp;BX65&amp;BY65&amp;BZ65&amp;CA65)</f>
        <v>0.2400.38500.38500.38500.0800.13500.23947200.41500.2300.2300.40500.38500.20500.3850.0050.3850.0050.3850.0050.240.3850.3850.350.005-0.380.1550.200.200.3500.120.020.120.020.120.050.1200.350.0550.120.0250.2000.2400.4150.0100.20.20.240.06817900.1200.200.120.05</v>
      </c>
      <c r="C65" s="108" t="n">
        <v>38657</v>
      </c>
      <c r="D65" s="109" t="n">
        <f aca="false">Curves!D66</f>
        <v>0.24</v>
      </c>
      <c r="E65" s="109" t="n">
        <v>0</v>
      </c>
      <c r="F65" s="109" t="n">
        <f aca="false">Curves!I66</f>
        <v>0.385</v>
      </c>
      <c r="G65" s="109" t="n">
        <v>0</v>
      </c>
      <c r="H65" s="109" t="n">
        <f aca="false">Curves!P66</f>
        <v>0.385</v>
      </c>
      <c r="I65" s="109" t="n">
        <v>0</v>
      </c>
      <c r="J65" s="109" t="n">
        <f aca="false">Curves!L66</f>
        <v>0.385</v>
      </c>
      <c r="K65" s="109" t="n">
        <v>0</v>
      </c>
      <c r="L65" s="109" t="n">
        <f aca="false">Curves!U66</f>
        <v>0.08</v>
      </c>
      <c r="M65" s="109" t="n">
        <v>0</v>
      </c>
      <c r="N65" s="109" t="n">
        <f aca="false">Curves!V66</f>
        <v>0.135</v>
      </c>
      <c r="O65" s="109" t="n">
        <v>0</v>
      </c>
      <c r="P65" s="109" t="n">
        <f aca="false">Curves!W66</f>
        <v>0.239472</v>
      </c>
      <c r="Q65" s="109" t="n">
        <v>0</v>
      </c>
      <c r="R65" s="109" t="n">
        <f aca="false">Curves!O66</f>
        <v>0.415</v>
      </c>
      <c r="S65" s="109" t="n">
        <v>0</v>
      </c>
      <c r="T65" s="109" t="n">
        <f aca="false">Curves!F66</f>
        <v>0.23</v>
      </c>
      <c r="U65" s="109" t="n">
        <v>0</v>
      </c>
      <c r="V65" s="109" t="n">
        <f aca="false">Curves!H66</f>
        <v>0.23</v>
      </c>
      <c r="W65" s="109" t="n">
        <v>0</v>
      </c>
      <c r="X65" s="109" t="n">
        <f aca="false">Curves!S66</f>
        <v>0.405</v>
      </c>
      <c r="Y65" s="109" t="n">
        <v>0</v>
      </c>
      <c r="Z65" s="109" t="n">
        <f aca="false">Curves!K66</f>
        <v>0.385</v>
      </c>
      <c r="AA65" s="109" t="n">
        <v>0</v>
      </c>
      <c r="AB65" s="109" t="n">
        <f aca="false">Curves!G66</f>
        <v>0.205</v>
      </c>
      <c r="AC65" s="109" t="n">
        <v>0</v>
      </c>
      <c r="AD65" s="109" t="n">
        <f aca="false">Curves!R66</f>
        <v>0.385</v>
      </c>
      <c r="AE65" s="109" t="n">
        <v>0.005</v>
      </c>
      <c r="AF65" s="109" t="n">
        <f aca="false">Curves!N66</f>
        <v>0.385</v>
      </c>
      <c r="AG65" s="109" t="n">
        <v>0.005</v>
      </c>
      <c r="AH65" s="109" t="n">
        <f aca="false">Curves!J66</f>
        <v>0.385</v>
      </c>
      <c r="AI65" s="109" t="n">
        <v>0.005</v>
      </c>
      <c r="AJ65" s="109" t="n">
        <f aca="false">Curves!E66</f>
        <v>0.24</v>
      </c>
      <c r="AK65" s="109" t="n">
        <f aca="false">Curves!M66</f>
        <v>0.385</v>
      </c>
      <c r="AL65" s="109" t="n">
        <f aca="false">Curves!Q66</f>
        <v>0.385</v>
      </c>
      <c r="AM65" s="109" t="n">
        <f aca="false">Curves!AC66</f>
        <v>0.35</v>
      </c>
      <c r="AN65" s="109" t="n">
        <f aca="false">Curves!AQ66</f>
        <v>0.005</v>
      </c>
      <c r="AO65" s="109" t="n">
        <f aca="false">Curves!AD66</f>
        <v>-0.38</v>
      </c>
      <c r="AP65" s="109" t="n">
        <f aca="false">Curves!AP66</f>
        <v>0.155</v>
      </c>
      <c r="AQ65" s="109" t="n">
        <f aca="false">Curves!AA66</f>
        <v>0.2</v>
      </c>
      <c r="AR65" s="109" t="n">
        <f aca="false">Curves!AG66</f>
        <v>0</v>
      </c>
      <c r="AS65" s="109" t="n">
        <f aca="false">Curves!Y66</f>
        <v>0.2</v>
      </c>
      <c r="AT65" s="109" t="n">
        <f aca="false">Curves!AJ66</f>
        <v>0</v>
      </c>
      <c r="AU65" s="109" t="n">
        <f aca="false">Curves!AB66</f>
        <v>0.35</v>
      </c>
      <c r="AV65" s="109" t="n">
        <f aca="false">Curves!AH66</f>
        <v>0</v>
      </c>
      <c r="AW65" s="109" t="n">
        <f aca="false">Curves!Z66</f>
        <v>0.12</v>
      </c>
      <c r="AX65" s="109" t="n">
        <f aca="false">Curves!AI66</f>
        <v>0.02</v>
      </c>
      <c r="AY65" s="109" t="n">
        <f aca="false">Curves!Z66</f>
        <v>0.12</v>
      </c>
      <c r="AZ65" s="109" t="n">
        <f aca="false">Curves!AK66</f>
        <v>0.02</v>
      </c>
      <c r="BA65" s="109" t="n">
        <f aca="false">Curves!Z66</f>
        <v>0.12</v>
      </c>
      <c r="BB65" s="109" t="n">
        <f aca="false">Curves!AL66</f>
        <v>0.05</v>
      </c>
      <c r="BC65" s="109" t="n">
        <f aca="false">Curves!Z66</f>
        <v>0.12</v>
      </c>
      <c r="BD65" s="109" t="n">
        <f aca="false">Curves!AO66</f>
        <v>0</v>
      </c>
      <c r="BE65" s="109" t="n">
        <f aca="false">Curves!AC66</f>
        <v>0.35</v>
      </c>
      <c r="BF65" s="109" t="n">
        <f aca="false">Curves!AR66</f>
        <v>0.055</v>
      </c>
      <c r="BG65" s="109" t="n">
        <f aca="false">Curves!Z66</f>
        <v>0.12</v>
      </c>
      <c r="BH65" s="109" t="n">
        <f aca="false">Curves!AM66</f>
        <v>0.025</v>
      </c>
      <c r="BI65" s="109" t="n">
        <f aca="false">AS65</f>
        <v>0.2</v>
      </c>
      <c r="BJ65" s="109" t="n">
        <f aca="false">AT65</f>
        <v>0</v>
      </c>
      <c r="BK65" s="109" t="n">
        <v>0</v>
      </c>
      <c r="BL65" s="109" t="n">
        <f aca="false">D65</f>
        <v>0.24</v>
      </c>
      <c r="BM65" s="109" t="n">
        <v>0</v>
      </c>
      <c r="BN65" s="109" t="n">
        <f aca="false">R65</f>
        <v>0.415</v>
      </c>
      <c r="BO65" s="109" t="n">
        <f aca="false">S65+0.01</f>
        <v>0.01</v>
      </c>
      <c r="BP65" s="109" t="n">
        <v>0</v>
      </c>
      <c r="BQ65" s="109" t="n">
        <f aca="false">AS65</f>
        <v>0.2</v>
      </c>
      <c r="BR65" s="109" t="n">
        <f aca="false">AQ65</f>
        <v>0.2</v>
      </c>
      <c r="BS65" s="109" t="n">
        <f aca="false">D65</f>
        <v>0.24</v>
      </c>
      <c r="BT65" s="109" t="n">
        <f aca="false">Curves!AE66</f>
        <v>0.068179</v>
      </c>
      <c r="BU65" s="109" t="n">
        <v>0</v>
      </c>
      <c r="BV65" s="109" t="n">
        <f aca="false">AW65</f>
        <v>0.12</v>
      </c>
      <c r="BW65" s="109" t="n">
        <f aca="false">Curves!AN66</f>
        <v>0</v>
      </c>
      <c r="BX65" s="109" t="n">
        <f aca="false">AQ65</f>
        <v>0.2</v>
      </c>
      <c r="BY65" s="109" t="n">
        <f aca="false">Curves!AS66</f>
        <v>0</v>
      </c>
      <c r="BZ65" s="109" t="n">
        <f aca="false">BA65</f>
        <v>0.12</v>
      </c>
      <c r="CA65" s="109" t="n">
        <f aca="false">BB65</f>
        <v>0.05</v>
      </c>
      <c r="CB65" s="109"/>
      <c r="CC65" s="109"/>
      <c r="CD65" s="110"/>
      <c r="CE65" s="109"/>
      <c r="CF65" s="110"/>
      <c r="CG65" s="109"/>
      <c r="CH65" s="109"/>
      <c r="CI65" s="109"/>
      <c r="CJ65" s="109"/>
      <c r="CK65" s="109"/>
    </row>
    <row r="66" customFormat="false" ht="12.75" hidden="false" customHeight="false" outlineLevel="0" collapsed="false">
      <c r="A66" s="0" t="n">
        <v>0.671010862065225</v>
      </c>
      <c r="B66" s="0" t="str">
        <f aca="false">(D66&amp;E66&amp;F66&amp;G66&amp;H66&amp;I66&amp;J66&amp;K66&amp;L66&amp;M66&amp;N66&amp;O66&amp;P66&amp;Q66&amp;R66&amp;S66&amp;T66&amp;U66&amp;V66&amp;W66&amp;X66&amp;Y66&amp;Z66&amp;AA66&amp;AB66&amp;AC66&amp;AD66&amp;AE66&amp;AF66&amp;AG66&amp;AH66&amp;AI66&amp;AJ66&amp;AK66&amp;AL66&amp;AM66&amp;AN66&amp;AO66&amp;AP66&amp;AQ66&amp;AR66&amp;AS66&amp;AT66&amp;AU66&amp;AV66&amp;AW66&amp;AX66&amp;AY66&amp;AZ66&amp;BA66&amp;BB66&amp;BC66&amp;BD66&amp;BE66&amp;BF66&amp;BG66&amp;BH66&amp;BI66&amp;BJ66&amp;BK66&amp;BL66&amp;BM66&amp;BN66&amp;BO66&amp;BP66&amp;BQ66&amp;BR66&amp;BS66&amp;BT66&amp;BU66&amp;BV66&amp;BW66&amp;BX66&amp;BY66&amp;BZ66&amp;CA66)</f>
        <v>0.2600.40500.40500.40500.100.15500.26404800.43500.2500.2500.42500.40500.22500.4050.0050.4050.0050.4050.0050.260.4050.4050.370.005-0.380.1550.2200.2200.3700.140.020.140.020.140.050.1400.370.0550.140.02750.22000.2600.4350.0100.220.220.260.08660600.1400.2200.140.05</v>
      </c>
      <c r="C66" s="108" t="n">
        <v>38687</v>
      </c>
      <c r="D66" s="109" t="n">
        <f aca="false">Curves!D67</f>
        <v>0.26</v>
      </c>
      <c r="E66" s="109" t="n">
        <v>0</v>
      </c>
      <c r="F66" s="109" t="n">
        <f aca="false">Curves!I67</f>
        <v>0.405</v>
      </c>
      <c r="G66" s="109" t="n">
        <v>0</v>
      </c>
      <c r="H66" s="109" t="n">
        <f aca="false">Curves!P67</f>
        <v>0.405</v>
      </c>
      <c r="I66" s="109" t="n">
        <v>0</v>
      </c>
      <c r="J66" s="109" t="n">
        <f aca="false">Curves!L67</f>
        <v>0.405</v>
      </c>
      <c r="K66" s="109" t="n">
        <v>0</v>
      </c>
      <c r="L66" s="109" t="n">
        <f aca="false">Curves!U67</f>
        <v>0.1</v>
      </c>
      <c r="M66" s="109" t="n">
        <v>0</v>
      </c>
      <c r="N66" s="109" t="n">
        <f aca="false">Curves!V67</f>
        <v>0.155</v>
      </c>
      <c r="O66" s="109" t="n">
        <v>0</v>
      </c>
      <c r="P66" s="109" t="n">
        <f aca="false">Curves!W67</f>
        <v>0.264048</v>
      </c>
      <c r="Q66" s="109" t="n">
        <v>0</v>
      </c>
      <c r="R66" s="109" t="n">
        <f aca="false">Curves!O67</f>
        <v>0.435</v>
      </c>
      <c r="S66" s="109" t="n">
        <v>0</v>
      </c>
      <c r="T66" s="109" t="n">
        <f aca="false">Curves!F67</f>
        <v>0.25</v>
      </c>
      <c r="U66" s="109" t="n">
        <v>0</v>
      </c>
      <c r="V66" s="109" t="n">
        <f aca="false">Curves!H67</f>
        <v>0.25</v>
      </c>
      <c r="W66" s="109" t="n">
        <v>0</v>
      </c>
      <c r="X66" s="109" t="n">
        <f aca="false">Curves!S67</f>
        <v>0.425</v>
      </c>
      <c r="Y66" s="109" t="n">
        <v>0</v>
      </c>
      <c r="Z66" s="109" t="n">
        <f aca="false">Curves!K67</f>
        <v>0.405</v>
      </c>
      <c r="AA66" s="109" t="n">
        <v>0</v>
      </c>
      <c r="AB66" s="109" t="n">
        <f aca="false">Curves!G67</f>
        <v>0.225</v>
      </c>
      <c r="AC66" s="109" t="n">
        <v>0</v>
      </c>
      <c r="AD66" s="109" t="n">
        <f aca="false">Curves!R67</f>
        <v>0.405</v>
      </c>
      <c r="AE66" s="109" t="n">
        <v>0.005</v>
      </c>
      <c r="AF66" s="109" t="n">
        <f aca="false">Curves!N67</f>
        <v>0.405</v>
      </c>
      <c r="AG66" s="109" t="n">
        <v>0.005</v>
      </c>
      <c r="AH66" s="109" t="n">
        <f aca="false">Curves!J67</f>
        <v>0.405</v>
      </c>
      <c r="AI66" s="109" t="n">
        <v>0.005</v>
      </c>
      <c r="AJ66" s="109" t="n">
        <f aca="false">Curves!E67</f>
        <v>0.26</v>
      </c>
      <c r="AK66" s="109" t="n">
        <f aca="false">Curves!M67</f>
        <v>0.405</v>
      </c>
      <c r="AL66" s="109" t="n">
        <f aca="false">Curves!Q67</f>
        <v>0.405</v>
      </c>
      <c r="AM66" s="109" t="n">
        <f aca="false">Curves!AC67</f>
        <v>0.37</v>
      </c>
      <c r="AN66" s="109" t="n">
        <f aca="false">Curves!AQ67</f>
        <v>0.005</v>
      </c>
      <c r="AO66" s="109" t="n">
        <f aca="false">Curves!AD67</f>
        <v>-0.38</v>
      </c>
      <c r="AP66" s="109" t="n">
        <f aca="false">Curves!AP67</f>
        <v>0.155</v>
      </c>
      <c r="AQ66" s="109" t="n">
        <f aca="false">Curves!AA67</f>
        <v>0.22</v>
      </c>
      <c r="AR66" s="109" t="n">
        <f aca="false">Curves!AG67</f>
        <v>0</v>
      </c>
      <c r="AS66" s="109" t="n">
        <f aca="false">Curves!Y67</f>
        <v>0.22</v>
      </c>
      <c r="AT66" s="109" t="n">
        <f aca="false">Curves!AJ67</f>
        <v>0</v>
      </c>
      <c r="AU66" s="109" t="n">
        <f aca="false">Curves!AB67</f>
        <v>0.37</v>
      </c>
      <c r="AV66" s="109" t="n">
        <f aca="false">Curves!AH67</f>
        <v>0</v>
      </c>
      <c r="AW66" s="109" t="n">
        <f aca="false">Curves!Z67</f>
        <v>0.14</v>
      </c>
      <c r="AX66" s="109" t="n">
        <f aca="false">Curves!AI67</f>
        <v>0.02</v>
      </c>
      <c r="AY66" s="109" t="n">
        <f aca="false">Curves!Z67</f>
        <v>0.14</v>
      </c>
      <c r="AZ66" s="109" t="n">
        <f aca="false">Curves!AK67</f>
        <v>0.02</v>
      </c>
      <c r="BA66" s="109" t="n">
        <f aca="false">Curves!Z67</f>
        <v>0.14</v>
      </c>
      <c r="BB66" s="109" t="n">
        <f aca="false">Curves!AL67</f>
        <v>0.05</v>
      </c>
      <c r="BC66" s="109" t="n">
        <f aca="false">Curves!Z67</f>
        <v>0.14</v>
      </c>
      <c r="BD66" s="109" t="n">
        <f aca="false">Curves!AO67</f>
        <v>0</v>
      </c>
      <c r="BE66" s="109" t="n">
        <f aca="false">Curves!AC67</f>
        <v>0.37</v>
      </c>
      <c r="BF66" s="109" t="n">
        <f aca="false">Curves!AR67</f>
        <v>0.055</v>
      </c>
      <c r="BG66" s="109" t="n">
        <f aca="false">Curves!Z67</f>
        <v>0.14</v>
      </c>
      <c r="BH66" s="109" t="n">
        <f aca="false">Curves!AM67</f>
        <v>0.0275</v>
      </c>
      <c r="BI66" s="109" t="n">
        <f aca="false">AS66</f>
        <v>0.22</v>
      </c>
      <c r="BJ66" s="109" t="n">
        <f aca="false">AT66</f>
        <v>0</v>
      </c>
      <c r="BK66" s="109" t="n">
        <v>0</v>
      </c>
      <c r="BL66" s="109" t="n">
        <f aca="false">D66</f>
        <v>0.26</v>
      </c>
      <c r="BM66" s="109" t="n">
        <v>0</v>
      </c>
      <c r="BN66" s="109" t="n">
        <f aca="false">R66</f>
        <v>0.435</v>
      </c>
      <c r="BO66" s="109" t="n">
        <f aca="false">S66+0.01</f>
        <v>0.01</v>
      </c>
      <c r="BP66" s="109" t="n">
        <v>0</v>
      </c>
      <c r="BQ66" s="109" t="n">
        <f aca="false">AS66</f>
        <v>0.22</v>
      </c>
      <c r="BR66" s="109" t="n">
        <f aca="false">AQ66</f>
        <v>0.22</v>
      </c>
      <c r="BS66" s="109" t="n">
        <f aca="false">D66</f>
        <v>0.26</v>
      </c>
      <c r="BT66" s="109" t="n">
        <f aca="false">Curves!AE67</f>
        <v>0.086606</v>
      </c>
      <c r="BU66" s="109" t="n">
        <v>0</v>
      </c>
      <c r="BV66" s="109" t="n">
        <f aca="false">AW66</f>
        <v>0.14</v>
      </c>
      <c r="BW66" s="109" t="n">
        <f aca="false">Curves!AN67</f>
        <v>0</v>
      </c>
      <c r="BX66" s="109" t="n">
        <f aca="false">AQ66</f>
        <v>0.22</v>
      </c>
      <c r="BY66" s="109" t="n">
        <f aca="false">Curves!AS67</f>
        <v>0</v>
      </c>
      <c r="BZ66" s="109" t="n">
        <f aca="false">BA66</f>
        <v>0.14</v>
      </c>
      <c r="CA66" s="109" t="n">
        <f aca="false">BB66</f>
        <v>0.05</v>
      </c>
      <c r="CB66" s="109"/>
      <c r="CC66" s="109"/>
      <c r="CD66" s="110"/>
      <c r="CE66" s="109"/>
      <c r="CF66" s="110"/>
      <c r="CG66" s="109"/>
      <c r="CH66" s="109"/>
      <c r="CI66" s="109"/>
      <c r="CJ66" s="109"/>
      <c r="CK66" s="109"/>
    </row>
    <row r="67" customFormat="false" ht="12.75" hidden="false" customHeight="false" outlineLevel="0" collapsed="false">
      <c r="A67" s="0" t="n">
        <v>0.66679875008615</v>
      </c>
      <c r="B67" s="0" t="str">
        <f aca="false">(D67&amp;E67&amp;F67&amp;G67&amp;H67&amp;I67&amp;J67&amp;K67&amp;L67&amp;M67&amp;N67&amp;O67&amp;P67&amp;Q67&amp;R67&amp;S67&amp;T67&amp;U67&amp;V67&amp;W67&amp;X67&amp;Y67&amp;Z67&amp;AA67&amp;AB67&amp;AC67&amp;AD67&amp;AE67&amp;AF67&amp;AG67&amp;AH67&amp;AI67&amp;AJ67&amp;AK67&amp;AL67&amp;AM67&amp;AN67&amp;AO67&amp;AP67&amp;AQ67&amp;AR67&amp;AS67&amp;AT67&amp;AU67&amp;AV67&amp;AW67&amp;AX67&amp;AY67&amp;AZ67&amp;BA67&amp;BB67&amp;BC67&amp;BD67&amp;BE67&amp;BF67&amp;BG67&amp;BH67&amp;BI67&amp;BJ67&amp;BK67&amp;BL67&amp;BM67&amp;BN67&amp;BO67&amp;BP67&amp;BQ67&amp;BR67&amp;BS67&amp;BT67&amp;BU67&amp;BV67&amp;BW67&amp;BX67&amp;BY67&amp;BZ67&amp;CA67)</f>
        <v>0.2700.41500.41500.41500.1100.16500.27388800.44500.2600.2600.43500.41500.23500.4150.0050.4150.0050.4150.0050.270.4150.4150.380.005-0.380.1550.2300.2300.3800.150.020.150.020.150.050.1500.380.0550.150.030.23000.2700.4450.0100.230.230.270.09666100.1500.2300.150.05</v>
      </c>
      <c r="C67" s="108" t="n">
        <v>38718</v>
      </c>
      <c r="D67" s="109" t="n">
        <f aca="false">Curves!D68</f>
        <v>0.27</v>
      </c>
      <c r="E67" s="109" t="n">
        <v>0</v>
      </c>
      <c r="F67" s="109" t="n">
        <f aca="false">Curves!I68</f>
        <v>0.415</v>
      </c>
      <c r="G67" s="109" t="n">
        <v>0</v>
      </c>
      <c r="H67" s="109" t="n">
        <f aca="false">Curves!P68</f>
        <v>0.415</v>
      </c>
      <c r="I67" s="109" t="n">
        <v>0</v>
      </c>
      <c r="J67" s="109" t="n">
        <f aca="false">Curves!L68</f>
        <v>0.415</v>
      </c>
      <c r="K67" s="109" t="n">
        <v>0</v>
      </c>
      <c r="L67" s="109" t="n">
        <f aca="false">Curves!U68</f>
        <v>0.11</v>
      </c>
      <c r="M67" s="109" t="n">
        <v>0</v>
      </c>
      <c r="N67" s="109" t="n">
        <f aca="false">Curves!V68</f>
        <v>0.165</v>
      </c>
      <c r="O67" s="109" t="n">
        <v>0</v>
      </c>
      <c r="P67" s="109" t="n">
        <f aca="false">Curves!W68</f>
        <v>0.273888</v>
      </c>
      <c r="Q67" s="109" t="n">
        <v>0</v>
      </c>
      <c r="R67" s="109" t="n">
        <f aca="false">Curves!O68</f>
        <v>0.445</v>
      </c>
      <c r="S67" s="109" t="n">
        <v>0</v>
      </c>
      <c r="T67" s="109" t="n">
        <f aca="false">Curves!F68</f>
        <v>0.26</v>
      </c>
      <c r="U67" s="109" t="n">
        <v>0</v>
      </c>
      <c r="V67" s="109" t="n">
        <f aca="false">Curves!H68</f>
        <v>0.26</v>
      </c>
      <c r="W67" s="109" t="n">
        <v>0</v>
      </c>
      <c r="X67" s="109" t="n">
        <f aca="false">Curves!S68</f>
        <v>0.435</v>
      </c>
      <c r="Y67" s="109" t="n">
        <v>0</v>
      </c>
      <c r="Z67" s="109" t="n">
        <f aca="false">Curves!K68</f>
        <v>0.415</v>
      </c>
      <c r="AA67" s="109" t="n">
        <v>0</v>
      </c>
      <c r="AB67" s="109" t="n">
        <f aca="false">Curves!G68</f>
        <v>0.235</v>
      </c>
      <c r="AC67" s="109" t="n">
        <v>0</v>
      </c>
      <c r="AD67" s="109" t="n">
        <f aca="false">Curves!R68</f>
        <v>0.415</v>
      </c>
      <c r="AE67" s="109" t="n">
        <v>0.005</v>
      </c>
      <c r="AF67" s="109" t="n">
        <f aca="false">Curves!N68</f>
        <v>0.415</v>
      </c>
      <c r="AG67" s="109" t="n">
        <v>0.005</v>
      </c>
      <c r="AH67" s="109" t="n">
        <f aca="false">Curves!J68</f>
        <v>0.415</v>
      </c>
      <c r="AI67" s="109" t="n">
        <v>0.005</v>
      </c>
      <c r="AJ67" s="109" t="n">
        <f aca="false">Curves!E68</f>
        <v>0.27</v>
      </c>
      <c r="AK67" s="109" t="n">
        <f aca="false">Curves!M68</f>
        <v>0.415</v>
      </c>
      <c r="AL67" s="109" t="n">
        <f aca="false">Curves!Q68</f>
        <v>0.415</v>
      </c>
      <c r="AM67" s="109" t="n">
        <f aca="false">Curves!AC68</f>
        <v>0.38</v>
      </c>
      <c r="AN67" s="109" t="n">
        <f aca="false">Curves!AQ68</f>
        <v>0.005</v>
      </c>
      <c r="AO67" s="109" t="n">
        <f aca="false">Curves!AD68</f>
        <v>-0.38</v>
      </c>
      <c r="AP67" s="109" t="n">
        <f aca="false">Curves!AP68</f>
        <v>0.155</v>
      </c>
      <c r="AQ67" s="109" t="n">
        <f aca="false">Curves!AA68</f>
        <v>0.23</v>
      </c>
      <c r="AR67" s="109" t="n">
        <f aca="false">Curves!AG68</f>
        <v>0</v>
      </c>
      <c r="AS67" s="109" t="n">
        <f aca="false">Curves!Y68</f>
        <v>0.23</v>
      </c>
      <c r="AT67" s="109" t="n">
        <f aca="false">Curves!AJ68</f>
        <v>0</v>
      </c>
      <c r="AU67" s="109" t="n">
        <f aca="false">Curves!AB68</f>
        <v>0.38</v>
      </c>
      <c r="AV67" s="109" t="n">
        <f aca="false">Curves!AH68</f>
        <v>0</v>
      </c>
      <c r="AW67" s="109" t="n">
        <f aca="false">Curves!Z68</f>
        <v>0.15</v>
      </c>
      <c r="AX67" s="109" t="n">
        <f aca="false">Curves!AI68</f>
        <v>0.02</v>
      </c>
      <c r="AY67" s="109" t="n">
        <f aca="false">Curves!Z68</f>
        <v>0.15</v>
      </c>
      <c r="AZ67" s="109" t="n">
        <f aca="false">Curves!AK68</f>
        <v>0.02</v>
      </c>
      <c r="BA67" s="109" t="n">
        <f aca="false">Curves!Z68</f>
        <v>0.15</v>
      </c>
      <c r="BB67" s="109" t="n">
        <f aca="false">Curves!AL68</f>
        <v>0.05</v>
      </c>
      <c r="BC67" s="109" t="n">
        <f aca="false">Curves!Z68</f>
        <v>0.15</v>
      </c>
      <c r="BD67" s="109" t="n">
        <f aca="false">Curves!AO68</f>
        <v>0</v>
      </c>
      <c r="BE67" s="109" t="n">
        <f aca="false">Curves!AC68</f>
        <v>0.38</v>
      </c>
      <c r="BF67" s="109" t="n">
        <f aca="false">Curves!AR68</f>
        <v>0.055</v>
      </c>
      <c r="BG67" s="109" t="n">
        <f aca="false">Curves!Z68</f>
        <v>0.15</v>
      </c>
      <c r="BH67" s="109" t="n">
        <f aca="false">Curves!AM68</f>
        <v>0.03</v>
      </c>
      <c r="BI67" s="109" t="n">
        <f aca="false">AS67</f>
        <v>0.23</v>
      </c>
      <c r="BJ67" s="109" t="n">
        <f aca="false">AT67</f>
        <v>0</v>
      </c>
      <c r="BK67" s="109" t="n">
        <v>0</v>
      </c>
      <c r="BL67" s="109" t="n">
        <f aca="false">D67</f>
        <v>0.27</v>
      </c>
      <c r="BM67" s="109" t="n">
        <v>0</v>
      </c>
      <c r="BN67" s="109" t="n">
        <f aca="false">R67</f>
        <v>0.445</v>
      </c>
      <c r="BO67" s="109" t="n">
        <f aca="false">S67+0.01</f>
        <v>0.01</v>
      </c>
      <c r="BP67" s="109" t="n">
        <v>0</v>
      </c>
      <c r="BQ67" s="109" t="n">
        <f aca="false">AS67</f>
        <v>0.23</v>
      </c>
      <c r="BR67" s="109" t="n">
        <f aca="false">AQ67</f>
        <v>0.23</v>
      </c>
      <c r="BS67" s="109" t="n">
        <f aca="false">D67</f>
        <v>0.27</v>
      </c>
      <c r="BT67" s="109" t="n">
        <f aca="false">Curves!AE68</f>
        <v>0.096661</v>
      </c>
      <c r="BU67" s="109" t="n">
        <v>0</v>
      </c>
      <c r="BV67" s="109" t="n">
        <f aca="false">AW67</f>
        <v>0.15</v>
      </c>
      <c r="BW67" s="109" t="n">
        <f aca="false">Curves!AN68</f>
        <v>0</v>
      </c>
      <c r="BX67" s="109" t="n">
        <f aca="false">AQ67</f>
        <v>0.23</v>
      </c>
      <c r="BY67" s="109" t="n">
        <f aca="false">Curves!AS68</f>
        <v>0</v>
      </c>
      <c r="BZ67" s="109" t="n">
        <f aca="false">BA67</f>
        <v>0.15</v>
      </c>
      <c r="CA67" s="109" t="n">
        <f aca="false">BB67</f>
        <v>0.05</v>
      </c>
      <c r="CB67" s="109"/>
      <c r="CC67" s="109"/>
      <c r="CD67" s="110"/>
      <c r="CE67" s="109"/>
      <c r="CF67" s="110"/>
      <c r="CG67" s="109"/>
      <c r="CH67" s="109"/>
      <c r="CI67" s="109"/>
      <c r="CJ67" s="109"/>
      <c r="CK67" s="109"/>
    </row>
    <row r="68" customFormat="false" ht="12.75" hidden="false" customHeight="false" outlineLevel="0" collapsed="false">
      <c r="A68" s="0" t="n">
        <v>0.66261030636914</v>
      </c>
      <c r="B68" s="0" t="str">
        <f aca="false">(D68&amp;E68&amp;F68&amp;G68&amp;H68&amp;I68&amp;J68&amp;K68&amp;L68&amp;M68&amp;N68&amp;O68&amp;P68&amp;Q68&amp;R68&amp;S68&amp;T68&amp;U68&amp;V68&amp;W68&amp;X68&amp;Y68&amp;Z68&amp;AA68&amp;AB68&amp;AC68&amp;AD68&amp;AE68&amp;AF68&amp;AG68&amp;AH68&amp;AI68&amp;AJ68&amp;AK68&amp;AL68&amp;AM68&amp;AN68&amp;AO68&amp;AP68&amp;AQ68&amp;AR68&amp;AS68&amp;AT68&amp;AU68&amp;AV68&amp;AW68&amp;AX68&amp;AY68&amp;AZ68&amp;BA68&amp;BB68&amp;BC68&amp;BD68&amp;BE68&amp;BF68&amp;BG68&amp;BH68&amp;BI68&amp;BJ68&amp;BK68&amp;BL68&amp;BM68&amp;BN68&amp;BO68&amp;BP68&amp;BQ68&amp;BR68&amp;BS68&amp;BT68&amp;BU68&amp;BV68&amp;BW68&amp;BX68&amp;BY68&amp;BZ68&amp;CA68)</f>
        <v>0.2600.40500.40500.40500.100.15500.25972800.43500.2500.2500.42500.40500.22500.4050.0050.4050.0050.4050.0050.260.4050.4050.370.005-0.380.1550.2200.2200.3700.140.020.140.020.140.050.1400.370.0550.140.03250.22000.2600.4350.0100.220.220.260.08809100.1400.2200.140.05</v>
      </c>
      <c r="C68" s="108" t="n">
        <v>38749</v>
      </c>
      <c r="D68" s="109" t="n">
        <f aca="false">Curves!D69</f>
        <v>0.26</v>
      </c>
      <c r="E68" s="109" t="n">
        <v>0</v>
      </c>
      <c r="F68" s="109" t="n">
        <f aca="false">Curves!I69</f>
        <v>0.405</v>
      </c>
      <c r="G68" s="109" t="n">
        <v>0</v>
      </c>
      <c r="H68" s="109" t="n">
        <f aca="false">Curves!P69</f>
        <v>0.405</v>
      </c>
      <c r="I68" s="109" t="n">
        <v>0</v>
      </c>
      <c r="J68" s="109" t="n">
        <f aca="false">Curves!L69</f>
        <v>0.405</v>
      </c>
      <c r="K68" s="109" t="n">
        <v>0</v>
      </c>
      <c r="L68" s="109" t="n">
        <f aca="false">Curves!U69</f>
        <v>0.1</v>
      </c>
      <c r="M68" s="109" t="n">
        <v>0</v>
      </c>
      <c r="N68" s="109" t="n">
        <f aca="false">Curves!V69</f>
        <v>0.155</v>
      </c>
      <c r="O68" s="109" t="n">
        <v>0</v>
      </c>
      <c r="P68" s="109" t="n">
        <f aca="false">Curves!W69</f>
        <v>0.259728</v>
      </c>
      <c r="Q68" s="109" t="n">
        <v>0</v>
      </c>
      <c r="R68" s="109" t="n">
        <f aca="false">Curves!O69</f>
        <v>0.435</v>
      </c>
      <c r="S68" s="109" t="n">
        <v>0</v>
      </c>
      <c r="T68" s="109" t="n">
        <f aca="false">Curves!F69</f>
        <v>0.25</v>
      </c>
      <c r="U68" s="109" t="n">
        <v>0</v>
      </c>
      <c r="V68" s="109" t="n">
        <f aca="false">Curves!H69</f>
        <v>0.25</v>
      </c>
      <c r="W68" s="109" t="n">
        <v>0</v>
      </c>
      <c r="X68" s="109" t="n">
        <f aca="false">Curves!S69</f>
        <v>0.425</v>
      </c>
      <c r="Y68" s="109" t="n">
        <v>0</v>
      </c>
      <c r="Z68" s="109" t="n">
        <f aca="false">Curves!K69</f>
        <v>0.405</v>
      </c>
      <c r="AA68" s="109" t="n">
        <v>0</v>
      </c>
      <c r="AB68" s="109" t="n">
        <f aca="false">Curves!G69</f>
        <v>0.225</v>
      </c>
      <c r="AC68" s="109" t="n">
        <v>0</v>
      </c>
      <c r="AD68" s="109" t="n">
        <f aca="false">Curves!R69</f>
        <v>0.405</v>
      </c>
      <c r="AE68" s="109" t="n">
        <v>0.005</v>
      </c>
      <c r="AF68" s="109" t="n">
        <f aca="false">Curves!N69</f>
        <v>0.405</v>
      </c>
      <c r="AG68" s="109" t="n">
        <v>0.005</v>
      </c>
      <c r="AH68" s="109" t="n">
        <f aca="false">Curves!J69</f>
        <v>0.405</v>
      </c>
      <c r="AI68" s="109" t="n">
        <v>0.005</v>
      </c>
      <c r="AJ68" s="109" t="n">
        <f aca="false">Curves!E69</f>
        <v>0.26</v>
      </c>
      <c r="AK68" s="109" t="n">
        <f aca="false">Curves!M69</f>
        <v>0.405</v>
      </c>
      <c r="AL68" s="109" t="n">
        <f aca="false">Curves!Q69</f>
        <v>0.405</v>
      </c>
      <c r="AM68" s="109" t="n">
        <f aca="false">Curves!AC69</f>
        <v>0.37</v>
      </c>
      <c r="AN68" s="109" t="n">
        <f aca="false">Curves!AQ69</f>
        <v>0.005</v>
      </c>
      <c r="AO68" s="109" t="n">
        <f aca="false">Curves!AD69</f>
        <v>-0.38</v>
      </c>
      <c r="AP68" s="109" t="n">
        <f aca="false">Curves!AP69</f>
        <v>0.155</v>
      </c>
      <c r="AQ68" s="109" t="n">
        <f aca="false">Curves!AA69</f>
        <v>0.22</v>
      </c>
      <c r="AR68" s="109" t="n">
        <f aca="false">Curves!AG69</f>
        <v>0</v>
      </c>
      <c r="AS68" s="109" t="n">
        <f aca="false">Curves!Y69</f>
        <v>0.22</v>
      </c>
      <c r="AT68" s="109" t="n">
        <f aca="false">Curves!AJ69</f>
        <v>0</v>
      </c>
      <c r="AU68" s="109" t="n">
        <f aca="false">Curves!AB69</f>
        <v>0.37</v>
      </c>
      <c r="AV68" s="109" t="n">
        <f aca="false">Curves!AH69</f>
        <v>0</v>
      </c>
      <c r="AW68" s="109" t="n">
        <f aca="false">Curves!Z69</f>
        <v>0.14</v>
      </c>
      <c r="AX68" s="109" t="n">
        <f aca="false">Curves!AI69</f>
        <v>0.02</v>
      </c>
      <c r="AY68" s="109" t="n">
        <f aca="false">Curves!Z69</f>
        <v>0.14</v>
      </c>
      <c r="AZ68" s="109" t="n">
        <f aca="false">Curves!AK69</f>
        <v>0.02</v>
      </c>
      <c r="BA68" s="109" t="n">
        <f aca="false">Curves!Z69</f>
        <v>0.14</v>
      </c>
      <c r="BB68" s="109" t="n">
        <f aca="false">Curves!AL69</f>
        <v>0.05</v>
      </c>
      <c r="BC68" s="109" t="n">
        <f aca="false">Curves!Z69</f>
        <v>0.14</v>
      </c>
      <c r="BD68" s="109" t="n">
        <f aca="false">Curves!AO69</f>
        <v>0</v>
      </c>
      <c r="BE68" s="109" t="n">
        <f aca="false">Curves!AC69</f>
        <v>0.37</v>
      </c>
      <c r="BF68" s="109" t="n">
        <f aca="false">Curves!AR69</f>
        <v>0.055</v>
      </c>
      <c r="BG68" s="109" t="n">
        <f aca="false">Curves!Z69</f>
        <v>0.14</v>
      </c>
      <c r="BH68" s="109" t="n">
        <f aca="false">Curves!AM69</f>
        <v>0.0325</v>
      </c>
      <c r="BI68" s="109" t="n">
        <f aca="false">AS68</f>
        <v>0.22</v>
      </c>
      <c r="BJ68" s="109" t="n">
        <f aca="false">AT68</f>
        <v>0</v>
      </c>
      <c r="BK68" s="109" t="n">
        <v>0</v>
      </c>
      <c r="BL68" s="109" t="n">
        <f aca="false">D68</f>
        <v>0.26</v>
      </c>
      <c r="BM68" s="109" t="n">
        <v>0</v>
      </c>
      <c r="BN68" s="109" t="n">
        <f aca="false">R68</f>
        <v>0.435</v>
      </c>
      <c r="BO68" s="109" t="n">
        <f aca="false">S68+0.01</f>
        <v>0.01</v>
      </c>
      <c r="BP68" s="109" t="n">
        <v>0</v>
      </c>
      <c r="BQ68" s="109" t="n">
        <f aca="false">AS68</f>
        <v>0.22</v>
      </c>
      <c r="BR68" s="109" t="n">
        <f aca="false">AQ68</f>
        <v>0.22</v>
      </c>
      <c r="BS68" s="109" t="n">
        <f aca="false">D68</f>
        <v>0.26</v>
      </c>
      <c r="BT68" s="109" t="n">
        <f aca="false">Curves!AE69</f>
        <v>0.088091</v>
      </c>
      <c r="BU68" s="109" t="n">
        <v>0</v>
      </c>
      <c r="BV68" s="109" t="n">
        <f aca="false">AW68</f>
        <v>0.14</v>
      </c>
      <c r="BW68" s="109" t="n">
        <f aca="false">Curves!AN69</f>
        <v>0</v>
      </c>
      <c r="BX68" s="109" t="n">
        <f aca="false">AQ68</f>
        <v>0.22</v>
      </c>
      <c r="BY68" s="109" t="n">
        <f aca="false">Curves!AS69</f>
        <v>0</v>
      </c>
      <c r="BZ68" s="109" t="n">
        <f aca="false">BA68</f>
        <v>0.14</v>
      </c>
      <c r="CA68" s="109" t="n">
        <f aca="false">BB68</f>
        <v>0.05</v>
      </c>
      <c r="CB68" s="109"/>
      <c r="CC68" s="109"/>
      <c r="CD68" s="110"/>
      <c r="CE68" s="109"/>
      <c r="CF68" s="110"/>
      <c r="CG68" s="109"/>
      <c r="CH68" s="109"/>
      <c r="CI68" s="109"/>
      <c r="CJ68" s="109"/>
      <c r="CK68" s="109"/>
    </row>
    <row r="69" customFormat="false" ht="12.75" hidden="false" customHeight="false" outlineLevel="0" collapsed="false">
      <c r="A69" s="0" t="n">
        <v>0.658847444722796</v>
      </c>
      <c r="B69" s="0" t="str">
        <f aca="false">(D69&amp;E69&amp;F69&amp;G69&amp;H69&amp;I69&amp;J69&amp;K69&amp;L69&amp;M69&amp;N69&amp;O69&amp;P69&amp;Q69&amp;R69&amp;S69&amp;T69&amp;U69&amp;V69&amp;W69&amp;X69&amp;Y69&amp;Z69&amp;AA69&amp;AB69&amp;AC69&amp;AD69&amp;AE69&amp;AF69&amp;AG69&amp;AH69&amp;AI69&amp;AJ69&amp;AK69&amp;AL69&amp;AM69&amp;AN69&amp;AO69&amp;AP69&amp;AQ69&amp;AR69&amp;AS69&amp;AT69&amp;AU69&amp;AV69&amp;AW69&amp;AX69&amp;AY69&amp;AZ69&amp;BA69&amp;BB69&amp;BC69&amp;BD69&amp;BE69&amp;BF69&amp;BG69&amp;BH69&amp;BI69&amp;BJ69&amp;BK69&amp;BL69&amp;BM69&amp;BN69&amp;BO69&amp;BP69&amp;BQ69&amp;BR69&amp;BS69&amp;BT69&amp;BU69&amp;BV69&amp;BW69&amp;BX69&amp;BY69&amp;BZ69&amp;CA69)</f>
        <v>0.25500.400.400.400.09500.1500.25008800.4300.24500.24500.4200.400.2200.40.0050.40.0050.40.0050.2550.40.40.3650.005-0.380.1550.21500.21500.36500.1350.020.1350.020.1350.050.13500.3650.0550.1350.0350.215000.25500.430.0100.2150.2150.2550.08468600.13500.21500.1350.05</v>
      </c>
      <c r="C69" s="108" t="n">
        <v>38777</v>
      </c>
      <c r="D69" s="109" t="n">
        <f aca="false">Curves!D70</f>
        <v>0.255</v>
      </c>
      <c r="E69" s="109" t="n">
        <v>0</v>
      </c>
      <c r="F69" s="109" t="n">
        <f aca="false">Curves!I70</f>
        <v>0.4</v>
      </c>
      <c r="G69" s="109" t="n">
        <v>0</v>
      </c>
      <c r="H69" s="109" t="n">
        <f aca="false">Curves!P70</f>
        <v>0.4</v>
      </c>
      <c r="I69" s="109" t="n">
        <v>0</v>
      </c>
      <c r="J69" s="109" t="n">
        <f aca="false">Curves!L70</f>
        <v>0.4</v>
      </c>
      <c r="K69" s="109" t="n">
        <v>0</v>
      </c>
      <c r="L69" s="109" t="n">
        <f aca="false">Curves!U70</f>
        <v>0.095</v>
      </c>
      <c r="M69" s="109" t="n">
        <v>0</v>
      </c>
      <c r="N69" s="109" t="n">
        <f aca="false">Curves!V70</f>
        <v>0.15</v>
      </c>
      <c r="O69" s="109" t="n">
        <v>0</v>
      </c>
      <c r="P69" s="109" t="n">
        <f aca="false">Curves!W70</f>
        <v>0.250088</v>
      </c>
      <c r="Q69" s="109" t="n">
        <v>0</v>
      </c>
      <c r="R69" s="109" t="n">
        <f aca="false">Curves!O70</f>
        <v>0.43</v>
      </c>
      <c r="S69" s="109" t="n">
        <v>0</v>
      </c>
      <c r="T69" s="109" t="n">
        <f aca="false">Curves!F70</f>
        <v>0.245</v>
      </c>
      <c r="U69" s="109" t="n">
        <v>0</v>
      </c>
      <c r="V69" s="109" t="n">
        <f aca="false">Curves!H70</f>
        <v>0.245</v>
      </c>
      <c r="W69" s="109" t="n">
        <v>0</v>
      </c>
      <c r="X69" s="109" t="n">
        <f aca="false">Curves!S70</f>
        <v>0.42</v>
      </c>
      <c r="Y69" s="109" t="n">
        <v>0</v>
      </c>
      <c r="Z69" s="109" t="n">
        <f aca="false">Curves!K70</f>
        <v>0.4</v>
      </c>
      <c r="AA69" s="109" t="n">
        <v>0</v>
      </c>
      <c r="AB69" s="109" t="n">
        <f aca="false">Curves!G70</f>
        <v>0.22</v>
      </c>
      <c r="AC69" s="109" t="n">
        <v>0</v>
      </c>
      <c r="AD69" s="109" t="n">
        <f aca="false">Curves!R70</f>
        <v>0.4</v>
      </c>
      <c r="AE69" s="109" t="n">
        <v>0.005</v>
      </c>
      <c r="AF69" s="109" t="n">
        <f aca="false">Curves!N70</f>
        <v>0.4</v>
      </c>
      <c r="AG69" s="109" t="n">
        <v>0.005</v>
      </c>
      <c r="AH69" s="109" t="n">
        <f aca="false">Curves!J70</f>
        <v>0.4</v>
      </c>
      <c r="AI69" s="109" t="n">
        <v>0.005</v>
      </c>
      <c r="AJ69" s="109" t="n">
        <f aca="false">Curves!E70</f>
        <v>0.255</v>
      </c>
      <c r="AK69" s="109" t="n">
        <f aca="false">Curves!M70</f>
        <v>0.4</v>
      </c>
      <c r="AL69" s="109" t="n">
        <f aca="false">Curves!Q70</f>
        <v>0.4</v>
      </c>
      <c r="AM69" s="109" t="n">
        <f aca="false">Curves!AC70</f>
        <v>0.365</v>
      </c>
      <c r="AN69" s="109" t="n">
        <f aca="false">Curves!AQ70</f>
        <v>0.005</v>
      </c>
      <c r="AO69" s="109" t="n">
        <f aca="false">Curves!AD70</f>
        <v>-0.38</v>
      </c>
      <c r="AP69" s="109" t="n">
        <f aca="false">Curves!AP70</f>
        <v>0.155</v>
      </c>
      <c r="AQ69" s="109" t="n">
        <f aca="false">Curves!AA70</f>
        <v>0.215</v>
      </c>
      <c r="AR69" s="109" t="n">
        <f aca="false">Curves!AG70</f>
        <v>0</v>
      </c>
      <c r="AS69" s="109" t="n">
        <f aca="false">Curves!Y70</f>
        <v>0.215</v>
      </c>
      <c r="AT69" s="109" t="n">
        <f aca="false">Curves!AJ70</f>
        <v>0</v>
      </c>
      <c r="AU69" s="109" t="n">
        <f aca="false">Curves!AB70</f>
        <v>0.365</v>
      </c>
      <c r="AV69" s="109" t="n">
        <f aca="false">Curves!AH70</f>
        <v>0</v>
      </c>
      <c r="AW69" s="109" t="n">
        <f aca="false">Curves!Z70</f>
        <v>0.135</v>
      </c>
      <c r="AX69" s="109" t="n">
        <f aca="false">Curves!AI70</f>
        <v>0.02</v>
      </c>
      <c r="AY69" s="109" t="n">
        <f aca="false">Curves!Z70</f>
        <v>0.135</v>
      </c>
      <c r="AZ69" s="109" t="n">
        <f aca="false">Curves!AK70</f>
        <v>0.02</v>
      </c>
      <c r="BA69" s="109" t="n">
        <f aca="false">Curves!Z70</f>
        <v>0.135</v>
      </c>
      <c r="BB69" s="109" t="n">
        <f aca="false">Curves!AL70</f>
        <v>0.05</v>
      </c>
      <c r="BC69" s="109" t="n">
        <f aca="false">Curves!Z70</f>
        <v>0.135</v>
      </c>
      <c r="BD69" s="109" t="n">
        <f aca="false">Curves!AO70</f>
        <v>0</v>
      </c>
      <c r="BE69" s="109" t="n">
        <f aca="false">Curves!AC70</f>
        <v>0.365</v>
      </c>
      <c r="BF69" s="109" t="n">
        <f aca="false">Curves!AR70</f>
        <v>0.055</v>
      </c>
      <c r="BG69" s="109" t="n">
        <f aca="false">Curves!Z70</f>
        <v>0.135</v>
      </c>
      <c r="BH69" s="109" t="n">
        <f aca="false">Curves!AM70</f>
        <v>0.035</v>
      </c>
      <c r="BI69" s="109" t="n">
        <f aca="false">AS69</f>
        <v>0.215</v>
      </c>
      <c r="BJ69" s="109" t="n">
        <f aca="false">AT69</f>
        <v>0</v>
      </c>
      <c r="BK69" s="109" t="n">
        <v>0</v>
      </c>
      <c r="BL69" s="109" t="n">
        <f aca="false">D69</f>
        <v>0.255</v>
      </c>
      <c r="BM69" s="109" t="n">
        <v>0</v>
      </c>
      <c r="BN69" s="109" t="n">
        <f aca="false">R69</f>
        <v>0.43</v>
      </c>
      <c r="BO69" s="109" t="n">
        <f aca="false">S69+0.01</f>
        <v>0.01</v>
      </c>
      <c r="BP69" s="109" t="n">
        <v>0</v>
      </c>
      <c r="BQ69" s="109" t="n">
        <f aca="false">AS69</f>
        <v>0.215</v>
      </c>
      <c r="BR69" s="109" t="n">
        <f aca="false">AQ69</f>
        <v>0.215</v>
      </c>
      <c r="BS69" s="109" t="n">
        <f aca="false">D69</f>
        <v>0.255</v>
      </c>
      <c r="BT69" s="109" t="n">
        <f aca="false">Curves!AE70</f>
        <v>0.084686</v>
      </c>
      <c r="BU69" s="109" t="n">
        <v>0</v>
      </c>
      <c r="BV69" s="109" t="n">
        <f aca="false">AW69</f>
        <v>0.135</v>
      </c>
      <c r="BW69" s="109" t="n">
        <f aca="false">Curves!AN70</f>
        <v>0</v>
      </c>
      <c r="BX69" s="109" t="n">
        <f aca="false">AQ69</f>
        <v>0.215</v>
      </c>
      <c r="BY69" s="109" t="n">
        <f aca="false">Curves!AS70</f>
        <v>0</v>
      </c>
      <c r="BZ69" s="109" t="n">
        <f aca="false">BA69</f>
        <v>0.135</v>
      </c>
      <c r="CA69" s="109" t="n">
        <f aca="false">BB69</f>
        <v>0.05</v>
      </c>
      <c r="CB69" s="109"/>
      <c r="CC69" s="109"/>
      <c r="CD69" s="110"/>
      <c r="CE69" s="109"/>
      <c r="CF69" s="110"/>
      <c r="CG69" s="109"/>
      <c r="CH69" s="109"/>
      <c r="CI69" s="109"/>
      <c r="CJ69" s="109"/>
      <c r="CK69" s="109"/>
    </row>
    <row r="70" customFormat="false" ht="12.75" hidden="false" customHeight="false" outlineLevel="0" collapsed="false">
      <c r="A70" s="0" t="n">
        <v>0.654703733327024</v>
      </c>
      <c r="B70" s="0" t="str">
        <f aca="false">(D70&amp;E70&amp;F70&amp;G70&amp;H70&amp;I70&amp;J70&amp;K70&amp;L70&amp;M70&amp;N70&amp;O70&amp;P70&amp;Q70&amp;R70&amp;S70&amp;T70&amp;U70&amp;V70&amp;W70&amp;X70&amp;Y70&amp;Z70&amp;AA70&amp;AB70&amp;AC70&amp;AD70&amp;AE70&amp;AF70&amp;AG70&amp;AH70&amp;AI70&amp;AJ70&amp;AK70&amp;AL70&amp;AM70&amp;AN70&amp;AO70&amp;AP70&amp;AQ70&amp;AR70&amp;AS70&amp;AT70&amp;AU70&amp;AV70&amp;AW70&amp;AX70&amp;AY70&amp;AZ70&amp;BA70&amp;BB70&amp;BC70&amp;BD70&amp;BE70&amp;BF70&amp;BG70&amp;BH70&amp;BI70&amp;BJ70&amp;BK70&amp;BL70&amp;BM70&amp;BN70&amp;BO70&amp;BP70&amp;BQ70&amp;BR70&amp;BS70&amp;BT70&amp;BU70&amp;BV70&amp;BW70&amp;BX70&amp;BY70&amp;BZ70&amp;CA70)</f>
        <v>0.1700.1700.16500.1950-0.0300.02500.1700.21500.1600.1600.16500.1700.13500.1650.0050.1950.0050.170.0050.170.1950.1650.220-0.50.1550.1600.1600.2200.070.0050.070.0050.070.040.0700.220.040.070.00750.16000.1700.2150.0100.160.160.170.0218200.0700.1600.070.04</v>
      </c>
      <c r="C70" s="108" t="n">
        <v>38808</v>
      </c>
      <c r="D70" s="109" t="n">
        <f aca="false">Curves!D71</f>
        <v>0.17</v>
      </c>
      <c r="E70" s="109" t="n">
        <v>0</v>
      </c>
      <c r="F70" s="109" t="n">
        <f aca="false">Curves!I71</f>
        <v>0.17</v>
      </c>
      <c r="G70" s="109" t="n">
        <v>0</v>
      </c>
      <c r="H70" s="109" t="n">
        <f aca="false">Curves!P71</f>
        <v>0.165</v>
      </c>
      <c r="I70" s="109" t="n">
        <v>0</v>
      </c>
      <c r="J70" s="109" t="n">
        <f aca="false">Curves!L71</f>
        <v>0.195</v>
      </c>
      <c r="K70" s="109" t="n">
        <v>0</v>
      </c>
      <c r="L70" s="109" t="n">
        <f aca="false">Curves!U71</f>
        <v>-0.03</v>
      </c>
      <c r="M70" s="109" t="n">
        <v>0</v>
      </c>
      <c r="N70" s="109" t="n">
        <f aca="false">Curves!V71</f>
        <v>0.025</v>
      </c>
      <c r="O70" s="109" t="n">
        <v>0</v>
      </c>
      <c r="P70" s="109" t="n">
        <f aca="false">Curves!W71</f>
        <v>0.17</v>
      </c>
      <c r="Q70" s="109" t="n">
        <v>0</v>
      </c>
      <c r="R70" s="109" t="n">
        <f aca="false">Curves!O71</f>
        <v>0.215</v>
      </c>
      <c r="S70" s="109" t="n">
        <v>0</v>
      </c>
      <c r="T70" s="109" t="n">
        <f aca="false">Curves!F71</f>
        <v>0.16</v>
      </c>
      <c r="U70" s="109" t="n">
        <v>0</v>
      </c>
      <c r="V70" s="109" t="n">
        <f aca="false">Curves!H71</f>
        <v>0.16</v>
      </c>
      <c r="W70" s="109" t="n">
        <v>0</v>
      </c>
      <c r="X70" s="109" t="n">
        <f aca="false">Curves!S71</f>
        <v>0.165</v>
      </c>
      <c r="Y70" s="109" t="n">
        <v>0</v>
      </c>
      <c r="Z70" s="109" t="n">
        <f aca="false">Curves!K71</f>
        <v>0.17</v>
      </c>
      <c r="AA70" s="109" t="n">
        <v>0</v>
      </c>
      <c r="AB70" s="109" t="n">
        <f aca="false">Curves!G71</f>
        <v>0.135</v>
      </c>
      <c r="AC70" s="109" t="n">
        <v>0</v>
      </c>
      <c r="AD70" s="109" t="n">
        <f aca="false">Curves!R71</f>
        <v>0.165</v>
      </c>
      <c r="AE70" s="109" t="n">
        <v>0.005</v>
      </c>
      <c r="AF70" s="109" t="n">
        <f aca="false">Curves!N71</f>
        <v>0.195</v>
      </c>
      <c r="AG70" s="109" t="n">
        <v>0.005</v>
      </c>
      <c r="AH70" s="109" t="n">
        <f aca="false">Curves!J71</f>
        <v>0.17</v>
      </c>
      <c r="AI70" s="109" t="n">
        <v>0.005</v>
      </c>
      <c r="AJ70" s="109" t="n">
        <f aca="false">Curves!E71</f>
        <v>0.17</v>
      </c>
      <c r="AK70" s="109" t="n">
        <f aca="false">Curves!M71</f>
        <v>0.195</v>
      </c>
      <c r="AL70" s="109" t="n">
        <f aca="false">Curves!Q71</f>
        <v>0.165</v>
      </c>
      <c r="AM70" s="109" t="n">
        <f aca="false">Curves!AC71</f>
        <v>0.22</v>
      </c>
      <c r="AN70" s="109" t="n">
        <f aca="false">Curves!AQ71</f>
        <v>0</v>
      </c>
      <c r="AO70" s="109" t="n">
        <f aca="false">Curves!AD71</f>
        <v>-0.5</v>
      </c>
      <c r="AP70" s="109" t="n">
        <f aca="false">Curves!AP71</f>
        <v>0.155</v>
      </c>
      <c r="AQ70" s="109" t="n">
        <f aca="false">Curves!AA71</f>
        <v>0.16</v>
      </c>
      <c r="AR70" s="109" t="n">
        <f aca="false">Curves!AG71</f>
        <v>0</v>
      </c>
      <c r="AS70" s="109" t="n">
        <f aca="false">Curves!Y71</f>
        <v>0.16</v>
      </c>
      <c r="AT70" s="109" t="n">
        <f aca="false">Curves!AJ71</f>
        <v>0</v>
      </c>
      <c r="AU70" s="109" t="n">
        <f aca="false">Curves!AB71</f>
        <v>0.22</v>
      </c>
      <c r="AV70" s="109" t="n">
        <f aca="false">Curves!AH71</f>
        <v>0</v>
      </c>
      <c r="AW70" s="109" t="n">
        <f aca="false">Curves!Z71</f>
        <v>0.07</v>
      </c>
      <c r="AX70" s="109" t="n">
        <f aca="false">Curves!AI71</f>
        <v>0.005</v>
      </c>
      <c r="AY70" s="109" t="n">
        <f aca="false">Curves!Z71</f>
        <v>0.07</v>
      </c>
      <c r="AZ70" s="109" t="n">
        <f aca="false">Curves!AK71</f>
        <v>0.005</v>
      </c>
      <c r="BA70" s="109" t="n">
        <f aca="false">Curves!Z71</f>
        <v>0.07</v>
      </c>
      <c r="BB70" s="109" t="n">
        <f aca="false">Curves!AL71</f>
        <v>0.04</v>
      </c>
      <c r="BC70" s="109" t="n">
        <f aca="false">Curves!Z71</f>
        <v>0.07</v>
      </c>
      <c r="BD70" s="109" t="n">
        <f aca="false">Curves!AO71</f>
        <v>0</v>
      </c>
      <c r="BE70" s="109" t="n">
        <f aca="false">Curves!AC71</f>
        <v>0.22</v>
      </c>
      <c r="BF70" s="109" t="n">
        <f aca="false">Curves!AR71</f>
        <v>0.04</v>
      </c>
      <c r="BG70" s="109" t="n">
        <f aca="false">Curves!Z71</f>
        <v>0.07</v>
      </c>
      <c r="BH70" s="109" t="n">
        <f aca="false">Curves!AM71</f>
        <v>0.0075</v>
      </c>
      <c r="BI70" s="109" t="n">
        <f aca="false">AS70</f>
        <v>0.16</v>
      </c>
      <c r="BJ70" s="109" t="n">
        <f aca="false">AT70</f>
        <v>0</v>
      </c>
      <c r="BK70" s="109" t="n">
        <v>0</v>
      </c>
      <c r="BL70" s="109" t="n">
        <f aca="false">D70</f>
        <v>0.17</v>
      </c>
      <c r="BM70" s="109" t="n">
        <v>0</v>
      </c>
      <c r="BN70" s="109" t="n">
        <f aca="false">R70</f>
        <v>0.215</v>
      </c>
      <c r="BO70" s="109" t="n">
        <f aca="false">S70+0.01</f>
        <v>0.01</v>
      </c>
      <c r="BP70" s="109" t="n">
        <v>0</v>
      </c>
      <c r="BQ70" s="109" t="n">
        <f aca="false">AS70</f>
        <v>0.16</v>
      </c>
      <c r="BR70" s="109" t="n">
        <f aca="false">AQ70</f>
        <v>0.16</v>
      </c>
      <c r="BS70" s="109" t="n">
        <f aca="false">D70</f>
        <v>0.17</v>
      </c>
      <c r="BT70" s="109" t="n">
        <f aca="false">Curves!AE71</f>
        <v>0.02182</v>
      </c>
      <c r="BU70" s="109" t="n">
        <v>0</v>
      </c>
      <c r="BV70" s="109" t="n">
        <f aca="false">AW70</f>
        <v>0.07</v>
      </c>
      <c r="BW70" s="109" t="n">
        <f aca="false">Curves!AN71</f>
        <v>0</v>
      </c>
      <c r="BX70" s="109" t="n">
        <f aca="false">AQ70</f>
        <v>0.16</v>
      </c>
      <c r="BY70" s="109" t="n">
        <f aca="false">Curves!AS71</f>
        <v>0</v>
      </c>
      <c r="BZ70" s="109" t="n">
        <f aca="false">BA70</f>
        <v>0.07</v>
      </c>
      <c r="CA70" s="109" t="n">
        <f aca="false">BB70</f>
        <v>0.04</v>
      </c>
      <c r="CB70" s="109"/>
      <c r="CC70" s="109"/>
      <c r="CD70" s="110"/>
      <c r="CE70" s="109"/>
      <c r="CF70" s="110"/>
      <c r="CG70" s="109"/>
      <c r="CH70" s="109"/>
      <c r="CI70" s="109"/>
      <c r="CJ70" s="109"/>
      <c r="CK70" s="109"/>
    </row>
    <row r="71" customFormat="false" ht="12.75" hidden="false" customHeight="false" outlineLevel="0" collapsed="false">
      <c r="A71" s="0" t="n">
        <v>0.650715913386067</v>
      </c>
      <c r="B71" s="0" t="str">
        <f aca="false">(D71&amp;E71&amp;F71&amp;G71&amp;H71&amp;I71&amp;J71&amp;K71&amp;L71&amp;M71&amp;N71&amp;O71&amp;P71&amp;Q71&amp;R71&amp;S71&amp;T71&amp;U71&amp;V71&amp;W71&amp;X71&amp;Y71&amp;Z71&amp;AA71&amp;AB71&amp;AC71&amp;AD71&amp;AE71&amp;AF71&amp;AG71&amp;AH71&amp;AI71&amp;AJ71&amp;AK71&amp;AL71&amp;AM71&amp;AN71&amp;AO71&amp;AP71&amp;AQ71&amp;AR71&amp;AS71&amp;AT71&amp;AU71&amp;AV71&amp;AW71&amp;AX71&amp;AY71&amp;AZ71&amp;BA71&amp;BB71&amp;BC71&amp;BD71&amp;BE71&amp;BF71&amp;BG71&amp;BH71&amp;BI71&amp;BJ71&amp;BK71&amp;BL71&amp;BM71&amp;BN71&amp;BO71&amp;BP71&amp;BQ71&amp;BR71&amp;BS71&amp;BT71&amp;BU71&amp;BV71&amp;BW71&amp;BX71&amp;BY71&amp;BZ71&amp;CA71)</f>
        <v>0.1700.1700.16500.1950-0.0300.02500.1700.21500.1600.1600.16500.1700.13500.1650.0050.1950.0050.170.0050.170.1950.1650.220-0.50.1550.1600.1600.2200.070.0050.070.0050.070.040.0700.220.040.070.00750.16000.1700.2150.0100.160.160.170.02133600.0700.1600.070.04</v>
      </c>
      <c r="C71" s="108" t="n">
        <v>38838</v>
      </c>
      <c r="D71" s="109" t="n">
        <f aca="false">Curves!D72</f>
        <v>0.17</v>
      </c>
      <c r="E71" s="109" t="n">
        <v>0</v>
      </c>
      <c r="F71" s="109" t="n">
        <f aca="false">Curves!I72</f>
        <v>0.17</v>
      </c>
      <c r="G71" s="109" t="n">
        <v>0</v>
      </c>
      <c r="H71" s="109" t="n">
        <f aca="false">Curves!P72</f>
        <v>0.165</v>
      </c>
      <c r="I71" s="109" t="n">
        <v>0</v>
      </c>
      <c r="J71" s="109" t="n">
        <f aca="false">Curves!L72</f>
        <v>0.195</v>
      </c>
      <c r="K71" s="109" t="n">
        <v>0</v>
      </c>
      <c r="L71" s="109" t="n">
        <f aca="false">Curves!U72</f>
        <v>-0.03</v>
      </c>
      <c r="M71" s="109" t="n">
        <v>0</v>
      </c>
      <c r="N71" s="109" t="n">
        <f aca="false">Curves!V72</f>
        <v>0.025</v>
      </c>
      <c r="O71" s="109" t="n">
        <v>0</v>
      </c>
      <c r="P71" s="109" t="n">
        <f aca="false">Curves!W72</f>
        <v>0.17</v>
      </c>
      <c r="Q71" s="109" t="n">
        <v>0</v>
      </c>
      <c r="R71" s="109" t="n">
        <f aca="false">Curves!O72</f>
        <v>0.215</v>
      </c>
      <c r="S71" s="109" t="n">
        <v>0</v>
      </c>
      <c r="T71" s="109" t="n">
        <f aca="false">Curves!F72</f>
        <v>0.16</v>
      </c>
      <c r="U71" s="109" t="n">
        <v>0</v>
      </c>
      <c r="V71" s="109" t="n">
        <f aca="false">Curves!H72</f>
        <v>0.16</v>
      </c>
      <c r="W71" s="109" t="n">
        <v>0</v>
      </c>
      <c r="X71" s="109" t="n">
        <f aca="false">Curves!S72</f>
        <v>0.165</v>
      </c>
      <c r="Y71" s="109" t="n">
        <v>0</v>
      </c>
      <c r="Z71" s="109" t="n">
        <f aca="false">Curves!K72</f>
        <v>0.17</v>
      </c>
      <c r="AA71" s="109" t="n">
        <v>0</v>
      </c>
      <c r="AB71" s="109" t="n">
        <f aca="false">Curves!G72</f>
        <v>0.135</v>
      </c>
      <c r="AC71" s="109" t="n">
        <v>0</v>
      </c>
      <c r="AD71" s="109" t="n">
        <f aca="false">Curves!R72</f>
        <v>0.165</v>
      </c>
      <c r="AE71" s="109" t="n">
        <v>0.005</v>
      </c>
      <c r="AF71" s="109" t="n">
        <f aca="false">Curves!N72</f>
        <v>0.195</v>
      </c>
      <c r="AG71" s="109" t="n">
        <v>0.005</v>
      </c>
      <c r="AH71" s="109" t="n">
        <f aca="false">Curves!J72</f>
        <v>0.17</v>
      </c>
      <c r="AI71" s="109" t="n">
        <v>0.005</v>
      </c>
      <c r="AJ71" s="109" t="n">
        <f aca="false">Curves!E72</f>
        <v>0.17</v>
      </c>
      <c r="AK71" s="109" t="n">
        <f aca="false">Curves!M72</f>
        <v>0.195</v>
      </c>
      <c r="AL71" s="109" t="n">
        <f aca="false">Curves!Q72</f>
        <v>0.165</v>
      </c>
      <c r="AM71" s="109" t="n">
        <f aca="false">Curves!AC72</f>
        <v>0.22</v>
      </c>
      <c r="AN71" s="109" t="n">
        <f aca="false">Curves!AQ72</f>
        <v>0</v>
      </c>
      <c r="AO71" s="109" t="n">
        <f aca="false">Curves!AD72</f>
        <v>-0.5</v>
      </c>
      <c r="AP71" s="109" t="n">
        <f aca="false">Curves!AP72</f>
        <v>0.155</v>
      </c>
      <c r="AQ71" s="109" t="n">
        <f aca="false">Curves!AA72</f>
        <v>0.16</v>
      </c>
      <c r="AR71" s="109" t="n">
        <f aca="false">Curves!AG72</f>
        <v>0</v>
      </c>
      <c r="AS71" s="109" t="n">
        <f aca="false">Curves!Y72</f>
        <v>0.16</v>
      </c>
      <c r="AT71" s="109" t="n">
        <f aca="false">Curves!AJ72</f>
        <v>0</v>
      </c>
      <c r="AU71" s="109" t="n">
        <f aca="false">Curves!AB72</f>
        <v>0.22</v>
      </c>
      <c r="AV71" s="109" t="n">
        <f aca="false">Curves!AH72</f>
        <v>0</v>
      </c>
      <c r="AW71" s="109" t="n">
        <f aca="false">Curves!Z72</f>
        <v>0.07</v>
      </c>
      <c r="AX71" s="109" t="n">
        <f aca="false">Curves!AI72</f>
        <v>0.005</v>
      </c>
      <c r="AY71" s="109" t="n">
        <f aca="false">Curves!Z72</f>
        <v>0.07</v>
      </c>
      <c r="AZ71" s="109" t="n">
        <f aca="false">Curves!AK72</f>
        <v>0.005</v>
      </c>
      <c r="BA71" s="109" t="n">
        <f aca="false">Curves!Z72</f>
        <v>0.07</v>
      </c>
      <c r="BB71" s="109" t="n">
        <f aca="false">Curves!AL72</f>
        <v>0.04</v>
      </c>
      <c r="BC71" s="109" t="n">
        <f aca="false">Curves!Z72</f>
        <v>0.07</v>
      </c>
      <c r="BD71" s="109" t="n">
        <f aca="false">Curves!AO72</f>
        <v>0</v>
      </c>
      <c r="BE71" s="109" t="n">
        <f aca="false">Curves!AC72</f>
        <v>0.22</v>
      </c>
      <c r="BF71" s="109" t="n">
        <f aca="false">Curves!AR72</f>
        <v>0.04</v>
      </c>
      <c r="BG71" s="109" t="n">
        <f aca="false">Curves!Z72</f>
        <v>0.07</v>
      </c>
      <c r="BH71" s="109" t="n">
        <f aca="false">Curves!AM72</f>
        <v>0.0075</v>
      </c>
      <c r="BI71" s="109" t="n">
        <f aca="false">AS71</f>
        <v>0.16</v>
      </c>
      <c r="BJ71" s="109" t="n">
        <f aca="false">AT71</f>
        <v>0</v>
      </c>
      <c r="BK71" s="109" t="n">
        <v>0</v>
      </c>
      <c r="BL71" s="109" t="n">
        <f aca="false">D71</f>
        <v>0.17</v>
      </c>
      <c r="BM71" s="109" t="n">
        <v>0</v>
      </c>
      <c r="BN71" s="109" t="n">
        <f aca="false">R71</f>
        <v>0.215</v>
      </c>
      <c r="BO71" s="109" t="n">
        <f aca="false">S71+0.01</f>
        <v>0.01</v>
      </c>
      <c r="BP71" s="109" t="n">
        <v>0</v>
      </c>
      <c r="BQ71" s="109" t="n">
        <f aca="false">AS71</f>
        <v>0.16</v>
      </c>
      <c r="BR71" s="109" t="n">
        <f aca="false">AQ71</f>
        <v>0.16</v>
      </c>
      <c r="BS71" s="109" t="n">
        <f aca="false">D71</f>
        <v>0.17</v>
      </c>
      <c r="BT71" s="109" t="n">
        <f aca="false">Curves!AE72</f>
        <v>0.021336</v>
      </c>
      <c r="BU71" s="109" t="n">
        <v>0</v>
      </c>
      <c r="BV71" s="109" t="n">
        <f aca="false">AW71</f>
        <v>0.07</v>
      </c>
      <c r="BW71" s="109" t="n">
        <f aca="false">Curves!AN72</f>
        <v>0</v>
      </c>
      <c r="BX71" s="109" t="n">
        <f aca="false">AQ71</f>
        <v>0.16</v>
      </c>
      <c r="BY71" s="109" t="n">
        <f aca="false">Curves!AS72</f>
        <v>0</v>
      </c>
      <c r="BZ71" s="109" t="n">
        <f aca="false">BA71</f>
        <v>0.07</v>
      </c>
      <c r="CA71" s="109" t="n">
        <f aca="false">BB71</f>
        <v>0.04</v>
      </c>
      <c r="CB71" s="109"/>
      <c r="CC71" s="109"/>
      <c r="CD71" s="110"/>
      <c r="CE71" s="109"/>
      <c r="CF71" s="110"/>
      <c r="CG71" s="109"/>
      <c r="CH71" s="109"/>
      <c r="CI71" s="109"/>
      <c r="CJ71" s="109"/>
      <c r="CK71" s="109"/>
    </row>
    <row r="72" customFormat="false" ht="12.75" hidden="false" customHeight="false" outlineLevel="0" collapsed="false">
      <c r="A72" s="0" t="n">
        <v>0.646618020766055</v>
      </c>
      <c r="B72" s="0" t="str">
        <f aca="false">(D72&amp;E72&amp;F72&amp;G72&amp;H72&amp;I72&amp;J72&amp;K72&amp;L72&amp;M72&amp;N72&amp;O72&amp;P72&amp;Q72&amp;R72&amp;S72&amp;T72&amp;U72&amp;V72&amp;W72&amp;X72&amp;Y72&amp;Z72&amp;AA72&amp;AB72&amp;AC72&amp;AD72&amp;AE72&amp;AF72&amp;AG72&amp;AH72&amp;AI72&amp;AJ72&amp;AK72&amp;AL72&amp;AM72&amp;AN72&amp;AO72&amp;AP72&amp;AQ72&amp;AR72&amp;AS72&amp;AT72&amp;AU72&amp;AV72&amp;AW72&amp;AX72&amp;AY72&amp;AZ72&amp;BA72&amp;BB72&amp;BC72&amp;BD72&amp;BE72&amp;BF72&amp;BG72&amp;BH72&amp;BI72&amp;BJ72&amp;BK72&amp;BL72&amp;BM72&amp;BN72&amp;BO72&amp;BP72&amp;BQ72&amp;BR72&amp;BS72&amp;BT72&amp;BU72&amp;BV72&amp;BW72&amp;BX72&amp;BY72&amp;BZ72&amp;CA72)</f>
        <v>0.1700.1700.16500.1950-0.0300.02500.1700.21500.1600.1600.16500.1700.13500.1650.0050.1950.0050.170.0050.170.1950.1650.220-0.50.1550.1600.1600.2200.070.0050.070.0050.070.040.0700.220.040.070.00750.16000.1700.2150.0100.160.160.170.02092900.0700.1600.070.04</v>
      </c>
      <c r="C72" s="108" t="n">
        <v>38869</v>
      </c>
      <c r="D72" s="109" t="n">
        <f aca="false">Curves!D73</f>
        <v>0.17</v>
      </c>
      <c r="E72" s="109" t="n">
        <v>0</v>
      </c>
      <c r="F72" s="109" t="n">
        <f aca="false">Curves!I73</f>
        <v>0.17</v>
      </c>
      <c r="G72" s="109" t="n">
        <v>0</v>
      </c>
      <c r="H72" s="109" t="n">
        <f aca="false">Curves!P73</f>
        <v>0.165</v>
      </c>
      <c r="I72" s="109" t="n">
        <v>0</v>
      </c>
      <c r="J72" s="109" t="n">
        <f aca="false">Curves!L73</f>
        <v>0.195</v>
      </c>
      <c r="K72" s="109" t="n">
        <v>0</v>
      </c>
      <c r="L72" s="109" t="n">
        <f aca="false">Curves!U73</f>
        <v>-0.03</v>
      </c>
      <c r="M72" s="109" t="n">
        <v>0</v>
      </c>
      <c r="N72" s="109" t="n">
        <f aca="false">Curves!V73</f>
        <v>0.025</v>
      </c>
      <c r="O72" s="109" t="n">
        <v>0</v>
      </c>
      <c r="P72" s="109" t="n">
        <f aca="false">Curves!W73</f>
        <v>0.17</v>
      </c>
      <c r="Q72" s="109" t="n">
        <v>0</v>
      </c>
      <c r="R72" s="109" t="n">
        <f aca="false">Curves!O73</f>
        <v>0.215</v>
      </c>
      <c r="S72" s="109" t="n">
        <v>0</v>
      </c>
      <c r="T72" s="109" t="n">
        <f aca="false">Curves!F73</f>
        <v>0.16</v>
      </c>
      <c r="U72" s="109" t="n">
        <v>0</v>
      </c>
      <c r="V72" s="109" t="n">
        <f aca="false">Curves!H73</f>
        <v>0.16</v>
      </c>
      <c r="W72" s="109" t="n">
        <v>0</v>
      </c>
      <c r="X72" s="109" t="n">
        <f aca="false">Curves!S73</f>
        <v>0.165</v>
      </c>
      <c r="Y72" s="109" t="n">
        <v>0</v>
      </c>
      <c r="Z72" s="109" t="n">
        <f aca="false">Curves!K73</f>
        <v>0.17</v>
      </c>
      <c r="AA72" s="109" t="n">
        <v>0</v>
      </c>
      <c r="AB72" s="109" t="n">
        <f aca="false">Curves!G73</f>
        <v>0.135</v>
      </c>
      <c r="AC72" s="109" t="n">
        <v>0</v>
      </c>
      <c r="AD72" s="109" t="n">
        <f aca="false">Curves!R73</f>
        <v>0.165</v>
      </c>
      <c r="AE72" s="109" t="n">
        <v>0.005</v>
      </c>
      <c r="AF72" s="109" t="n">
        <f aca="false">Curves!N73</f>
        <v>0.195</v>
      </c>
      <c r="AG72" s="109" t="n">
        <v>0.005</v>
      </c>
      <c r="AH72" s="109" t="n">
        <f aca="false">Curves!J73</f>
        <v>0.17</v>
      </c>
      <c r="AI72" s="109" t="n">
        <v>0.005</v>
      </c>
      <c r="AJ72" s="109" t="n">
        <f aca="false">Curves!E73</f>
        <v>0.17</v>
      </c>
      <c r="AK72" s="109" t="n">
        <f aca="false">Curves!M73</f>
        <v>0.195</v>
      </c>
      <c r="AL72" s="109" t="n">
        <f aca="false">Curves!Q73</f>
        <v>0.165</v>
      </c>
      <c r="AM72" s="109" t="n">
        <f aca="false">Curves!AC73</f>
        <v>0.22</v>
      </c>
      <c r="AN72" s="109" t="n">
        <f aca="false">Curves!AQ73</f>
        <v>0</v>
      </c>
      <c r="AO72" s="109" t="n">
        <f aca="false">Curves!AD73</f>
        <v>-0.5</v>
      </c>
      <c r="AP72" s="109" t="n">
        <f aca="false">Curves!AP73</f>
        <v>0.155</v>
      </c>
      <c r="AQ72" s="109" t="n">
        <f aca="false">Curves!AA73</f>
        <v>0.16</v>
      </c>
      <c r="AR72" s="109" t="n">
        <f aca="false">Curves!AG73</f>
        <v>0</v>
      </c>
      <c r="AS72" s="109" t="n">
        <f aca="false">Curves!Y73</f>
        <v>0.16</v>
      </c>
      <c r="AT72" s="109" t="n">
        <f aca="false">Curves!AJ73</f>
        <v>0</v>
      </c>
      <c r="AU72" s="109" t="n">
        <f aca="false">Curves!AB73</f>
        <v>0.22</v>
      </c>
      <c r="AV72" s="109" t="n">
        <f aca="false">Curves!AH73</f>
        <v>0</v>
      </c>
      <c r="AW72" s="109" t="n">
        <f aca="false">Curves!Z73</f>
        <v>0.07</v>
      </c>
      <c r="AX72" s="109" t="n">
        <f aca="false">Curves!AI73</f>
        <v>0.005</v>
      </c>
      <c r="AY72" s="109" t="n">
        <f aca="false">Curves!Z73</f>
        <v>0.07</v>
      </c>
      <c r="AZ72" s="109" t="n">
        <f aca="false">Curves!AK73</f>
        <v>0.005</v>
      </c>
      <c r="BA72" s="109" t="n">
        <f aca="false">Curves!Z73</f>
        <v>0.07</v>
      </c>
      <c r="BB72" s="109" t="n">
        <f aca="false">Curves!AL73</f>
        <v>0.04</v>
      </c>
      <c r="BC72" s="109" t="n">
        <f aca="false">Curves!Z73</f>
        <v>0.07</v>
      </c>
      <c r="BD72" s="109" t="n">
        <f aca="false">Curves!AO73</f>
        <v>0</v>
      </c>
      <c r="BE72" s="109" t="n">
        <f aca="false">Curves!AC73</f>
        <v>0.22</v>
      </c>
      <c r="BF72" s="109" t="n">
        <f aca="false">Curves!AR73</f>
        <v>0.04</v>
      </c>
      <c r="BG72" s="109" t="n">
        <f aca="false">Curves!Z73</f>
        <v>0.07</v>
      </c>
      <c r="BH72" s="109" t="n">
        <f aca="false">Curves!AM73</f>
        <v>0.0075</v>
      </c>
      <c r="BI72" s="109" t="n">
        <f aca="false">AS72</f>
        <v>0.16</v>
      </c>
      <c r="BJ72" s="109" t="n">
        <f aca="false">AT72</f>
        <v>0</v>
      </c>
      <c r="BK72" s="109" t="n">
        <v>0</v>
      </c>
      <c r="BL72" s="109" t="n">
        <f aca="false">D72</f>
        <v>0.17</v>
      </c>
      <c r="BM72" s="109" t="n">
        <v>0</v>
      </c>
      <c r="BN72" s="109" t="n">
        <f aca="false">R72</f>
        <v>0.215</v>
      </c>
      <c r="BO72" s="109" t="n">
        <f aca="false">S72+0.01</f>
        <v>0.01</v>
      </c>
      <c r="BP72" s="109" t="n">
        <v>0</v>
      </c>
      <c r="BQ72" s="109" t="n">
        <f aca="false">AS72</f>
        <v>0.16</v>
      </c>
      <c r="BR72" s="109" t="n">
        <f aca="false">AQ72</f>
        <v>0.16</v>
      </c>
      <c r="BS72" s="109" t="n">
        <f aca="false">D72</f>
        <v>0.17</v>
      </c>
      <c r="BT72" s="109" t="n">
        <f aca="false">Curves!AE73</f>
        <v>0.020929</v>
      </c>
      <c r="BU72" s="109" t="n">
        <v>0</v>
      </c>
      <c r="BV72" s="109" t="n">
        <f aca="false">AW72</f>
        <v>0.07</v>
      </c>
      <c r="BW72" s="109" t="n">
        <f aca="false">Curves!AN73</f>
        <v>0</v>
      </c>
      <c r="BX72" s="109" t="n">
        <f aca="false">AQ72</f>
        <v>0.16</v>
      </c>
      <c r="BY72" s="109" t="n">
        <f aca="false">Curves!AS73</f>
        <v>0</v>
      </c>
      <c r="BZ72" s="109" t="n">
        <f aca="false">BA72</f>
        <v>0.07</v>
      </c>
      <c r="CA72" s="109" t="n">
        <f aca="false">BB72</f>
        <v>0.04</v>
      </c>
      <c r="CB72" s="109"/>
      <c r="CC72" s="109"/>
      <c r="CD72" s="110"/>
      <c r="CE72" s="109"/>
      <c r="CF72" s="110"/>
      <c r="CG72" s="109"/>
      <c r="CH72" s="109"/>
      <c r="CI72" s="109"/>
      <c r="CJ72" s="109"/>
      <c r="CK72" s="109"/>
    </row>
    <row r="73" customFormat="false" ht="12.75" hidden="false" customHeight="false" outlineLevel="0" collapsed="false">
      <c r="A73" s="0" t="n">
        <v>0.642674331229507</v>
      </c>
      <c r="B73" s="0" t="str">
        <f aca="false">(D73&amp;E73&amp;F73&amp;G73&amp;H73&amp;I73&amp;J73&amp;K73&amp;L73&amp;M73&amp;N73&amp;O73&amp;P73&amp;Q73&amp;R73&amp;S73&amp;T73&amp;U73&amp;V73&amp;W73&amp;X73&amp;Y73&amp;Z73&amp;AA73&amp;AB73&amp;AC73&amp;AD73&amp;AE73&amp;AF73&amp;AG73&amp;AH73&amp;AI73&amp;AJ73&amp;AK73&amp;AL73&amp;AM73&amp;AN73&amp;AO73&amp;AP73&amp;AQ73&amp;AR73&amp;AS73&amp;AT73&amp;AU73&amp;AV73&amp;AW73&amp;AX73&amp;AY73&amp;AZ73&amp;BA73&amp;BB73&amp;BC73&amp;BD73&amp;BE73&amp;BF73&amp;BG73&amp;BH73&amp;BI73&amp;BJ73&amp;BK73&amp;BL73&amp;BM73&amp;BN73&amp;BO73&amp;BP73&amp;BQ73&amp;BR73&amp;BS73&amp;BT73&amp;BU73&amp;BV73&amp;BW73&amp;BX73&amp;BY73&amp;BZ73&amp;CA73)</f>
        <v>0.1700.1700.16500.1950-0.0300.02500.1700.21500.1600.1600.16500.1700.13500.1650.0050.1950.0050.170.0050.170.1950.1650.220-0.50.1550.1600.1600.2200.070.0050.070.0050.070.040.0700.220.040.070.010.16000.1700.2150.0100.160.160.170.02048900.0700.1600.070.04</v>
      </c>
      <c r="C73" s="108" t="n">
        <v>38899</v>
      </c>
      <c r="D73" s="109" t="n">
        <f aca="false">Curves!D74</f>
        <v>0.17</v>
      </c>
      <c r="E73" s="109" t="n">
        <v>0</v>
      </c>
      <c r="F73" s="109" t="n">
        <f aca="false">Curves!I74</f>
        <v>0.17</v>
      </c>
      <c r="G73" s="109" t="n">
        <v>0</v>
      </c>
      <c r="H73" s="109" t="n">
        <f aca="false">Curves!P74</f>
        <v>0.165</v>
      </c>
      <c r="I73" s="109" t="n">
        <v>0</v>
      </c>
      <c r="J73" s="109" t="n">
        <f aca="false">Curves!L74</f>
        <v>0.195</v>
      </c>
      <c r="K73" s="109" t="n">
        <v>0</v>
      </c>
      <c r="L73" s="109" t="n">
        <f aca="false">Curves!U74</f>
        <v>-0.03</v>
      </c>
      <c r="M73" s="109" t="n">
        <v>0</v>
      </c>
      <c r="N73" s="109" t="n">
        <f aca="false">Curves!V74</f>
        <v>0.025</v>
      </c>
      <c r="O73" s="109" t="n">
        <v>0</v>
      </c>
      <c r="P73" s="109" t="n">
        <f aca="false">Curves!W74</f>
        <v>0.17</v>
      </c>
      <c r="Q73" s="109" t="n">
        <v>0</v>
      </c>
      <c r="R73" s="109" t="n">
        <f aca="false">Curves!O74</f>
        <v>0.215</v>
      </c>
      <c r="S73" s="109" t="n">
        <v>0</v>
      </c>
      <c r="T73" s="109" t="n">
        <f aca="false">Curves!F74</f>
        <v>0.16</v>
      </c>
      <c r="U73" s="109" t="n">
        <v>0</v>
      </c>
      <c r="V73" s="109" t="n">
        <f aca="false">Curves!H74</f>
        <v>0.16</v>
      </c>
      <c r="W73" s="109" t="n">
        <v>0</v>
      </c>
      <c r="X73" s="109" t="n">
        <f aca="false">Curves!S74</f>
        <v>0.165</v>
      </c>
      <c r="Y73" s="109" t="n">
        <v>0</v>
      </c>
      <c r="Z73" s="109" t="n">
        <f aca="false">Curves!K74</f>
        <v>0.17</v>
      </c>
      <c r="AA73" s="109" t="n">
        <v>0</v>
      </c>
      <c r="AB73" s="109" t="n">
        <f aca="false">Curves!G74</f>
        <v>0.135</v>
      </c>
      <c r="AC73" s="109" t="n">
        <v>0</v>
      </c>
      <c r="AD73" s="109" t="n">
        <f aca="false">Curves!R74</f>
        <v>0.165</v>
      </c>
      <c r="AE73" s="109" t="n">
        <v>0.005</v>
      </c>
      <c r="AF73" s="109" t="n">
        <f aca="false">Curves!N74</f>
        <v>0.195</v>
      </c>
      <c r="AG73" s="109" t="n">
        <v>0.005</v>
      </c>
      <c r="AH73" s="109" t="n">
        <f aca="false">Curves!J74</f>
        <v>0.17</v>
      </c>
      <c r="AI73" s="109" t="n">
        <v>0.005</v>
      </c>
      <c r="AJ73" s="109" t="n">
        <f aca="false">Curves!E74</f>
        <v>0.17</v>
      </c>
      <c r="AK73" s="109" t="n">
        <f aca="false">Curves!M74</f>
        <v>0.195</v>
      </c>
      <c r="AL73" s="109" t="n">
        <f aca="false">Curves!Q74</f>
        <v>0.165</v>
      </c>
      <c r="AM73" s="109" t="n">
        <f aca="false">Curves!AC74</f>
        <v>0.22</v>
      </c>
      <c r="AN73" s="109" t="n">
        <f aca="false">Curves!AQ74</f>
        <v>0</v>
      </c>
      <c r="AO73" s="109" t="n">
        <f aca="false">Curves!AD74</f>
        <v>-0.5</v>
      </c>
      <c r="AP73" s="109" t="n">
        <f aca="false">Curves!AP74</f>
        <v>0.155</v>
      </c>
      <c r="AQ73" s="109" t="n">
        <f aca="false">Curves!AA74</f>
        <v>0.16</v>
      </c>
      <c r="AR73" s="109" t="n">
        <f aca="false">Curves!AG74</f>
        <v>0</v>
      </c>
      <c r="AS73" s="109" t="n">
        <f aca="false">Curves!Y74</f>
        <v>0.16</v>
      </c>
      <c r="AT73" s="109" t="n">
        <f aca="false">Curves!AJ74</f>
        <v>0</v>
      </c>
      <c r="AU73" s="109" t="n">
        <f aca="false">Curves!AB74</f>
        <v>0.22</v>
      </c>
      <c r="AV73" s="109" t="n">
        <f aca="false">Curves!AH74</f>
        <v>0</v>
      </c>
      <c r="AW73" s="109" t="n">
        <f aca="false">Curves!Z74</f>
        <v>0.07</v>
      </c>
      <c r="AX73" s="109" t="n">
        <f aca="false">Curves!AI74</f>
        <v>0.005</v>
      </c>
      <c r="AY73" s="109" t="n">
        <f aca="false">Curves!Z74</f>
        <v>0.07</v>
      </c>
      <c r="AZ73" s="109" t="n">
        <f aca="false">Curves!AK74</f>
        <v>0.005</v>
      </c>
      <c r="BA73" s="109" t="n">
        <f aca="false">Curves!Z74</f>
        <v>0.07</v>
      </c>
      <c r="BB73" s="109" t="n">
        <f aca="false">Curves!AL74</f>
        <v>0.04</v>
      </c>
      <c r="BC73" s="109" t="n">
        <f aca="false">Curves!Z74</f>
        <v>0.07</v>
      </c>
      <c r="BD73" s="109" t="n">
        <f aca="false">Curves!AO74</f>
        <v>0</v>
      </c>
      <c r="BE73" s="109" t="n">
        <f aca="false">Curves!AC74</f>
        <v>0.22</v>
      </c>
      <c r="BF73" s="109" t="n">
        <f aca="false">Curves!AR74</f>
        <v>0.04</v>
      </c>
      <c r="BG73" s="109" t="n">
        <f aca="false">Curves!Z74</f>
        <v>0.07</v>
      </c>
      <c r="BH73" s="109" t="n">
        <f aca="false">Curves!AM74</f>
        <v>0.01</v>
      </c>
      <c r="BI73" s="109" t="n">
        <f aca="false">AS73</f>
        <v>0.16</v>
      </c>
      <c r="BJ73" s="109" t="n">
        <f aca="false">AT73</f>
        <v>0</v>
      </c>
      <c r="BK73" s="109" t="n">
        <v>0</v>
      </c>
      <c r="BL73" s="109" t="n">
        <f aca="false">D73</f>
        <v>0.17</v>
      </c>
      <c r="BM73" s="109" t="n">
        <v>0</v>
      </c>
      <c r="BN73" s="109" t="n">
        <f aca="false">R73</f>
        <v>0.215</v>
      </c>
      <c r="BO73" s="109" t="n">
        <f aca="false">S73+0.01</f>
        <v>0.01</v>
      </c>
      <c r="BP73" s="109" t="n">
        <v>0</v>
      </c>
      <c r="BQ73" s="109" t="n">
        <f aca="false">AS73</f>
        <v>0.16</v>
      </c>
      <c r="BR73" s="109" t="n">
        <f aca="false">AQ73</f>
        <v>0.16</v>
      </c>
      <c r="BS73" s="109" t="n">
        <f aca="false">D73</f>
        <v>0.17</v>
      </c>
      <c r="BT73" s="109" t="n">
        <f aca="false">Curves!AE74</f>
        <v>0.020489</v>
      </c>
      <c r="BU73" s="109" t="n">
        <v>0</v>
      </c>
      <c r="BV73" s="109" t="n">
        <f aca="false">AW73</f>
        <v>0.07</v>
      </c>
      <c r="BW73" s="109" t="n">
        <f aca="false">Curves!AN74</f>
        <v>0</v>
      </c>
      <c r="BX73" s="109" t="n">
        <f aca="false">AQ73</f>
        <v>0.16</v>
      </c>
      <c r="BY73" s="109" t="n">
        <f aca="false">Curves!AS74</f>
        <v>0</v>
      </c>
      <c r="BZ73" s="109" t="n">
        <f aca="false">BA73</f>
        <v>0.07</v>
      </c>
      <c r="CA73" s="109" t="n">
        <f aca="false">BB73</f>
        <v>0.04</v>
      </c>
      <c r="CB73" s="109"/>
      <c r="CC73" s="109"/>
      <c r="CD73" s="110"/>
      <c r="CE73" s="109"/>
      <c r="CF73" s="110"/>
      <c r="CG73" s="109"/>
      <c r="CH73" s="109"/>
      <c r="CI73" s="109"/>
      <c r="CJ73" s="109"/>
      <c r="CK73" s="109"/>
    </row>
    <row r="74" customFormat="false" ht="12.75" hidden="false" customHeight="false" outlineLevel="0" collapsed="false">
      <c r="A74" s="0" t="n">
        <v>0.638621823466518</v>
      </c>
      <c r="B74" s="0" t="str">
        <f aca="false">(D74&amp;E74&amp;F74&amp;G74&amp;H74&amp;I74&amp;J74&amp;K74&amp;L74&amp;M74&amp;N74&amp;O74&amp;P74&amp;Q74&amp;R74&amp;S74&amp;T74&amp;U74&amp;V74&amp;W74&amp;X74&amp;Y74&amp;Z74&amp;AA74&amp;AB74&amp;AC74&amp;AD74&amp;AE74&amp;AF74&amp;AG74&amp;AH74&amp;AI74&amp;AJ74&amp;AK74&amp;AL74&amp;AM74&amp;AN74&amp;AO74&amp;AP74&amp;AQ74&amp;AR74&amp;AS74&amp;AT74&amp;AU74&amp;AV74&amp;AW74&amp;AX74&amp;AY74&amp;AZ74&amp;BA74&amp;BB74&amp;BC74&amp;BD74&amp;BE74&amp;BF74&amp;BG74&amp;BH74&amp;BI74&amp;BJ74&amp;BK74&amp;BL74&amp;BM74&amp;BN74&amp;BO74&amp;BP74&amp;BQ74&amp;BR74&amp;BS74&amp;BT74&amp;BU74&amp;BV74&amp;BW74&amp;BX74&amp;BY74&amp;BZ74&amp;CA74)</f>
        <v>0.1700.1700.16500.1950-0.0300.02500.1700.21500.1600.1600.16500.1700.13500.1650.0050.1950.0050.170.0050.170.1950.1650.220-0.50.1550.1600.1600.2200.070.0050.070.0050.070.040.0700.220.040.070.01250.16000.1700.2150.0100.160.160.170.01996100.0700.1600.070.04</v>
      </c>
      <c r="C74" s="108" t="n">
        <v>38930</v>
      </c>
      <c r="D74" s="109" t="n">
        <f aca="false">Curves!D75</f>
        <v>0.17</v>
      </c>
      <c r="E74" s="109" t="n">
        <v>0</v>
      </c>
      <c r="F74" s="109" t="n">
        <f aca="false">Curves!I75</f>
        <v>0.17</v>
      </c>
      <c r="G74" s="109" t="n">
        <v>0</v>
      </c>
      <c r="H74" s="109" t="n">
        <f aca="false">Curves!P75</f>
        <v>0.165</v>
      </c>
      <c r="I74" s="109" t="n">
        <v>0</v>
      </c>
      <c r="J74" s="109" t="n">
        <f aca="false">Curves!L75</f>
        <v>0.195</v>
      </c>
      <c r="K74" s="109" t="n">
        <v>0</v>
      </c>
      <c r="L74" s="109" t="n">
        <f aca="false">Curves!U75</f>
        <v>-0.03</v>
      </c>
      <c r="M74" s="109" t="n">
        <v>0</v>
      </c>
      <c r="N74" s="109" t="n">
        <f aca="false">Curves!V75</f>
        <v>0.025</v>
      </c>
      <c r="O74" s="109" t="n">
        <v>0</v>
      </c>
      <c r="P74" s="109" t="n">
        <f aca="false">Curves!W75</f>
        <v>0.17</v>
      </c>
      <c r="Q74" s="109" t="n">
        <v>0</v>
      </c>
      <c r="R74" s="109" t="n">
        <f aca="false">Curves!O75</f>
        <v>0.215</v>
      </c>
      <c r="S74" s="109" t="n">
        <v>0</v>
      </c>
      <c r="T74" s="109" t="n">
        <f aca="false">Curves!F75</f>
        <v>0.16</v>
      </c>
      <c r="U74" s="109" t="n">
        <v>0</v>
      </c>
      <c r="V74" s="109" t="n">
        <f aca="false">Curves!H75</f>
        <v>0.16</v>
      </c>
      <c r="W74" s="109" t="n">
        <v>0</v>
      </c>
      <c r="X74" s="109" t="n">
        <f aca="false">Curves!S75</f>
        <v>0.165</v>
      </c>
      <c r="Y74" s="109" t="n">
        <v>0</v>
      </c>
      <c r="Z74" s="109" t="n">
        <f aca="false">Curves!K75</f>
        <v>0.17</v>
      </c>
      <c r="AA74" s="109" t="n">
        <v>0</v>
      </c>
      <c r="AB74" s="109" t="n">
        <f aca="false">Curves!G75</f>
        <v>0.135</v>
      </c>
      <c r="AC74" s="109" t="n">
        <v>0</v>
      </c>
      <c r="AD74" s="109" t="n">
        <f aca="false">Curves!R75</f>
        <v>0.165</v>
      </c>
      <c r="AE74" s="109" t="n">
        <v>0.005</v>
      </c>
      <c r="AF74" s="109" t="n">
        <f aca="false">Curves!N75</f>
        <v>0.195</v>
      </c>
      <c r="AG74" s="109" t="n">
        <v>0.005</v>
      </c>
      <c r="AH74" s="109" t="n">
        <f aca="false">Curves!J75</f>
        <v>0.17</v>
      </c>
      <c r="AI74" s="109" t="n">
        <v>0.005</v>
      </c>
      <c r="AJ74" s="109" t="n">
        <f aca="false">Curves!E75</f>
        <v>0.17</v>
      </c>
      <c r="AK74" s="109" t="n">
        <f aca="false">Curves!M75</f>
        <v>0.195</v>
      </c>
      <c r="AL74" s="109" t="n">
        <f aca="false">Curves!Q75</f>
        <v>0.165</v>
      </c>
      <c r="AM74" s="109" t="n">
        <f aca="false">Curves!AC75</f>
        <v>0.22</v>
      </c>
      <c r="AN74" s="109" t="n">
        <f aca="false">Curves!AQ75</f>
        <v>0</v>
      </c>
      <c r="AO74" s="109" t="n">
        <f aca="false">Curves!AD75</f>
        <v>-0.5</v>
      </c>
      <c r="AP74" s="109" t="n">
        <f aca="false">Curves!AP75</f>
        <v>0.155</v>
      </c>
      <c r="AQ74" s="109" t="n">
        <f aca="false">Curves!AA75</f>
        <v>0.16</v>
      </c>
      <c r="AR74" s="109" t="n">
        <f aca="false">Curves!AG75</f>
        <v>0</v>
      </c>
      <c r="AS74" s="109" t="n">
        <f aca="false">Curves!Y75</f>
        <v>0.16</v>
      </c>
      <c r="AT74" s="109" t="n">
        <f aca="false">Curves!AJ75</f>
        <v>0</v>
      </c>
      <c r="AU74" s="109" t="n">
        <f aca="false">Curves!AB75</f>
        <v>0.22</v>
      </c>
      <c r="AV74" s="109" t="n">
        <f aca="false">Curves!AH75</f>
        <v>0</v>
      </c>
      <c r="AW74" s="109" t="n">
        <f aca="false">Curves!Z75</f>
        <v>0.07</v>
      </c>
      <c r="AX74" s="109" t="n">
        <f aca="false">Curves!AI75</f>
        <v>0.005</v>
      </c>
      <c r="AY74" s="109" t="n">
        <f aca="false">Curves!Z75</f>
        <v>0.07</v>
      </c>
      <c r="AZ74" s="109" t="n">
        <f aca="false">Curves!AK75</f>
        <v>0.005</v>
      </c>
      <c r="BA74" s="109" t="n">
        <f aca="false">Curves!Z75</f>
        <v>0.07</v>
      </c>
      <c r="BB74" s="109" t="n">
        <f aca="false">Curves!AL75</f>
        <v>0.04</v>
      </c>
      <c r="BC74" s="109" t="n">
        <f aca="false">Curves!Z75</f>
        <v>0.07</v>
      </c>
      <c r="BD74" s="109" t="n">
        <f aca="false">Curves!AO75</f>
        <v>0</v>
      </c>
      <c r="BE74" s="109" t="n">
        <f aca="false">Curves!AC75</f>
        <v>0.22</v>
      </c>
      <c r="BF74" s="109" t="n">
        <f aca="false">Curves!AR75</f>
        <v>0.04</v>
      </c>
      <c r="BG74" s="109" t="n">
        <f aca="false">Curves!Z75</f>
        <v>0.07</v>
      </c>
      <c r="BH74" s="109" t="n">
        <f aca="false">Curves!AM75</f>
        <v>0.0125</v>
      </c>
      <c r="BI74" s="109" t="n">
        <f aca="false">AS74</f>
        <v>0.16</v>
      </c>
      <c r="BJ74" s="109" t="n">
        <f aca="false">AT74</f>
        <v>0</v>
      </c>
      <c r="BK74" s="109" t="n">
        <v>0</v>
      </c>
      <c r="BL74" s="109" t="n">
        <f aca="false">D74</f>
        <v>0.17</v>
      </c>
      <c r="BM74" s="109" t="n">
        <v>0</v>
      </c>
      <c r="BN74" s="109" t="n">
        <f aca="false">R74</f>
        <v>0.215</v>
      </c>
      <c r="BO74" s="109" t="n">
        <f aca="false">S74+0.01</f>
        <v>0.01</v>
      </c>
      <c r="BP74" s="109" t="n">
        <v>0</v>
      </c>
      <c r="BQ74" s="109" t="n">
        <f aca="false">AS74</f>
        <v>0.16</v>
      </c>
      <c r="BR74" s="109" t="n">
        <f aca="false">AQ74</f>
        <v>0.16</v>
      </c>
      <c r="BS74" s="109" t="n">
        <f aca="false">D74</f>
        <v>0.17</v>
      </c>
      <c r="BT74" s="109" t="n">
        <f aca="false">Curves!AE75</f>
        <v>0.019961</v>
      </c>
      <c r="BU74" s="109" t="n">
        <v>0</v>
      </c>
      <c r="BV74" s="109" t="n">
        <f aca="false">AW74</f>
        <v>0.07</v>
      </c>
      <c r="BW74" s="109" t="n">
        <f aca="false">Curves!AN75</f>
        <v>0</v>
      </c>
      <c r="BX74" s="109" t="n">
        <f aca="false">AQ74</f>
        <v>0.16</v>
      </c>
      <c r="BY74" s="109" t="n">
        <f aca="false">Curves!AS75</f>
        <v>0</v>
      </c>
      <c r="BZ74" s="109" t="n">
        <f aca="false">BA74</f>
        <v>0.07</v>
      </c>
      <c r="CA74" s="109" t="n">
        <f aca="false">BB74</f>
        <v>0.04</v>
      </c>
      <c r="CB74" s="109"/>
      <c r="CC74" s="109"/>
      <c r="CD74" s="110"/>
      <c r="CE74" s="109"/>
      <c r="CF74" s="110"/>
      <c r="CG74" s="109"/>
      <c r="CH74" s="109"/>
      <c r="CI74" s="109"/>
      <c r="CJ74" s="109"/>
      <c r="CK74" s="109"/>
    </row>
    <row r="75" customFormat="false" ht="12.75" hidden="false" customHeight="false" outlineLevel="0" collapsed="false">
      <c r="A75" s="0" t="n">
        <v>0.634592214862844</v>
      </c>
      <c r="B75" s="0" t="str">
        <f aca="false">(D75&amp;E75&amp;F75&amp;G75&amp;H75&amp;I75&amp;J75&amp;K75&amp;L75&amp;M75&amp;N75&amp;O75&amp;P75&amp;Q75&amp;R75&amp;S75&amp;T75&amp;U75&amp;V75&amp;W75&amp;X75&amp;Y75&amp;Z75&amp;AA75&amp;AB75&amp;AC75&amp;AD75&amp;AE75&amp;AF75&amp;AG75&amp;AH75&amp;AI75&amp;AJ75&amp;AK75&amp;AL75&amp;AM75&amp;AN75&amp;AO75&amp;AP75&amp;AQ75&amp;AR75&amp;AS75&amp;AT75&amp;AU75&amp;AV75&amp;AW75&amp;AX75&amp;AY75&amp;AZ75&amp;BA75&amp;BB75&amp;BC75&amp;BD75&amp;BE75&amp;BF75&amp;BG75&amp;BH75&amp;BI75&amp;BJ75&amp;BK75&amp;BL75&amp;BM75&amp;BN75&amp;BO75&amp;BP75&amp;BQ75&amp;BR75&amp;BS75&amp;BT75&amp;BU75&amp;BV75&amp;BW75&amp;BX75&amp;BY75&amp;BZ75&amp;CA75)</f>
        <v>0.1700.1700.16500.1950-0.0300.02500.1700.21500.1600.1600.16500.1700.13500.1650.0050.1950.0050.170.0050.170.1950.1650.220-0.50.1550.1600.1600.2200.070.0050.070.0050.070.040.0700.220.040.070.01250.16000.1700.2150.0100.160.160.170.01981800.0700.1600.070.04</v>
      </c>
      <c r="C75" s="108" t="n">
        <v>38961</v>
      </c>
      <c r="D75" s="109" t="n">
        <f aca="false">Curves!D76</f>
        <v>0.17</v>
      </c>
      <c r="E75" s="109" t="n">
        <v>0</v>
      </c>
      <c r="F75" s="109" t="n">
        <f aca="false">Curves!I76</f>
        <v>0.17</v>
      </c>
      <c r="G75" s="109" t="n">
        <v>0</v>
      </c>
      <c r="H75" s="109" t="n">
        <f aca="false">Curves!P76</f>
        <v>0.165</v>
      </c>
      <c r="I75" s="109" t="n">
        <v>0</v>
      </c>
      <c r="J75" s="109" t="n">
        <f aca="false">Curves!L76</f>
        <v>0.195</v>
      </c>
      <c r="K75" s="109" t="n">
        <v>0</v>
      </c>
      <c r="L75" s="109" t="n">
        <f aca="false">Curves!U76</f>
        <v>-0.03</v>
      </c>
      <c r="M75" s="109" t="n">
        <v>0</v>
      </c>
      <c r="N75" s="109" t="n">
        <f aca="false">Curves!V76</f>
        <v>0.025</v>
      </c>
      <c r="O75" s="109" t="n">
        <v>0</v>
      </c>
      <c r="P75" s="109" t="n">
        <f aca="false">Curves!W76</f>
        <v>0.17</v>
      </c>
      <c r="Q75" s="109" t="n">
        <v>0</v>
      </c>
      <c r="R75" s="109" t="n">
        <f aca="false">Curves!O76</f>
        <v>0.215</v>
      </c>
      <c r="S75" s="109" t="n">
        <v>0</v>
      </c>
      <c r="T75" s="109" t="n">
        <f aca="false">Curves!F76</f>
        <v>0.16</v>
      </c>
      <c r="U75" s="109" t="n">
        <v>0</v>
      </c>
      <c r="V75" s="109" t="n">
        <f aca="false">Curves!H76</f>
        <v>0.16</v>
      </c>
      <c r="W75" s="109" t="n">
        <v>0</v>
      </c>
      <c r="X75" s="109" t="n">
        <f aca="false">Curves!S76</f>
        <v>0.165</v>
      </c>
      <c r="Y75" s="109" t="n">
        <v>0</v>
      </c>
      <c r="Z75" s="109" t="n">
        <f aca="false">Curves!K76</f>
        <v>0.17</v>
      </c>
      <c r="AA75" s="109" t="n">
        <v>0</v>
      </c>
      <c r="AB75" s="109" t="n">
        <f aca="false">Curves!G76</f>
        <v>0.135</v>
      </c>
      <c r="AC75" s="109" t="n">
        <v>0</v>
      </c>
      <c r="AD75" s="109" t="n">
        <f aca="false">Curves!R76</f>
        <v>0.165</v>
      </c>
      <c r="AE75" s="109" t="n">
        <v>0.005</v>
      </c>
      <c r="AF75" s="109" t="n">
        <f aca="false">Curves!N76</f>
        <v>0.195</v>
      </c>
      <c r="AG75" s="109" t="n">
        <v>0.005</v>
      </c>
      <c r="AH75" s="109" t="n">
        <f aca="false">Curves!J76</f>
        <v>0.17</v>
      </c>
      <c r="AI75" s="109" t="n">
        <v>0.005</v>
      </c>
      <c r="AJ75" s="109" t="n">
        <f aca="false">Curves!E76</f>
        <v>0.17</v>
      </c>
      <c r="AK75" s="109" t="n">
        <f aca="false">Curves!M76</f>
        <v>0.195</v>
      </c>
      <c r="AL75" s="109" t="n">
        <f aca="false">Curves!Q76</f>
        <v>0.165</v>
      </c>
      <c r="AM75" s="109" t="n">
        <f aca="false">Curves!AC76</f>
        <v>0.22</v>
      </c>
      <c r="AN75" s="109" t="n">
        <f aca="false">Curves!AQ76</f>
        <v>0</v>
      </c>
      <c r="AO75" s="109" t="n">
        <f aca="false">Curves!AD76</f>
        <v>-0.5</v>
      </c>
      <c r="AP75" s="109" t="n">
        <f aca="false">Curves!AP76</f>
        <v>0.155</v>
      </c>
      <c r="AQ75" s="109" t="n">
        <f aca="false">Curves!AA76</f>
        <v>0.16</v>
      </c>
      <c r="AR75" s="109" t="n">
        <f aca="false">Curves!AG76</f>
        <v>0</v>
      </c>
      <c r="AS75" s="109" t="n">
        <f aca="false">Curves!Y76</f>
        <v>0.16</v>
      </c>
      <c r="AT75" s="109" t="n">
        <f aca="false">Curves!AJ76</f>
        <v>0</v>
      </c>
      <c r="AU75" s="109" t="n">
        <f aca="false">Curves!AB76</f>
        <v>0.22</v>
      </c>
      <c r="AV75" s="109" t="n">
        <f aca="false">Curves!AH76</f>
        <v>0</v>
      </c>
      <c r="AW75" s="109" t="n">
        <f aca="false">Curves!Z76</f>
        <v>0.07</v>
      </c>
      <c r="AX75" s="109" t="n">
        <f aca="false">Curves!AI76</f>
        <v>0.005</v>
      </c>
      <c r="AY75" s="109" t="n">
        <f aca="false">Curves!Z76</f>
        <v>0.07</v>
      </c>
      <c r="AZ75" s="109" t="n">
        <f aca="false">Curves!AK76</f>
        <v>0.005</v>
      </c>
      <c r="BA75" s="109" t="n">
        <f aca="false">Curves!Z76</f>
        <v>0.07</v>
      </c>
      <c r="BB75" s="109" t="n">
        <f aca="false">Curves!AL76</f>
        <v>0.04</v>
      </c>
      <c r="BC75" s="109" t="n">
        <f aca="false">Curves!Z76</f>
        <v>0.07</v>
      </c>
      <c r="BD75" s="109" t="n">
        <f aca="false">Curves!AO76</f>
        <v>0</v>
      </c>
      <c r="BE75" s="109" t="n">
        <f aca="false">Curves!AC76</f>
        <v>0.22</v>
      </c>
      <c r="BF75" s="109" t="n">
        <f aca="false">Curves!AR76</f>
        <v>0.04</v>
      </c>
      <c r="BG75" s="109" t="n">
        <f aca="false">Curves!Z76</f>
        <v>0.07</v>
      </c>
      <c r="BH75" s="109" t="n">
        <f aca="false">Curves!AM76</f>
        <v>0.0125</v>
      </c>
      <c r="BI75" s="109" t="n">
        <f aca="false">AS75</f>
        <v>0.16</v>
      </c>
      <c r="BJ75" s="109" t="n">
        <f aca="false">AT75</f>
        <v>0</v>
      </c>
      <c r="BK75" s="109" t="n">
        <v>0</v>
      </c>
      <c r="BL75" s="109" t="n">
        <f aca="false">D75</f>
        <v>0.17</v>
      </c>
      <c r="BM75" s="109" t="n">
        <v>0</v>
      </c>
      <c r="BN75" s="109" t="n">
        <f aca="false">R75</f>
        <v>0.215</v>
      </c>
      <c r="BO75" s="109" t="n">
        <f aca="false">S75+0.01</f>
        <v>0.01</v>
      </c>
      <c r="BP75" s="109" t="n">
        <v>0</v>
      </c>
      <c r="BQ75" s="109" t="n">
        <f aca="false">AS75</f>
        <v>0.16</v>
      </c>
      <c r="BR75" s="109" t="n">
        <f aca="false">AQ75</f>
        <v>0.16</v>
      </c>
      <c r="BS75" s="109" t="n">
        <f aca="false">D75</f>
        <v>0.17</v>
      </c>
      <c r="BT75" s="109" t="n">
        <f aca="false">Curves!AE76</f>
        <v>0.019818</v>
      </c>
      <c r="BU75" s="109" t="n">
        <v>0</v>
      </c>
      <c r="BV75" s="109" t="n">
        <f aca="false">AW75</f>
        <v>0.07</v>
      </c>
      <c r="BW75" s="109" t="n">
        <f aca="false">Curves!AN76</f>
        <v>0</v>
      </c>
      <c r="BX75" s="109" t="n">
        <f aca="false">AQ75</f>
        <v>0.16</v>
      </c>
      <c r="BY75" s="109" t="n">
        <f aca="false">Curves!AS76</f>
        <v>0</v>
      </c>
      <c r="BZ75" s="109" t="n">
        <f aca="false">BA75</f>
        <v>0.07</v>
      </c>
      <c r="CA75" s="109" t="n">
        <f aca="false">BB75</f>
        <v>0.04</v>
      </c>
      <c r="CB75" s="109"/>
      <c r="CC75" s="109"/>
      <c r="CD75" s="110"/>
      <c r="CE75" s="109"/>
      <c r="CF75" s="110"/>
      <c r="CG75" s="109"/>
      <c r="CH75" s="109"/>
      <c r="CI75" s="109"/>
      <c r="CJ75" s="109"/>
      <c r="CK75" s="109"/>
    </row>
    <row r="76" customFormat="false" ht="12.75" hidden="false" customHeight="false" outlineLevel="0" collapsed="false">
      <c r="A76" s="0" t="n">
        <v>0.630714292286395</v>
      </c>
      <c r="B76" s="0" t="str">
        <f aca="false">(D76&amp;E76&amp;F76&amp;G76&amp;H76&amp;I76&amp;J76&amp;K76&amp;L76&amp;M76&amp;N76&amp;O76&amp;P76&amp;Q76&amp;R76&amp;S76&amp;T76&amp;U76&amp;V76&amp;W76&amp;X76&amp;Y76&amp;Z76&amp;AA76&amp;AB76&amp;AC76&amp;AD76&amp;AE76&amp;AF76&amp;AG76&amp;AH76&amp;AI76&amp;AJ76&amp;AK76&amp;AL76&amp;AM76&amp;AN76&amp;AO76&amp;AP76&amp;AQ76&amp;AR76&amp;AS76&amp;AT76&amp;AU76&amp;AV76&amp;AW76&amp;AX76&amp;AY76&amp;AZ76&amp;BA76&amp;BB76&amp;BC76&amp;BD76&amp;BE76&amp;BF76&amp;BG76&amp;BH76&amp;BI76&amp;BJ76&amp;BK76&amp;BL76&amp;BM76&amp;BN76&amp;BO76&amp;BP76&amp;BQ76&amp;BR76&amp;BS76&amp;BT76&amp;BU76&amp;BV76&amp;BW76&amp;BX76&amp;BY76&amp;BZ76&amp;CA76)</f>
        <v>0.1700.1700.16500.1950-0.0300.02500.1700.21500.1600.1600.16500.1700.13500.1650.0050.1950.0050.170.0050.170.1950.1650.220-0.50.1550.1600.1600.2200.070.0050.070.0050.070.040.0700.220.040.070.01250.16000.1700.2150.0100.160.160.170.01945500.0700.1600.070.04</v>
      </c>
      <c r="C76" s="108" t="n">
        <v>38991</v>
      </c>
      <c r="D76" s="109" t="n">
        <f aca="false">Curves!D77</f>
        <v>0.17</v>
      </c>
      <c r="E76" s="109" t="n">
        <v>0</v>
      </c>
      <c r="F76" s="109" t="n">
        <f aca="false">Curves!I77</f>
        <v>0.17</v>
      </c>
      <c r="G76" s="109" t="n">
        <v>0</v>
      </c>
      <c r="H76" s="109" t="n">
        <f aca="false">Curves!P77</f>
        <v>0.165</v>
      </c>
      <c r="I76" s="109" t="n">
        <v>0</v>
      </c>
      <c r="J76" s="109" t="n">
        <f aca="false">Curves!L77</f>
        <v>0.195</v>
      </c>
      <c r="K76" s="109" t="n">
        <v>0</v>
      </c>
      <c r="L76" s="109" t="n">
        <f aca="false">Curves!U77</f>
        <v>-0.03</v>
      </c>
      <c r="M76" s="109" t="n">
        <v>0</v>
      </c>
      <c r="N76" s="109" t="n">
        <f aca="false">Curves!V77</f>
        <v>0.025</v>
      </c>
      <c r="O76" s="109" t="n">
        <v>0</v>
      </c>
      <c r="P76" s="109" t="n">
        <f aca="false">Curves!W77</f>
        <v>0.17</v>
      </c>
      <c r="Q76" s="109" t="n">
        <v>0</v>
      </c>
      <c r="R76" s="109" t="n">
        <f aca="false">Curves!O77</f>
        <v>0.215</v>
      </c>
      <c r="S76" s="109" t="n">
        <v>0</v>
      </c>
      <c r="T76" s="109" t="n">
        <f aca="false">Curves!F77</f>
        <v>0.16</v>
      </c>
      <c r="U76" s="109" t="n">
        <v>0</v>
      </c>
      <c r="V76" s="109" t="n">
        <f aca="false">Curves!H77</f>
        <v>0.16</v>
      </c>
      <c r="W76" s="109" t="n">
        <v>0</v>
      </c>
      <c r="X76" s="109" t="n">
        <f aca="false">Curves!S77</f>
        <v>0.165</v>
      </c>
      <c r="Y76" s="109" t="n">
        <v>0</v>
      </c>
      <c r="Z76" s="109" t="n">
        <f aca="false">Curves!K77</f>
        <v>0.17</v>
      </c>
      <c r="AA76" s="109" t="n">
        <v>0</v>
      </c>
      <c r="AB76" s="109" t="n">
        <f aca="false">Curves!G77</f>
        <v>0.135</v>
      </c>
      <c r="AC76" s="109" t="n">
        <v>0</v>
      </c>
      <c r="AD76" s="109" t="n">
        <f aca="false">Curves!R77</f>
        <v>0.165</v>
      </c>
      <c r="AE76" s="109" t="n">
        <v>0.005</v>
      </c>
      <c r="AF76" s="109" t="n">
        <f aca="false">Curves!N77</f>
        <v>0.195</v>
      </c>
      <c r="AG76" s="109" t="n">
        <v>0.005</v>
      </c>
      <c r="AH76" s="109" t="n">
        <f aca="false">Curves!J77</f>
        <v>0.17</v>
      </c>
      <c r="AI76" s="109" t="n">
        <v>0.005</v>
      </c>
      <c r="AJ76" s="109" t="n">
        <f aca="false">Curves!E77</f>
        <v>0.17</v>
      </c>
      <c r="AK76" s="109" t="n">
        <f aca="false">Curves!M77</f>
        <v>0.195</v>
      </c>
      <c r="AL76" s="109" t="n">
        <f aca="false">Curves!Q77</f>
        <v>0.165</v>
      </c>
      <c r="AM76" s="109" t="n">
        <f aca="false">Curves!AC77</f>
        <v>0.22</v>
      </c>
      <c r="AN76" s="109" t="n">
        <f aca="false">Curves!AQ77</f>
        <v>0</v>
      </c>
      <c r="AO76" s="109" t="n">
        <f aca="false">Curves!AD77</f>
        <v>-0.5</v>
      </c>
      <c r="AP76" s="109" t="n">
        <f aca="false">Curves!AP77</f>
        <v>0.155</v>
      </c>
      <c r="AQ76" s="109" t="n">
        <f aca="false">Curves!AA77</f>
        <v>0.16</v>
      </c>
      <c r="AR76" s="109" t="n">
        <f aca="false">Curves!AG77</f>
        <v>0</v>
      </c>
      <c r="AS76" s="109" t="n">
        <f aca="false">Curves!Y77</f>
        <v>0.16</v>
      </c>
      <c r="AT76" s="109" t="n">
        <f aca="false">Curves!AJ77</f>
        <v>0</v>
      </c>
      <c r="AU76" s="109" t="n">
        <f aca="false">Curves!AB77</f>
        <v>0.22</v>
      </c>
      <c r="AV76" s="109" t="n">
        <f aca="false">Curves!AH77</f>
        <v>0</v>
      </c>
      <c r="AW76" s="109" t="n">
        <f aca="false">Curves!Z77</f>
        <v>0.07</v>
      </c>
      <c r="AX76" s="109" t="n">
        <f aca="false">Curves!AI77</f>
        <v>0.005</v>
      </c>
      <c r="AY76" s="109" t="n">
        <f aca="false">Curves!Z77</f>
        <v>0.07</v>
      </c>
      <c r="AZ76" s="109" t="n">
        <f aca="false">Curves!AK77</f>
        <v>0.005</v>
      </c>
      <c r="BA76" s="109" t="n">
        <f aca="false">Curves!Z77</f>
        <v>0.07</v>
      </c>
      <c r="BB76" s="109" t="n">
        <f aca="false">Curves!AL77</f>
        <v>0.04</v>
      </c>
      <c r="BC76" s="109" t="n">
        <f aca="false">Curves!Z77</f>
        <v>0.07</v>
      </c>
      <c r="BD76" s="109" t="n">
        <f aca="false">Curves!AO77</f>
        <v>0</v>
      </c>
      <c r="BE76" s="109" t="n">
        <f aca="false">Curves!AC77</f>
        <v>0.22</v>
      </c>
      <c r="BF76" s="109" t="n">
        <f aca="false">Curves!AR77</f>
        <v>0.04</v>
      </c>
      <c r="BG76" s="109" t="n">
        <f aca="false">Curves!Z77</f>
        <v>0.07</v>
      </c>
      <c r="BH76" s="109" t="n">
        <f aca="false">Curves!AM77</f>
        <v>0.0125</v>
      </c>
      <c r="BI76" s="109" t="n">
        <f aca="false">AS76</f>
        <v>0.16</v>
      </c>
      <c r="BJ76" s="109" t="n">
        <f aca="false">AT76</f>
        <v>0</v>
      </c>
      <c r="BK76" s="109" t="n">
        <v>0</v>
      </c>
      <c r="BL76" s="109" t="n">
        <f aca="false">D76</f>
        <v>0.17</v>
      </c>
      <c r="BM76" s="109" t="n">
        <v>0</v>
      </c>
      <c r="BN76" s="109" t="n">
        <f aca="false">R76</f>
        <v>0.215</v>
      </c>
      <c r="BO76" s="109" t="n">
        <f aca="false">S76+0.01</f>
        <v>0.01</v>
      </c>
      <c r="BP76" s="109" t="n">
        <v>0</v>
      </c>
      <c r="BQ76" s="109" t="n">
        <f aca="false">AS76</f>
        <v>0.16</v>
      </c>
      <c r="BR76" s="109" t="n">
        <f aca="false">AQ76</f>
        <v>0.16</v>
      </c>
      <c r="BS76" s="109" t="n">
        <f aca="false">D76</f>
        <v>0.17</v>
      </c>
      <c r="BT76" s="109" t="n">
        <f aca="false">Curves!AE77</f>
        <v>0.019455</v>
      </c>
      <c r="BU76" s="109" t="n">
        <v>0</v>
      </c>
      <c r="BV76" s="109" t="n">
        <f aca="false">AW76</f>
        <v>0.07</v>
      </c>
      <c r="BW76" s="109" t="n">
        <f aca="false">Curves!AN77</f>
        <v>0</v>
      </c>
      <c r="BX76" s="109" t="n">
        <f aca="false">AQ76</f>
        <v>0.16</v>
      </c>
      <c r="BY76" s="109" t="n">
        <f aca="false">Curves!AS77</f>
        <v>0</v>
      </c>
      <c r="BZ76" s="109" t="n">
        <f aca="false">BA76</f>
        <v>0.07</v>
      </c>
      <c r="CA76" s="109" t="n">
        <f aca="false">BB76</f>
        <v>0.04</v>
      </c>
      <c r="CB76" s="109"/>
      <c r="CC76" s="109"/>
      <c r="CD76" s="110"/>
      <c r="CE76" s="109"/>
      <c r="CF76" s="110"/>
      <c r="CG76" s="109"/>
      <c r="CH76" s="109"/>
      <c r="CI76" s="109"/>
      <c r="CJ76" s="109"/>
      <c r="CK76" s="109"/>
    </row>
    <row r="77" customFormat="false" ht="12.75" hidden="false" customHeight="false" outlineLevel="0" collapsed="false">
      <c r="A77" s="0" t="n">
        <v>0.626729420088011</v>
      </c>
      <c r="B77" s="0" t="str">
        <f aca="false">(D77&amp;E77&amp;F77&amp;G77&amp;H77&amp;I77&amp;J77&amp;K77&amp;L77&amp;M77&amp;N77&amp;O77&amp;P77&amp;Q77&amp;R77&amp;S77&amp;T77&amp;U77&amp;V77&amp;W77&amp;X77&amp;Y77&amp;Z77&amp;AA77&amp;AB77&amp;AC77&amp;AD77&amp;AE77&amp;AF77&amp;AG77&amp;AH77&amp;AI77&amp;AJ77&amp;AK77&amp;AL77&amp;AM77&amp;AN77&amp;AO77&amp;AP77&amp;AQ77&amp;AR77&amp;AS77&amp;AT77&amp;AU77&amp;AV77&amp;AW77&amp;AX77&amp;AY77&amp;AZ77&amp;BA77&amp;BB77&amp;BC77&amp;BD77&amp;BE77&amp;BF77&amp;BG77&amp;BH77&amp;BI77&amp;BJ77&amp;BK77&amp;BL77&amp;BM77&amp;BN77&amp;BO77&amp;BP77&amp;BQ77&amp;BR77&amp;BS77&amp;BT77&amp;BU77&amp;BV77&amp;BW77&amp;BX77&amp;BY77&amp;BZ77&amp;CA77)</f>
        <v>0.2300.38500.48500.38500.0700.12500.23075200.41500.2200.2200.50500.38500.19500.4850.0050.3850.0050.3850.0050.230.3850.4850.360.005-0.470.1550.2100.2100.3600.120.020.120.020.120.050.1200.360.0550.120.0250.21000.2300.4150.0100.210.210.230.06762900.1200.2100.120.05</v>
      </c>
      <c r="C77" s="108" t="n">
        <v>39022</v>
      </c>
      <c r="D77" s="109" t="n">
        <f aca="false">Curves!D78</f>
        <v>0.23</v>
      </c>
      <c r="E77" s="109" t="n">
        <v>0</v>
      </c>
      <c r="F77" s="109" t="n">
        <f aca="false">Curves!I78</f>
        <v>0.385</v>
      </c>
      <c r="G77" s="109" t="n">
        <v>0</v>
      </c>
      <c r="H77" s="109" t="n">
        <f aca="false">Curves!P78</f>
        <v>0.485</v>
      </c>
      <c r="I77" s="109" t="n">
        <v>0</v>
      </c>
      <c r="J77" s="109" t="n">
        <f aca="false">Curves!L78</f>
        <v>0.385</v>
      </c>
      <c r="K77" s="109" t="n">
        <v>0</v>
      </c>
      <c r="L77" s="109" t="n">
        <f aca="false">Curves!U78</f>
        <v>0.07</v>
      </c>
      <c r="M77" s="109" t="n">
        <v>0</v>
      </c>
      <c r="N77" s="109" t="n">
        <f aca="false">Curves!V78</f>
        <v>0.125</v>
      </c>
      <c r="O77" s="109" t="n">
        <v>0</v>
      </c>
      <c r="P77" s="109" t="n">
        <f aca="false">Curves!W78</f>
        <v>0.230752</v>
      </c>
      <c r="Q77" s="109" t="n">
        <v>0</v>
      </c>
      <c r="R77" s="109" t="n">
        <f aca="false">Curves!O78</f>
        <v>0.415</v>
      </c>
      <c r="S77" s="109" t="n">
        <v>0</v>
      </c>
      <c r="T77" s="109" t="n">
        <f aca="false">Curves!F78</f>
        <v>0.22</v>
      </c>
      <c r="U77" s="109" t="n">
        <v>0</v>
      </c>
      <c r="V77" s="109" t="n">
        <f aca="false">Curves!H78</f>
        <v>0.22</v>
      </c>
      <c r="W77" s="109" t="n">
        <v>0</v>
      </c>
      <c r="X77" s="109" t="n">
        <f aca="false">Curves!S78</f>
        <v>0.505</v>
      </c>
      <c r="Y77" s="109" t="n">
        <v>0</v>
      </c>
      <c r="Z77" s="109" t="n">
        <f aca="false">Curves!K78</f>
        <v>0.385</v>
      </c>
      <c r="AA77" s="109" t="n">
        <v>0</v>
      </c>
      <c r="AB77" s="109" t="n">
        <f aca="false">Curves!G78</f>
        <v>0.195</v>
      </c>
      <c r="AC77" s="109" t="n">
        <v>0</v>
      </c>
      <c r="AD77" s="109" t="n">
        <f aca="false">Curves!R78</f>
        <v>0.485</v>
      </c>
      <c r="AE77" s="109" t="n">
        <v>0.005</v>
      </c>
      <c r="AF77" s="109" t="n">
        <f aca="false">Curves!N78</f>
        <v>0.385</v>
      </c>
      <c r="AG77" s="109" t="n">
        <v>0.005</v>
      </c>
      <c r="AH77" s="109" t="n">
        <f aca="false">Curves!J78</f>
        <v>0.385</v>
      </c>
      <c r="AI77" s="109" t="n">
        <v>0.005</v>
      </c>
      <c r="AJ77" s="109" t="n">
        <f aca="false">Curves!E78</f>
        <v>0.23</v>
      </c>
      <c r="AK77" s="109" t="n">
        <f aca="false">Curves!M78</f>
        <v>0.385</v>
      </c>
      <c r="AL77" s="109" t="n">
        <f aca="false">Curves!Q78</f>
        <v>0.485</v>
      </c>
      <c r="AM77" s="109" t="n">
        <f aca="false">Curves!AC78</f>
        <v>0.36</v>
      </c>
      <c r="AN77" s="109" t="n">
        <f aca="false">Curves!AQ78</f>
        <v>0.005</v>
      </c>
      <c r="AO77" s="109" t="n">
        <f aca="false">Curves!AD78</f>
        <v>-0.47</v>
      </c>
      <c r="AP77" s="109" t="n">
        <f aca="false">Curves!AP78</f>
        <v>0.155</v>
      </c>
      <c r="AQ77" s="109" t="n">
        <f aca="false">Curves!AA78</f>
        <v>0.21</v>
      </c>
      <c r="AR77" s="109" t="n">
        <f aca="false">Curves!AG78</f>
        <v>0</v>
      </c>
      <c r="AS77" s="109" t="n">
        <f aca="false">Curves!Y78</f>
        <v>0.21</v>
      </c>
      <c r="AT77" s="109" t="n">
        <f aca="false">Curves!AJ78</f>
        <v>0</v>
      </c>
      <c r="AU77" s="109" t="n">
        <f aca="false">Curves!AB78</f>
        <v>0.36</v>
      </c>
      <c r="AV77" s="109" t="n">
        <f aca="false">Curves!AH78</f>
        <v>0</v>
      </c>
      <c r="AW77" s="109" t="n">
        <f aca="false">Curves!Z78</f>
        <v>0.12</v>
      </c>
      <c r="AX77" s="109" t="n">
        <f aca="false">Curves!AI78</f>
        <v>0.02</v>
      </c>
      <c r="AY77" s="109" t="n">
        <f aca="false">Curves!Z78</f>
        <v>0.12</v>
      </c>
      <c r="AZ77" s="109" t="n">
        <f aca="false">Curves!AK78</f>
        <v>0.02</v>
      </c>
      <c r="BA77" s="109" t="n">
        <f aca="false">Curves!Z78</f>
        <v>0.12</v>
      </c>
      <c r="BB77" s="109" t="n">
        <f aca="false">Curves!AL78</f>
        <v>0.05</v>
      </c>
      <c r="BC77" s="109" t="n">
        <f aca="false">Curves!Z78</f>
        <v>0.12</v>
      </c>
      <c r="BD77" s="109" t="n">
        <f aca="false">Curves!AO78</f>
        <v>0</v>
      </c>
      <c r="BE77" s="109" t="n">
        <f aca="false">Curves!AC78</f>
        <v>0.36</v>
      </c>
      <c r="BF77" s="109" t="n">
        <f aca="false">Curves!AR78</f>
        <v>0.055</v>
      </c>
      <c r="BG77" s="109" t="n">
        <f aca="false">Curves!Z78</f>
        <v>0.12</v>
      </c>
      <c r="BH77" s="109" t="n">
        <f aca="false">Curves!AM78</f>
        <v>0.025</v>
      </c>
      <c r="BI77" s="109" t="n">
        <f aca="false">AS77</f>
        <v>0.21</v>
      </c>
      <c r="BJ77" s="109" t="n">
        <f aca="false">AT77</f>
        <v>0</v>
      </c>
      <c r="BK77" s="109" t="n">
        <v>0</v>
      </c>
      <c r="BL77" s="109" t="n">
        <f aca="false">D77</f>
        <v>0.23</v>
      </c>
      <c r="BM77" s="109" t="n">
        <v>0</v>
      </c>
      <c r="BN77" s="109" t="n">
        <f aca="false">R77</f>
        <v>0.415</v>
      </c>
      <c r="BO77" s="109" t="n">
        <f aca="false">S77+0.01</f>
        <v>0.01</v>
      </c>
      <c r="BP77" s="109" t="n">
        <v>0</v>
      </c>
      <c r="BQ77" s="109" t="n">
        <f aca="false">AS77</f>
        <v>0.21</v>
      </c>
      <c r="BR77" s="109" t="n">
        <f aca="false">AQ77</f>
        <v>0.21</v>
      </c>
      <c r="BS77" s="109" t="n">
        <f aca="false">D77</f>
        <v>0.23</v>
      </c>
      <c r="BT77" s="109" t="n">
        <f aca="false">Curves!AE78</f>
        <v>0.067629</v>
      </c>
      <c r="BU77" s="109" t="n">
        <v>0</v>
      </c>
      <c r="BV77" s="109" t="n">
        <f aca="false">AW77</f>
        <v>0.12</v>
      </c>
      <c r="BW77" s="109" t="n">
        <f aca="false">Curves!AN78</f>
        <v>0</v>
      </c>
      <c r="BX77" s="109" t="n">
        <f aca="false">AQ77</f>
        <v>0.21</v>
      </c>
      <c r="BY77" s="109" t="n">
        <f aca="false">Curves!AS78</f>
        <v>0</v>
      </c>
      <c r="BZ77" s="109" t="n">
        <f aca="false">BA77</f>
        <v>0.12</v>
      </c>
      <c r="CA77" s="109" t="n">
        <f aca="false">BB77</f>
        <v>0.05</v>
      </c>
      <c r="CB77" s="109"/>
      <c r="CC77" s="109"/>
      <c r="CD77" s="110"/>
      <c r="CE77" s="109"/>
      <c r="CF77" s="110"/>
      <c r="CG77" s="109"/>
      <c r="CH77" s="109"/>
      <c r="CI77" s="109"/>
      <c r="CJ77" s="109"/>
      <c r="CK77" s="109"/>
    </row>
    <row r="78" customFormat="false" ht="12.75" hidden="false" customHeight="false" outlineLevel="0" collapsed="false">
      <c r="A78" s="0" t="n">
        <v>0.622894584295191</v>
      </c>
      <c r="B78" s="0" t="str">
        <f aca="false">(D78&amp;E78&amp;F78&amp;G78&amp;H78&amp;I78&amp;J78&amp;K78&amp;L78&amp;M78&amp;N78&amp;O78&amp;P78&amp;Q78&amp;R78&amp;S78&amp;T78&amp;U78&amp;V78&amp;W78&amp;X78&amp;Y78&amp;Z78&amp;AA78&amp;AB78&amp;AC78&amp;AD78&amp;AE78&amp;AF78&amp;AG78&amp;AH78&amp;AI78&amp;AJ78&amp;AK78&amp;AL78&amp;AM78&amp;AN78&amp;AO78&amp;AP78&amp;AQ78&amp;AR78&amp;AS78&amp;AT78&amp;AU78&amp;AV78&amp;AW78&amp;AX78&amp;AY78&amp;AZ78&amp;BA78&amp;BB78&amp;BC78&amp;BD78&amp;BE78&amp;BF78&amp;BG78&amp;BH78&amp;BI78&amp;BJ78&amp;BK78&amp;BL78&amp;BM78&amp;BN78&amp;BO78&amp;BP78&amp;BQ78&amp;BR78&amp;BS78&amp;BT78&amp;BU78&amp;BV78&amp;BW78&amp;BX78&amp;BY78&amp;BZ78&amp;CA78)</f>
        <v>0.2500.40500.50500.40500.0900.14500.25532800.43500.2400.2400.52500.40500.21500.5050.0050.4050.0050.4050.0050.250.4050.5050.380.005-0.470.1550.2300.2300.3800.140.020.140.020.140.050.1400.380.0550.140.02750.23000.2500.4350.0100.230.230.250.08605600.1400.2300.140.05</v>
      </c>
      <c r="C78" s="108" t="n">
        <v>39052</v>
      </c>
      <c r="D78" s="109" t="n">
        <f aca="false">Curves!D79</f>
        <v>0.25</v>
      </c>
      <c r="E78" s="109" t="n">
        <v>0</v>
      </c>
      <c r="F78" s="109" t="n">
        <f aca="false">Curves!I79</f>
        <v>0.405</v>
      </c>
      <c r="G78" s="109" t="n">
        <v>0</v>
      </c>
      <c r="H78" s="109" t="n">
        <f aca="false">Curves!P79</f>
        <v>0.505</v>
      </c>
      <c r="I78" s="109" t="n">
        <v>0</v>
      </c>
      <c r="J78" s="109" t="n">
        <f aca="false">Curves!L79</f>
        <v>0.405</v>
      </c>
      <c r="K78" s="109" t="n">
        <v>0</v>
      </c>
      <c r="L78" s="109" t="n">
        <f aca="false">Curves!U79</f>
        <v>0.09</v>
      </c>
      <c r="M78" s="109" t="n">
        <v>0</v>
      </c>
      <c r="N78" s="109" t="n">
        <f aca="false">Curves!V79</f>
        <v>0.145</v>
      </c>
      <c r="O78" s="109" t="n">
        <v>0</v>
      </c>
      <c r="P78" s="109" t="n">
        <f aca="false">Curves!W79</f>
        <v>0.255328</v>
      </c>
      <c r="Q78" s="109" t="n">
        <v>0</v>
      </c>
      <c r="R78" s="109" t="n">
        <f aca="false">Curves!O79</f>
        <v>0.435</v>
      </c>
      <c r="S78" s="109" t="n">
        <v>0</v>
      </c>
      <c r="T78" s="109" t="n">
        <f aca="false">Curves!F79</f>
        <v>0.24</v>
      </c>
      <c r="U78" s="109" t="n">
        <v>0</v>
      </c>
      <c r="V78" s="109" t="n">
        <f aca="false">Curves!H79</f>
        <v>0.24</v>
      </c>
      <c r="W78" s="109" t="n">
        <v>0</v>
      </c>
      <c r="X78" s="109" t="n">
        <f aca="false">Curves!S79</f>
        <v>0.525</v>
      </c>
      <c r="Y78" s="109" t="n">
        <v>0</v>
      </c>
      <c r="Z78" s="109" t="n">
        <f aca="false">Curves!K79</f>
        <v>0.405</v>
      </c>
      <c r="AA78" s="109" t="n">
        <v>0</v>
      </c>
      <c r="AB78" s="109" t="n">
        <f aca="false">Curves!G79</f>
        <v>0.215</v>
      </c>
      <c r="AC78" s="109" t="n">
        <v>0</v>
      </c>
      <c r="AD78" s="109" t="n">
        <f aca="false">Curves!R79</f>
        <v>0.505</v>
      </c>
      <c r="AE78" s="109" t="n">
        <v>0.005</v>
      </c>
      <c r="AF78" s="109" t="n">
        <f aca="false">Curves!N79</f>
        <v>0.405</v>
      </c>
      <c r="AG78" s="109" t="n">
        <v>0.005</v>
      </c>
      <c r="AH78" s="109" t="n">
        <f aca="false">Curves!J79</f>
        <v>0.405</v>
      </c>
      <c r="AI78" s="109" t="n">
        <v>0.005</v>
      </c>
      <c r="AJ78" s="109" t="n">
        <f aca="false">Curves!E79</f>
        <v>0.25</v>
      </c>
      <c r="AK78" s="109" t="n">
        <f aca="false">Curves!M79</f>
        <v>0.405</v>
      </c>
      <c r="AL78" s="109" t="n">
        <f aca="false">Curves!Q79</f>
        <v>0.505</v>
      </c>
      <c r="AM78" s="109" t="n">
        <f aca="false">Curves!AC79</f>
        <v>0.38</v>
      </c>
      <c r="AN78" s="109" t="n">
        <f aca="false">Curves!AQ79</f>
        <v>0.005</v>
      </c>
      <c r="AO78" s="109" t="n">
        <f aca="false">Curves!AD79</f>
        <v>-0.47</v>
      </c>
      <c r="AP78" s="109" t="n">
        <f aca="false">Curves!AP79</f>
        <v>0.155</v>
      </c>
      <c r="AQ78" s="109" t="n">
        <f aca="false">Curves!AA79</f>
        <v>0.23</v>
      </c>
      <c r="AR78" s="109" t="n">
        <f aca="false">Curves!AG79</f>
        <v>0</v>
      </c>
      <c r="AS78" s="109" t="n">
        <f aca="false">Curves!Y79</f>
        <v>0.23</v>
      </c>
      <c r="AT78" s="109" t="n">
        <f aca="false">Curves!AJ79</f>
        <v>0</v>
      </c>
      <c r="AU78" s="109" t="n">
        <f aca="false">Curves!AB79</f>
        <v>0.38</v>
      </c>
      <c r="AV78" s="109" t="n">
        <f aca="false">Curves!AH79</f>
        <v>0</v>
      </c>
      <c r="AW78" s="109" t="n">
        <f aca="false">Curves!Z79</f>
        <v>0.14</v>
      </c>
      <c r="AX78" s="109" t="n">
        <f aca="false">Curves!AI79</f>
        <v>0.02</v>
      </c>
      <c r="AY78" s="109" t="n">
        <f aca="false">Curves!Z79</f>
        <v>0.14</v>
      </c>
      <c r="AZ78" s="109" t="n">
        <f aca="false">Curves!AK79</f>
        <v>0.02</v>
      </c>
      <c r="BA78" s="109" t="n">
        <f aca="false">Curves!Z79</f>
        <v>0.14</v>
      </c>
      <c r="BB78" s="109" t="n">
        <f aca="false">Curves!AL79</f>
        <v>0.05</v>
      </c>
      <c r="BC78" s="109" t="n">
        <f aca="false">Curves!Z79</f>
        <v>0.14</v>
      </c>
      <c r="BD78" s="109" t="n">
        <f aca="false">Curves!AO79</f>
        <v>0</v>
      </c>
      <c r="BE78" s="109" t="n">
        <f aca="false">Curves!AC79</f>
        <v>0.38</v>
      </c>
      <c r="BF78" s="109" t="n">
        <f aca="false">Curves!AR79</f>
        <v>0.055</v>
      </c>
      <c r="BG78" s="109" t="n">
        <f aca="false">Curves!Z79</f>
        <v>0.14</v>
      </c>
      <c r="BH78" s="109" t="n">
        <f aca="false">Curves!AM79</f>
        <v>0.0275</v>
      </c>
      <c r="BI78" s="109" t="n">
        <f aca="false">AS78</f>
        <v>0.23</v>
      </c>
      <c r="BJ78" s="109" t="n">
        <f aca="false">AT78</f>
        <v>0</v>
      </c>
      <c r="BK78" s="109" t="n">
        <v>0</v>
      </c>
      <c r="BL78" s="109" t="n">
        <f aca="false">D78</f>
        <v>0.25</v>
      </c>
      <c r="BM78" s="109" t="n">
        <v>0</v>
      </c>
      <c r="BN78" s="109" t="n">
        <f aca="false">R78</f>
        <v>0.435</v>
      </c>
      <c r="BO78" s="109" t="n">
        <f aca="false">S78+0.01</f>
        <v>0.01</v>
      </c>
      <c r="BP78" s="109" t="n">
        <v>0</v>
      </c>
      <c r="BQ78" s="109" t="n">
        <f aca="false">AS78</f>
        <v>0.23</v>
      </c>
      <c r="BR78" s="109" t="n">
        <f aca="false">AQ78</f>
        <v>0.23</v>
      </c>
      <c r="BS78" s="109" t="n">
        <f aca="false">D78</f>
        <v>0.25</v>
      </c>
      <c r="BT78" s="109" t="n">
        <f aca="false">Curves!AE79</f>
        <v>0.086056</v>
      </c>
      <c r="BU78" s="109" t="n">
        <v>0</v>
      </c>
      <c r="BV78" s="109" t="n">
        <f aca="false">AW78</f>
        <v>0.14</v>
      </c>
      <c r="BW78" s="109" t="n">
        <f aca="false">Curves!AN79</f>
        <v>0</v>
      </c>
      <c r="BX78" s="109" t="n">
        <f aca="false">AQ78</f>
        <v>0.23</v>
      </c>
      <c r="BY78" s="109" t="n">
        <f aca="false">Curves!AS79</f>
        <v>0</v>
      </c>
      <c r="BZ78" s="109" t="n">
        <f aca="false">BA78</f>
        <v>0.14</v>
      </c>
      <c r="CA78" s="109" t="n">
        <f aca="false">BB78</f>
        <v>0.05</v>
      </c>
      <c r="CB78" s="109"/>
      <c r="CC78" s="109"/>
      <c r="CD78" s="110"/>
      <c r="CE78" s="109"/>
      <c r="CF78" s="110"/>
      <c r="CG78" s="109"/>
      <c r="CH78" s="109"/>
      <c r="CI78" s="109"/>
      <c r="CJ78" s="109"/>
      <c r="CK78" s="109"/>
    </row>
    <row r="79" customFormat="false" ht="12.75" hidden="false" customHeight="false" outlineLevel="0" collapsed="false">
      <c r="A79" s="0" t="n">
        <v>0.618954022500906</v>
      </c>
      <c r="B79" s="0" t="str">
        <f aca="false">(D79&amp;E79&amp;F79&amp;G79&amp;H79&amp;I79&amp;J79&amp;K79&amp;L79&amp;M79&amp;N79&amp;O79&amp;P79&amp;Q79&amp;R79&amp;S79&amp;T79&amp;U79&amp;V79&amp;W79&amp;X79&amp;Y79&amp;Z79&amp;AA79&amp;AB79&amp;AC79&amp;AD79&amp;AE79&amp;AF79&amp;AG79&amp;AH79&amp;AI79&amp;AJ79&amp;AK79&amp;AL79&amp;AM79&amp;AN79&amp;AO79&amp;AP79&amp;AQ79&amp;AR79&amp;AS79&amp;AT79&amp;AU79&amp;AV79&amp;AW79&amp;AX79&amp;AY79&amp;AZ79&amp;BA79&amp;BB79&amp;BC79&amp;BD79&amp;BE79&amp;BF79&amp;BG79&amp;BH79&amp;BI79&amp;BJ79&amp;BK79&amp;BL79&amp;BM79&amp;BN79&amp;BO79&amp;BP79&amp;BQ79&amp;BR79&amp;BS79&amp;BT79&amp;BU79&amp;BV79&amp;BW79&amp;BX79&amp;BY79&amp;BZ79&amp;CA79)</f>
        <v>0.2600.41500.51500.41500.100.15500.26564800.44500.2500.2500.53500.41500.22500.5150.0050.4150.0050.4150.0050.260.4150.5150.390.005-0.470.1550.2400.2400.3900.150.020.150.020.150.050.1500.390.0550.150.030.24000.2600.4450.0100.240.240.260.09594600.1500.2400.150.05</v>
      </c>
      <c r="C79" s="108" t="n">
        <v>39083</v>
      </c>
      <c r="D79" s="109" t="n">
        <f aca="false">Curves!D80</f>
        <v>0.26</v>
      </c>
      <c r="E79" s="109" t="n">
        <v>0</v>
      </c>
      <c r="F79" s="109" t="n">
        <f aca="false">Curves!I80</f>
        <v>0.415</v>
      </c>
      <c r="G79" s="109" t="n">
        <v>0</v>
      </c>
      <c r="H79" s="109" t="n">
        <f aca="false">Curves!P80</f>
        <v>0.515</v>
      </c>
      <c r="I79" s="109" t="n">
        <v>0</v>
      </c>
      <c r="J79" s="109" t="n">
        <f aca="false">Curves!L80</f>
        <v>0.415</v>
      </c>
      <c r="K79" s="109" t="n">
        <v>0</v>
      </c>
      <c r="L79" s="109" t="n">
        <f aca="false">Curves!U80</f>
        <v>0.1</v>
      </c>
      <c r="M79" s="109" t="n">
        <v>0</v>
      </c>
      <c r="N79" s="109" t="n">
        <f aca="false">Curves!V80</f>
        <v>0.155</v>
      </c>
      <c r="O79" s="109" t="n">
        <v>0</v>
      </c>
      <c r="P79" s="109" t="n">
        <f aca="false">Curves!W80</f>
        <v>0.265648</v>
      </c>
      <c r="Q79" s="109" t="n">
        <v>0</v>
      </c>
      <c r="R79" s="109" t="n">
        <f aca="false">Curves!O80</f>
        <v>0.445</v>
      </c>
      <c r="S79" s="109" t="n">
        <v>0</v>
      </c>
      <c r="T79" s="109" t="n">
        <f aca="false">Curves!F80</f>
        <v>0.25</v>
      </c>
      <c r="U79" s="109" t="n">
        <v>0</v>
      </c>
      <c r="V79" s="109" t="n">
        <f aca="false">Curves!H80</f>
        <v>0.25</v>
      </c>
      <c r="W79" s="109" t="n">
        <v>0</v>
      </c>
      <c r="X79" s="109" t="n">
        <f aca="false">Curves!S80</f>
        <v>0.535</v>
      </c>
      <c r="Y79" s="109" t="n">
        <v>0</v>
      </c>
      <c r="Z79" s="109" t="n">
        <f aca="false">Curves!K80</f>
        <v>0.415</v>
      </c>
      <c r="AA79" s="109" t="n">
        <v>0</v>
      </c>
      <c r="AB79" s="109" t="n">
        <f aca="false">Curves!G80</f>
        <v>0.225</v>
      </c>
      <c r="AC79" s="109" t="n">
        <v>0</v>
      </c>
      <c r="AD79" s="109" t="n">
        <f aca="false">Curves!R80</f>
        <v>0.515</v>
      </c>
      <c r="AE79" s="109" t="n">
        <v>0.005</v>
      </c>
      <c r="AF79" s="109" t="n">
        <f aca="false">Curves!N80</f>
        <v>0.415</v>
      </c>
      <c r="AG79" s="109" t="n">
        <v>0.005</v>
      </c>
      <c r="AH79" s="109" t="n">
        <f aca="false">Curves!J80</f>
        <v>0.415</v>
      </c>
      <c r="AI79" s="109" t="n">
        <v>0.005</v>
      </c>
      <c r="AJ79" s="109" t="n">
        <f aca="false">Curves!E80</f>
        <v>0.26</v>
      </c>
      <c r="AK79" s="109" t="n">
        <f aca="false">Curves!M80</f>
        <v>0.415</v>
      </c>
      <c r="AL79" s="109" t="n">
        <f aca="false">Curves!Q80</f>
        <v>0.515</v>
      </c>
      <c r="AM79" s="109" t="n">
        <f aca="false">Curves!AC80</f>
        <v>0.39</v>
      </c>
      <c r="AN79" s="109" t="n">
        <f aca="false">Curves!AQ80</f>
        <v>0.005</v>
      </c>
      <c r="AO79" s="109" t="n">
        <f aca="false">Curves!AD80</f>
        <v>-0.47</v>
      </c>
      <c r="AP79" s="109" t="n">
        <f aca="false">Curves!AP80</f>
        <v>0.155</v>
      </c>
      <c r="AQ79" s="109" t="n">
        <f aca="false">Curves!AA80</f>
        <v>0.24</v>
      </c>
      <c r="AR79" s="109" t="n">
        <f aca="false">Curves!AG80</f>
        <v>0</v>
      </c>
      <c r="AS79" s="109" t="n">
        <f aca="false">Curves!Y80</f>
        <v>0.24</v>
      </c>
      <c r="AT79" s="109" t="n">
        <f aca="false">Curves!AJ80</f>
        <v>0</v>
      </c>
      <c r="AU79" s="109" t="n">
        <f aca="false">Curves!AB80</f>
        <v>0.39</v>
      </c>
      <c r="AV79" s="109" t="n">
        <f aca="false">Curves!AH80</f>
        <v>0</v>
      </c>
      <c r="AW79" s="109" t="n">
        <f aca="false">Curves!Z80</f>
        <v>0.15</v>
      </c>
      <c r="AX79" s="109" t="n">
        <f aca="false">Curves!AI80</f>
        <v>0.02</v>
      </c>
      <c r="AY79" s="109" t="n">
        <f aca="false">Curves!Z80</f>
        <v>0.15</v>
      </c>
      <c r="AZ79" s="109" t="n">
        <f aca="false">Curves!AK80</f>
        <v>0.02</v>
      </c>
      <c r="BA79" s="109" t="n">
        <f aca="false">Curves!Z80</f>
        <v>0.15</v>
      </c>
      <c r="BB79" s="109" t="n">
        <f aca="false">Curves!AL80</f>
        <v>0.05</v>
      </c>
      <c r="BC79" s="109" t="n">
        <f aca="false">Curves!Z80</f>
        <v>0.15</v>
      </c>
      <c r="BD79" s="109" t="n">
        <f aca="false">Curves!AO80</f>
        <v>0</v>
      </c>
      <c r="BE79" s="109" t="n">
        <f aca="false">Curves!AC80</f>
        <v>0.39</v>
      </c>
      <c r="BF79" s="109" t="n">
        <f aca="false">Curves!AR80</f>
        <v>0.055</v>
      </c>
      <c r="BG79" s="109" t="n">
        <f aca="false">Curves!Z80</f>
        <v>0.15</v>
      </c>
      <c r="BH79" s="109" t="n">
        <f aca="false">Curves!AM80</f>
        <v>0.03</v>
      </c>
      <c r="BI79" s="109" t="n">
        <f aca="false">AS79</f>
        <v>0.24</v>
      </c>
      <c r="BJ79" s="109" t="n">
        <f aca="false">AT79</f>
        <v>0</v>
      </c>
      <c r="BK79" s="109" t="n">
        <v>0</v>
      </c>
      <c r="BL79" s="109" t="n">
        <f aca="false">D79</f>
        <v>0.26</v>
      </c>
      <c r="BM79" s="109" t="n">
        <v>0</v>
      </c>
      <c r="BN79" s="109" t="n">
        <f aca="false">R79</f>
        <v>0.445</v>
      </c>
      <c r="BO79" s="109" t="n">
        <f aca="false">S79+0.01</f>
        <v>0.01</v>
      </c>
      <c r="BP79" s="109" t="n">
        <v>0</v>
      </c>
      <c r="BQ79" s="109" t="n">
        <f aca="false">AS79</f>
        <v>0.24</v>
      </c>
      <c r="BR79" s="109" t="n">
        <f aca="false">AQ79</f>
        <v>0.24</v>
      </c>
      <c r="BS79" s="109" t="n">
        <f aca="false">D79</f>
        <v>0.26</v>
      </c>
      <c r="BT79" s="109" t="n">
        <f aca="false">Curves!AE80</f>
        <v>0.095946</v>
      </c>
      <c r="BU79" s="109" t="n">
        <v>0</v>
      </c>
      <c r="BV79" s="109" t="n">
        <f aca="false">AW79</f>
        <v>0.15</v>
      </c>
      <c r="BW79" s="109" t="n">
        <f aca="false">Curves!AN80</f>
        <v>0</v>
      </c>
      <c r="BX79" s="109" t="n">
        <f aca="false">AQ79</f>
        <v>0.24</v>
      </c>
      <c r="BY79" s="109" t="n">
        <f aca="false">Curves!AS80</f>
        <v>0</v>
      </c>
      <c r="BZ79" s="109" t="n">
        <f aca="false">BA79</f>
        <v>0.15</v>
      </c>
      <c r="CA79" s="109" t="n">
        <f aca="false">BB79</f>
        <v>0.05</v>
      </c>
      <c r="CB79" s="109"/>
      <c r="CC79" s="109"/>
      <c r="CD79" s="110"/>
      <c r="CE79" s="109"/>
      <c r="CF79" s="110"/>
      <c r="CG79" s="109"/>
      <c r="CH79" s="109"/>
      <c r="CI79" s="109"/>
      <c r="CJ79" s="109"/>
      <c r="CK79" s="109"/>
    </row>
    <row r="80" customFormat="false" ht="12.75" hidden="false" customHeight="false" outlineLevel="0" collapsed="false">
      <c r="A80" s="0" t="n">
        <v>0.615035816857615</v>
      </c>
      <c r="B80" s="0" t="str">
        <f aca="false">(D80&amp;E80&amp;F80&amp;G80&amp;H80&amp;I80&amp;J80&amp;K80&amp;L80&amp;M80&amp;N80&amp;O80&amp;P80&amp;Q80&amp;R80&amp;S80&amp;T80&amp;U80&amp;V80&amp;W80&amp;X80&amp;Y80&amp;Z80&amp;AA80&amp;AB80&amp;AC80&amp;AD80&amp;AE80&amp;AF80&amp;AG80&amp;AH80&amp;AI80&amp;AJ80&amp;AK80&amp;AL80&amp;AM80&amp;AN80&amp;AO80&amp;AP80&amp;AQ80&amp;AR80&amp;AS80&amp;AT80&amp;AU80&amp;AV80&amp;AW80&amp;AX80&amp;AY80&amp;AZ80&amp;BA80&amp;BB80&amp;BC80&amp;BD80&amp;BE80&amp;BF80&amp;BG80&amp;BH80&amp;BI80&amp;BJ80&amp;BK80&amp;BL80&amp;BM80&amp;BN80&amp;BO80&amp;BP80&amp;BQ80&amp;BR80&amp;BS80&amp;BT80&amp;BU80&amp;BV80&amp;BW80&amp;BX80&amp;BY80&amp;BZ80&amp;CA80)</f>
        <v>0.2500.40500.50500.40500.0900.14500.25148800.43500.2400.2400.52500.40500.21500.5050.0050.4050.0050.4050.0050.250.4050.5050.380.005-0.470.1550.2300.2300.3800.140.020.140.020.140.050.1400.380.0550.140.03250.23000.2500.4350.0100.230.230.250.08737600.1400.2300.140.05</v>
      </c>
      <c r="C80" s="108" t="n">
        <v>39114</v>
      </c>
      <c r="D80" s="109" t="n">
        <f aca="false">Curves!D81</f>
        <v>0.25</v>
      </c>
      <c r="E80" s="109" t="n">
        <v>0</v>
      </c>
      <c r="F80" s="109" t="n">
        <f aca="false">Curves!I81</f>
        <v>0.405</v>
      </c>
      <c r="G80" s="109" t="n">
        <v>0</v>
      </c>
      <c r="H80" s="109" t="n">
        <f aca="false">Curves!P81</f>
        <v>0.505</v>
      </c>
      <c r="I80" s="109" t="n">
        <v>0</v>
      </c>
      <c r="J80" s="109" t="n">
        <f aca="false">Curves!L81</f>
        <v>0.405</v>
      </c>
      <c r="K80" s="109" t="n">
        <v>0</v>
      </c>
      <c r="L80" s="109" t="n">
        <f aca="false">Curves!U81</f>
        <v>0.09</v>
      </c>
      <c r="M80" s="109" t="n">
        <v>0</v>
      </c>
      <c r="N80" s="109" t="n">
        <f aca="false">Curves!V81</f>
        <v>0.145</v>
      </c>
      <c r="O80" s="109" t="n">
        <v>0</v>
      </c>
      <c r="P80" s="109" t="n">
        <f aca="false">Curves!W81</f>
        <v>0.251488</v>
      </c>
      <c r="Q80" s="109" t="n">
        <v>0</v>
      </c>
      <c r="R80" s="109" t="n">
        <f aca="false">Curves!O81</f>
        <v>0.435</v>
      </c>
      <c r="S80" s="109" t="n">
        <v>0</v>
      </c>
      <c r="T80" s="109" t="n">
        <f aca="false">Curves!F81</f>
        <v>0.24</v>
      </c>
      <c r="U80" s="109" t="n">
        <v>0</v>
      </c>
      <c r="V80" s="109" t="n">
        <f aca="false">Curves!H81</f>
        <v>0.24</v>
      </c>
      <c r="W80" s="109" t="n">
        <v>0</v>
      </c>
      <c r="X80" s="109" t="n">
        <f aca="false">Curves!S81</f>
        <v>0.525</v>
      </c>
      <c r="Y80" s="109" t="n">
        <v>0</v>
      </c>
      <c r="Z80" s="109" t="n">
        <f aca="false">Curves!K81</f>
        <v>0.405</v>
      </c>
      <c r="AA80" s="109" t="n">
        <v>0</v>
      </c>
      <c r="AB80" s="109" t="n">
        <f aca="false">Curves!G81</f>
        <v>0.215</v>
      </c>
      <c r="AC80" s="109" t="n">
        <v>0</v>
      </c>
      <c r="AD80" s="109" t="n">
        <f aca="false">Curves!R81</f>
        <v>0.505</v>
      </c>
      <c r="AE80" s="109" t="n">
        <v>0.005</v>
      </c>
      <c r="AF80" s="109" t="n">
        <f aca="false">Curves!N81</f>
        <v>0.405</v>
      </c>
      <c r="AG80" s="109" t="n">
        <v>0.005</v>
      </c>
      <c r="AH80" s="109" t="n">
        <f aca="false">Curves!J81</f>
        <v>0.405</v>
      </c>
      <c r="AI80" s="109" t="n">
        <v>0.005</v>
      </c>
      <c r="AJ80" s="109" t="n">
        <f aca="false">Curves!E81</f>
        <v>0.25</v>
      </c>
      <c r="AK80" s="109" t="n">
        <f aca="false">Curves!M81</f>
        <v>0.405</v>
      </c>
      <c r="AL80" s="109" t="n">
        <f aca="false">Curves!Q81</f>
        <v>0.505</v>
      </c>
      <c r="AM80" s="109" t="n">
        <f aca="false">Curves!AC81</f>
        <v>0.38</v>
      </c>
      <c r="AN80" s="109" t="n">
        <f aca="false">Curves!AQ81</f>
        <v>0.005</v>
      </c>
      <c r="AO80" s="109" t="n">
        <f aca="false">Curves!AD81</f>
        <v>-0.47</v>
      </c>
      <c r="AP80" s="109" t="n">
        <f aca="false">Curves!AP81</f>
        <v>0.155</v>
      </c>
      <c r="AQ80" s="109" t="n">
        <f aca="false">Curves!AA81</f>
        <v>0.23</v>
      </c>
      <c r="AR80" s="109" t="n">
        <f aca="false">Curves!AG81</f>
        <v>0</v>
      </c>
      <c r="AS80" s="109" t="n">
        <f aca="false">Curves!Y81</f>
        <v>0.23</v>
      </c>
      <c r="AT80" s="109" t="n">
        <f aca="false">Curves!AJ81</f>
        <v>0</v>
      </c>
      <c r="AU80" s="109" t="n">
        <f aca="false">Curves!AB81</f>
        <v>0.38</v>
      </c>
      <c r="AV80" s="109" t="n">
        <f aca="false">Curves!AH81</f>
        <v>0</v>
      </c>
      <c r="AW80" s="109" t="n">
        <f aca="false">Curves!Z81</f>
        <v>0.14</v>
      </c>
      <c r="AX80" s="109" t="n">
        <f aca="false">Curves!AI81</f>
        <v>0.02</v>
      </c>
      <c r="AY80" s="109" t="n">
        <f aca="false">Curves!Z81</f>
        <v>0.14</v>
      </c>
      <c r="AZ80" s="109" t="n">
        <f aca="false">Curves!AK81</f>
        <v>0.02</v>
      </c>
      <c r="BA80" s="109" t="n">
        <f aca="false">Curves!Z81</f>
        <v>0.14</v>
      </c>
      <c r="BB80" s="109" t="n">
        <f aca="false">Curves!AL81</f>
        <v>0.05</v>
      </c>
      <c r="BC80" s="109" t="n">
        <f aca="false">Curves!Z81</f>
        <v>0.14</v>
      </c>
      <c r="BD80" s="109" t="n">
        <f aca="false">Curves!AO81</f>
        <v>0</v>
      </c>
      <c r="BE80" s="109" t="n">
        <f aca="false">Curves!AC81</f>
        <v>0.38</v>
      </c>
      <c r="BF80" s="109" t="n">
        <f aca="false">Curves!AR81</f>
        <v>0.055</v>
      </c>
      <c r="BG80" s="109" t="n">
        <f aca="false">Curves!Z81</f>
        <v>0.14</v>
      </c>
      <c r="BH80" s="109" t="n">
        <f aca="false">Curves!AM81</f>
        <v>0.0325</v>
      </c>
      <c r="BI80" s="109" t="n">
        <f aca="false">AS80</f>
        <v>0.23</v>
      </c>
      <c r="BJ80" s="109" t="n">
        <f aca="false">AT80</f>
        <v>0</v>
      </c>
      <c r="BK80" s="109" t="n">
        <v>0</v>
      </c>
      <c r="BL80" s="109" t="n">
        <f aca="false">D80</f>
        <v>0.25</v>
      </c>
      <c r="BM80" s="109" t="n">
        <v>0</v>
      </c>
      <c r="BN80" s="109" t="n">
        <f aca="false">R80</f>
        <v>0.435</v>
      </c>
      <c r="BO80" s="109" t="n">
        <f aca="false">S80+0.01</f>
        <v>0.01</v>
      </c>
      <c r="BP80" s="109" t="n">
        <v>0</v>
      </c>
      <c r="BQ80" s="109" t="n">
        <f aca="false">AS80</f>
        <v>0.23</v>
      </c>
      <c r="BR80" s="109" t="n">
        <f aca="false">AQ80</f>
        <v>0.23</v>
      </c>
      <c r="BS80" s="109" t="n">
        <f aca="false">D80</f>
        <v>0.25</v>
      </c>
      <c r="BT80" s="109" t="n">
        <f aca="false">Curves!AE81</f>
        <v>0.087376</v>
      </c>
      <c r="BU80" s="109" t="n">
        <v>0</v>
      </c>
      <c r="BV80" s="109" t="n">
        <f aca="false">AW80</f>
        <v>0.14</v>
      </c>
      <c r="BW80" s="109" t="n">
        <f aca="false">Curves!AN81</f>
        <v>0</v>
      </c>
      <c r="BX80" s="109" t="n">
        <f aca="false">AQ80</f>
        <v>0.23</v>
      </c>
      <c r="BY80" s="109" t="n">
        <f aca="false">Curves!AS81</f>
        <v>0</v>
      </c>
      <c r="BZ80" s="109" t="n">
        <f aca="false">BA80</f>
        <v>0.14</v>
      </c>
      <c r="CA80" s="109" t="n">
        <f aca="false">BB80</f>
        <v>0.05</v>
      </c>
      <c r="CB80" s="109"/>
      <c r="CC80" s="109"/>
      <c r="CD80" s="110"/>
      <c r="CE80" s="109"/>
      <c r="CF80" s="110"/>
      <c r="CG80" s="109"/>
      <c r="CH80" s="109"/>
      <c r="CI80" s="109"/>
      <c r="CJ80" s="109"/>
      <c r="CK80" s="109"/>
    </row>
    <row r="81" customFormat="false" ht="12.75" hidden="false" customHeight="false" outlineLevel="0" collapsed="false">
      <c r="A81" s="0" t="n">
        <v>0.611515917486834</v>
      </c>
      <c r="B81" s="0" t="str">
        <f aca="false">(D81&amp;E81&amp;F81&amp;G81&amp;H81&amp;I81&amp;J81&amp;K81&amp;L81&amp;M81&amp;N81&amp;O81&amp;P81&amp;Q81&amp;R81&amp;S81&amp;T81&amp;U81&amp;V81&amp;W81&amp;X81&amp;Y81&amp;Z81&amp;AA81&amp;AB81&amp;AC81&amp;AD81&amp;AE81&amp;AF81&amp;AG81&amp;AH81&amp;AI81&amp;AJ81&amp;AK81&amp;AL81&amp;AM81&amp;AN81&amp;AO81&amp;AP81&amp;AQ81&amp;AR81&amp;AS81&amp;AT81&amp;AU81&amp;AV81&amp;AW81&amp;AX81&amp;AY81&amp;AZ81&amp;BA81&amp;BB81&amp;BC81&amp;BD81&amp;BE81&amp;BF81&amp;BG81&amp;BH81&amp;BI81&amp;BJ81&amp;BK81&amp;BL81&amp;BM81&amp;BN81&amp;BO81&amp;BP81&amp;BQ81&amp;BR81&amp;BS81&amp;BT81&amp;BU81&amp;BV81&amp;BW81&amp;BX81&amp;BY81&amp;BZ81&amp;CA81)</f>
        <v>0.24500.400.500.400.08500.1400.24184800.4300.23500.23500.5200.400.2100.50.0050.40.0050.40.0050.2450.40.50.3750.005-0.470.1550.22500.22500.37500.1350.020.1350.020.1350.050.13500.3750.0550.1350.0350.225000.24500.430.0100.2250.2250.2450.08397100.13500.22500.1350.05</v>
      </c>
      <c r="C81" s="108" t="n">
        <v>39142</v>
      </c>
      <c r="D81" s="109" t="n">
        <f aca="false">Curves!D82</f>
        <v>0.245</v>
      </c>
      <c r="E81" s="109" t="n">
        <v>0</v>
      </c>
      <c r="F81" s="109" t="n">
        <f aca="false">Curves!I82</f>
        <v>0.4</v>
      </c>
      <c r="G81" s="109" t="n">
        <v>0</v>
      </c>
      <c r="H81" s="109" t="n">
        <f aca="false">Curves!P82</f>
        <v>0.5</v>
      </c>
      <c r="I81" s="109" t="n">
        <v>0</v>
      </c>
      <c r="J81" s="109" t="n">
        <f aca="false">Curves!L82</f>
        <v>0.4</v>
      </c>
      <c r="K81" s="109" t="n">
        <v>0</v>
      </c>
      <c r="L81" s="109" t="n">
        <f aca="false">Curves!U82</f>
        <v>0.085</v>
      </c>
      <c r="M81" s="109" t="n">
        <v>0</v>
      </c>
      <c r="N81" s="109" t="n">
        <f aca="false">Curves!V82</f>
        <v>0.14</v>
      </c>
      <c r="O81" s="109" t="n">
        <v>0</v>
      </c>
      <c r="P81" s="109" t="n">
        <f aca="false">Curves!W82</f>
        <v>0.241848</v>
      </c>
      <c r="Q81" s="109" t="n">
        <v>0</v>
      </c>
      <c r="R81" s="109" t="n">
        <f aca="false">Curves!O82</f>
        <v>0.43</v>
      </c>
      <c r="S81" s="109" t="n">
        <v>0</v>
      </c>
      <c r="T81" s="109" t="n">
        <f aca="false">Curves!F82</f>
        <v>0.235</v>
      </c>
      <c r="U81" s="109" t="n">
        <v>0</v>
      </c>
      <c r="V81" s="109" t="n">
        <f aca="false">Curves!H82</f>
        <v>0.235</v>
      </c>
      <c r="W81" s="109" t="n">
        <v>0</v>
      </c>
      <c r="X81" s="109" t="n">
        <f aca="false">Curves!S82</f>
        <v>0.52</v>
      </c>
      <c r="Y81" s="109" t="n">
        <v>0</v>
      </c>
      <c r="Z81" s="109" t="n">
        <f aca="false">Curves!K82</f>
        <v>0.4</v>
      </c>
      <c r="AA81" s="109" t="n">
        <v>0</v>
      </c>
      <c r="AB81" s="109" t="n">
        <f aca="false">Curves!G82</f>
        <v>0.21</v>
      </c>
      <c r="AC81" s="109" t="n">
        <v>0</v>
      </c>
      <c r="AD81" s="109" t="n">
        <f aca="false">Curves!R82</f>
        <v>0.5</v>
      </c>
      <c r="AE81" s="109" t="n">
        <v>0.005</v>
      </c>
      <c r="AF81" s="109" t="n">
        <f aca="false">Curves!N82</f>
        <v>0.4</v>
      </c>
      <c r="AG81" s="109" t="n">
        <v>0.005</v>
      </c>
      <c r="AH81" s="109" t="n">
        <f aca="false">Curves!J82</f>
        <v>0.4</v>
      </c>
      <c r="AI81" s="109" t="n">
        <v>0.005</v>
      </c>
      <c r="AJ81" s="109" t="n">
        <f aca="false">Curves!E82</f>
        <v>0.245</v>
      </c>
      <c r="AK81" s="109" t="n">
        <f aca="false">Curves!M82</f>
        <v>0.4</v>
      </c>
      <c r="AL81" s="109" t="n">
        <f aca="false">Curves!Q82</f>
        <v>0.5</v>
      </c>
      <c r="AM81" s="109" t="n">
        <f aca="false">Curves!AC82</f>
        <v>0.375</v>
      </c>
      <c r="AN81" s="109" t="n">
        <f aca="false">Curves!AQ82</f>
        <v>0.005</v>
      </c>
      <c r="AO81" s="109" t="n">
        <f aca="false">Curves!AD82</f>
        <v>-0.47</v>
      </c>
      <c r="AP81" s="109" t="n">
        <f aca="false">Curves!AP82</f>
        <v>0.155</v>
      </c>
      <c r="AQ81" s="109" t="n">
        <f aca="false">Curves!AA82</f>
        <v>0.225</v>
      </c>
      <c r="AR81" s="109" t="n">
        <f aca="false">Curves!AG82</f>
        <v>0</v>
      </c>
      <c r="AS81" s="109" t="n">
        <f aca="false">Curves!Y82</f>
        <v>0.225</v>
      </c>
      <c r="AT81" s="109" t="n">
        <f aca="false">Curves!AJ82</f>
        <v>0</v>
      </c>
      <c r="AU81" s="109" t="n">
        <f aca="false">Curves!AB82</f>
        <v>0.375</v>
      </c>
      <c r="AV81" s="109" t="n">
        <f aca="false">Curves!AH82</f>
        <v>0</v>
      </c>
      <c r="AW81" s="109" t="n">
        <f aca="false">Curves!Z82</f>
        <v>0.135</v>
      </c>
      <c r="AX81" s="109" t="n">
        <f aca="false">Curves!AI82</f>
        <v>0.02</v>
      </c>
      <c r="AY81" s="109" t="n">
        <f aca="false">Curves!Z82</f>
        <v>0.135</v>
      </c>
      <c r="AZ81" s="109" t="n">
        <f aca="false">Curves!AK82</f>
        <v>0.02</v>
      </c>
      <c r="BA81" s="109" t="n">
        <f aca="false">Curves!Z82</f>
        <v>0.135</v>
      </c>
      <c r="BB81" s="109" t="n">
        <f aca="false">Curves!AL82</f>
        <v>0.05</v>
      </c>
      <c r="BC81" s="109" t="n">
        <f aca="false">Curves!Z82</f>
        <v>0.135</v>
      </c>
      <c r="BD81" s="109" t="n">
        <f aca="false">Curves!AO82</f>
        <v>0</v>
      </c>
      <c r="BE81" s="109" t="n">
        <f aca="false">Curves!AC82</f>
        <v>0.375</v>
      </c>
      <c r="BF81" s="109" t="n">
        <f aca="false">Curves!AR82</f>
        <v>0.055</v>
      </c>
      <c r="BG81" s="109" t="n">
        <f aca="false">Curves!Z82</f>
        <v>0.135</v>
      </c>
      <c r="BH81" s="109" t="n">
        <f aca="false">Curves!AM82</f>
        <v>0.035</v>
      </c>
      <c r="BI81" s="109" t="n">
        <f aca="false">AS81</f>
        <v>0.225</v>
      </c>
      <c r="BJ81" s="109" t="n">
        <f aca="false">AT81</f>
        <v>0</v>
      </c>
      <c r="BK81" s="109" t="n">
        <v>0</v>
      </c>
      <c r="BL81" s="109" t="n">
        <f aca="false">D81</f>
        <v>0.245</v>
      </c>
      <c r="BM81" s="109" t="n">
        <v>0</v>
      </c>
      <c r="BN81" s="109" t="n">
        <f aca="false">R81</f>
        <v>0.43</v>
      </c>
      <c r="BO81" s="109" t="n">
        <f aca="false">S81+0.01</f>
        <v>0.01</v>
      </c>
      <c r="BP81" s="109" t="n">
        <v>0</v>
      </c>
      <c r="BQ81" s="109" t="n">
        <f aca="false">AS81</f>
        <v>0.225</v>
      </c>
      <c r="BR81" s="109" t="n">
        <f aca="false">AQ81</f>
        <v>0.225</v>
      </c>
      <c r="BS81" s="109" t="n">
        <f aca="false">D81</f>
        <v>0.245</v>
      </c>
      <c r="BT81" s="109" t="n">
        <f aca="false">Curves!AE82</f>
        <v>0.083971</v>
      </c>
      <c r="BU81" s="109" t="n">
        <v>0</v>
      </c>
      <c r="BV81" s="109" t="n">
        <f aca="false">AW81</f>
        <v>0.135</v>
      </c>
      <c r="BW81" s="109" t="n">
        <f aca="false">Curves!AN82</f>
        <v>0</v>
      </c>
      <c r="BX81" s="109" t="n">
        <f aca="false">AQ81</f>
        <v>0.225</v>
      </c>
      <c r="BY81" s="109" t="n">
        <f aca="false">Curves!AS82</f>
        <v>0</v>
      </c>
      <c r="BZ81" s="109" t="n">
        <f aca="false">BA81</f>
        <v>0.135</v>
      </c>
      <c r="CA81" s="109" t="n">
        <f aca="false">BB81</f>
        <v>0.05</v>
      </c>
      <c r="CB81" s="109"/>
      <c r="CC81" s="109"/>
      <c r="CD81" s="110"/>
      <c r="CE81" s="109"/>
      <c r="CF81" s="110"/>
      <c r="CG81" s="109"/>
      <c r="CH81" s="109"/>
      <c r="CI81" s="109"/>
      <c r="CJ81" s="109"/>
      <c r="CK81" s="109"/>
    </row>
    <row r="82" customFormat="false" ht="12.75" hidden="false" customHeight="false" outlineLevel="0" collapsed="false">
      <c r="A82" s="0" t="n">
        <v>0.607639960401286</v>
      </c>
      <c r="B82" s="0" t="str">
        <f aca="false">(D82&amp;E82&amp;F82&amp;G82&amp;H82&amp;I82&amp;J82&amp;K82&amp;L82&amp;M82&amp;N82&amp;O82&amp;P82&amp;Q82&amp;R82&amp;S82&amp;T82&amp;U82&amp;V82&amp;W82&amp;X82&amp;Y82&amp;Z82&amp;AA82&amp;AB82&amp;AC82&amp;AD82&amp;AE82&amp;AF82&amp;AG82&amp;AH82&amp;AI82&amp;AJ82&amp;AK82&amp;AL82&amp;AM82&amp;AN82&amp;AO82&amp;AP82&amp;AQ82&amp;AR82&amp;AS82&amp;AT82&amp;AU82&amp;AV82&amp;AW82&amp;AX82&amp;AY82&amp;AZ82&amp;BA82&amp;BB82&amp;BC82&amp;BD82&amp;BE82&amp;BF82&amp;BG82&amp;BH82&amp;BI82&amp;BJ82&amp;BK82&amp;BL82&amp;BM82&amp;BN82&amp;BO82&amp;BP82&amp;BQ82&amp;BR82&amp;BS82&amp;BT82&amp;BU82&amp;BV82&amp;BW82&amp;BX82&amp;BY82&amp;BZ82&amp;CA82)</f>
        <v>0.1800.1800.17500.2050-0.0200.03500.1800.22500.1700.1700.17500.1800.14500.1750.0050.2050.0050.180.0050.180.2050.1750.230-0.5730.1550.1700.1700.2300.080.0050.080.0050.080.040.0800.230.040.080.00750.17000.1800.2250.0100.170.170.180.03099500.0800.1700.080.04</v>
      </c>
      <c r="C82" s="108" t="n">
        <v>39173</v>
      </c>
      <c r="D82" s="109" t="n">
        <f aca="false">Curves!D83</f>
        <v>0.18</v>
      </c>
      <c r="E82" s="109" t="n">
        <v>0</v>
      </c>
      <c r="F82" s="109" t="n">
        <f aca="false">Curves!I83</f>
        <v>0.18</v>
      </c>
      <c r="G82" s="109" t="n">
        <v>0</v>
      </c>
      <c r="H82" s="109" t="n">
        <f aca="false">Curves!P83</f>
        <v>0.175</v>
      </c>
      <c r="I82" s="109" t="n">
        <v>0</v>
      </c>
      <c r="J82" s="109" t="n">
        <f aca="false">Curves!L83</f>
        <v>0.205</v>
      </c>
      <c r="K82" s="109" t="n">
        <v>0</v>
      </c>
      <c r="L82" s="109" t="n">
        <f aca="false">Curves!U83</f>
        <v>-0.02</v>
      </c>
      <c r="M82" s="109" t="n">
        <v>0</v>
      </c>
      <c r="N82" s="109" t="n">
        <f aca="false">Curves!V83</f>
        <v>0.035</v>
      </c>
      <c r="O82" s="109" t="n">
        <v>0</v>
      </c>
      <c r="P82" s="109" t="n">
        <f aca="false">Curves!W83</f>
        <v>0.18</v>
      </c>
      <c r="Q82" s="109" t="n">
        <v>0</v>
      </c>
      <c r="R82" s="109" t="n">
        <f aca="false">Curves!O83</f>
        <v>0.225</v>
      </c>
      <c r="S82" s="109" t="n">
        <v>0</v>
      </c>
      <c r="T82" s="109" t="n">
        <f aca="false">Curves!F83</f>
        <v>0.17</v>
      </c>
      <c r="U82" s="109" t="n">
        <v>0</v>
      </c>
      <c r="V82" s="109" t="n">
        <f aca="false">Curves!H83</f>
        <v>0.17</v>
      </c>
      <c r="W82" s="109" t="n">
        <v>0</v>
      </c>
      <c r="X82" s="109" t="n">
        <f aca="false">Curves!S83</f>
        <v>0.175</v>
      </c>
      <c r="Y82" s="109" t="n">
        <v>0</v>
      </c>
      <c r="Z82" s="109" t="n">
        <f aca="false">Curves!K83</f>
        <v>0.18</v>
      </c>
      <c r="AA82" s="109" t="n">
        <v>0</v>
      </c>
      <c r="AB82" s="109" t="n">
        <f aca="false">Curves!G83</f>
        <v>0.145</v>
      </c>
      <c r="AC82" s="109" t="n">
        <v>0</v>
      </c>
      <c r="AD82" s="109" t="n">
        <f aca="false">Curves!R83</f>
        <v>0.175</v>
      </c>
      <c r="AE82" s="109" t="n">
        <v>0.005</v>
      </c>
      <c r="AF82" s="109" t="n">
        <f aca="false">Curves!N83</f>
        <v>0.205</v>
      </c>
      <c r="AG82" s="109" t="n">
        <v>0.005</v>
      </c>
      <c r="AH82" s="109" t="n">
        <f aca="false">Curves!J83</f>
        <v>0.18</v>
      </c>
      <c r="AI82" s="109" t="n">
        <v>0.005</v>
      </c>
      <c r="AJ82" s="109" t="n">
        <f aca="false">Curves!E83</f>
        <v>0.18</v>
      </c>
      <c r="AK82" s="109" t="n">
        <f aca="false">Curves!M83</f>
        <v>0.205</v>
      </c>
      <c r="AL82" s="109" t="n">
        <f aca="false">Curves!Q83</f>
        <v>0.175</v>
      </c>
      <c r="AM82" s="109" t="n">
        <f aca="false">Curves!AC83</f>
        <v>0.23</v>
      </c>
      <c r="AN82" s="109" t="n">
        <f aca="false">Curves!AQ83</f>
        <v>0</v>
      </c>
      <c r="AO82" s="109" t="n">
        <f aca="false">Curves!AD83</f>
        <v>-0.573</v>
      </c>
      <c r="AP82" s="109" t="n">
        <f aca="false">Curves!AP83</f>
        <v>0.155</v>
      </c>
      <c r="AQ82" s="109" t="n">
        <f aca="false">Curves!AA83</f>
        <v>0.17</v>
      </c>
      <c r="AR82" s="109" t="n">
        <f aca="false">Curves!AG83</f>
        <v>0</v>
      </c>
      <c r="AS82" s="109" t="n">
        <f aca="false">Curves!Y83</f>
        <v>0.17</v>
      </c>
      <c r="AT82" s="109" t="n">
        <f aca="false">Curves!AJ83</f>
        <v>0</v>
      </c>
      <c r="AU82" s="109" t="n">
        <f aca="false">Curves!AB83</f>
        <v>0.23</v>
      </c>
      <c r="AV82" s="109" t="n">
        <f aca="false">Curves!AH83</f>
        <v>0</v>
      </c>
      <c r="AW82" s="109" t="n">
        <f aca="false">Curves!Z83</f>
        <v>0.08</v>
      </c>
      <c r="AX82" s="109" t="n">
        <f aca="false">Curves!AI83</f>
        <v>0.005</v>
      </c>
      <c r="AY82" s="109" t="n">
        <f aca="false">Curves!Z83</f>
        <v>0.08</v>
      </c>
      <c r="AZ82" s="109" t="n">
        <f aca="false">Curves!AK83</f>
        <v>0.005</v>
      </c>
      <c r="BA82" s="109" t="n">
        <f aca="false">Curves!Z83</f>
        <v>0.08</v>
      </c>
      <c r="BB82" s="109" t="n">
        <f aca="false">Curves!AL83</f>
        <v>0.04</v>
      </c>
      <c r="BC82" s="109" t="n">
        <f aca="false">Curves!Z83</f>
        <v>0.08</v>
      </c>
      <c r="BD82" s="109" t="n">
        <f aca="false">Curves!AO83</f>
        <v>0</v>
      </c>
      <c r="BE82" s="109" t="n">
        <f aca="false">Curves!AC83</f>
        <v>0.23</v>
      </c>
      <c r="BF82" s="109" t="n">
        <f aca="false">Curves!AR83</f>
        <v>0.04</v>
      </c>
      <c r="BG82" s="109" t="n">
        <f aca="false">Curves!Z83</f>
        <v>0.08</v>
      </c>
      <c r="BH82" s="109" t="n">
        <f aca="false">Curves!AM83</f>
        <v>0.0075</v>
      </c>
      <c r="BI82" s="109" t="n">
        <f aca="false">AS82</f>
        <v>0.17</v>
      </c>
      <c r="BJ82" s="109" t="n">
        <f aca="false">AT82</f>
        <v>0</v>
      </c>
      <c r="BK82" s="109" t="n">
        <v>0</v>
      </c>
      <c r="BL82" s="109" t="n">
        <f aca="false">D82</f>
        <v>0.18</v>
      </c>
      <c r="BM82" s="109" t="n">
        <v>0</v>
      </c>
      <c r="BN82" s="109" t="n">
        <f aca="false">R82</f>
        <v>0.225</v>
      </c>
      <c r="BO82" s="109" t="n">
        <f aca="false">S82+0.01</f>
        <v>0.01</v>
      </c>
      <c r="BP82" s="109" t="n">
        <v>0</v>
      </c>
      <c r="BQ82" s="109" t="n">
        <f aca="false">AS82</f>
        <v>0.17</v>
      </c>
      <c r="BR82" s="109" t="n">
        <f aca="false">AQ82</f>
        <v>0.17</v>
      </c>
      <c r="BS82" s="109" t="n">
        <f aca="false">D82</f>
        <v>0.18</v>
      </c>
      <c r="BT82" s="109" t="n">
        <f aca="false">Curves!AE83</f>
        <v>0.030995</v>
      </c>
      <c r="BU82" s="109" t="n">
        <v>0</v>
      </c>
      <c r="BV82" s="109" t="n">
        <f aca="false">AW82</f>
        <v>0.08</v>
      </c>
      <c r="BW82" s="109" t="n">
        <f aca="false">Curves!AN83</f>
        <v>0</v>
      </c>
      <c r="BX82" s="109" t="n">
        <f aca="false">AQ82</f>
        <v>0.17</v>
      </c>
      <c r="BY82" s="109" t="n">
        <f aca="false">Curves!AS83</f>
        <v>0</v>
      </c>
      <c r="BZ82" s="109" t="n">
        <f aca="false">BA82</f>
        <v>0.08</v>
      </c>
      <c r="CA82" s="109" t="n">
        <f aca="false">BB82</f>
        <v>0.04</v>
      </c>
      <c r="CB82" s="109"/>
      <c r="CC82" s="109"/>
      <c r="CD82" s="110"/>
      <c r="CE82" s="109"/>
      <c r="CF82" s="110"/>
      <c r="CG82" s="109"/>
      <c r="CH82" s="109"/>
      <c r="CI82" s="109"/>
      <c r="CJ82" s="109"/>
      <c r="CK82" s="109"/>
    </row>
    <row r="83" customFormat="false" ht="12.75" hidden="false" customHeight="false" outlineLevel="0" collapsed="false">
      <c r="A83" s="0" t="n">
        <v>0.603910021652075</v>
      </c>
      <c r="B83" s="0" t="str">
        <f aca="false">(D83&amp;E83&amp;F83&amp;G83&amp;H83&amp;I83&amp;J83&amp;K83&amp;L83&amp;M83&amp;N83&amp;O83&amp;P83&amp;Q83&amp;R83&amp;S83&amp;T83&amp;U83&amp;V83&amp;W83&amp;X83&amp;Y83&amp;Z83&amp;AA83&amp;AB83&amp;AC83&amp;AD83&amp;AE83&amp;AF83&amp;AG83&amp;AH83&amp;AI83&amp;AJ83&amp;AK83&amp;AL83&amp;AM83&amp;AN83&amp;AO83&amp;AP83&amp;AQ83&amp;AR83&amp;AS83&amp;AT83&amp;AU83&amp;AV83&amp;AW83&amp;AX83&amp;AY83&amp;AZ83&amp;BA83&amp;BB83&amp;BC83&amp;BD83&amp;BE83&amp;BF83&amp;BG83&amp;BH83&amp;BI83&amp;BJ83&amp;BK83&amp;BL83&amp;BM83&amp;BN83&amp;BO83&amp;BP83&amp;BQ83&amp;BR83&amp;BS83&amp;BT83&amp;BU83&amp;BV83&amp;BW83&amp;BX83&amp;BY83&amp;BZ83&amp;CA83)</f>
        <v>0.1700.1700.16500.1950-0.0300.02500.1700.21500.1600.1600.16500.1700.13500.1650.0050.1950.0050.170.0050.170.1950.1650.220-0.5730.1550.1600.1600.2200.070.0050.070.0050.070.040.0700.220.040.070.00750.16000.1700.2150.0100.160.160.170.02062100.0700.1600.070.04</v>
      </c>
      <c r="C83" s="108" t="n">
        <v>39203</v>
      </c>
      <c r="D83" s="109" t="n">
        <f aca="false">Curves!D84</f>
        <v>0.17</v>
      </c>
      <c r="E83" s="109" t="n">
        <v>0</v>
      </c>
      <c r="F83" s="109" t="n">
        <f aca="false">Curves!I84</f>
        <v>0.17</v>
      </c>
      <c r="G83" s="109" t="n">
        <v>0</v>
      </c>
      <c r="H83" s="109" t="n">
        <f aca="false">Curves!P84</f>
        <v>0.165</v>
      </c>
      <c r="I83" s="109" t="n">
        <v>0</v>
      </c>
      <c r="J83" s="109" t="n">
        <f aca="false">Curves!L84</f>
        <v>0.195</v>
      </c>
      <c r="K83" s="109" t="n">
        <v>0</v>
      </c>
      <c r="L83" s="109" t="n">
        <f aca="false">Curves!U84</f>
        <v>-0.03</v>
      </c>
      <c r="M83" s="109" t="n">
        <v>0</v>
      </c>
      <c r="N83" s="109" t="n">
        <f aca="false">Curves!V84</f>
        <v>0.025</v>
      </c>
      <c r="O83" s="109" t="n">
        <v>0</v>
      </c>
      <c r="P83" s="109" t="n">
        <f aca="false">Curves!W84</f>
        <v>0.17</v>
      </c>
      <c r="Q83" s="109" t="n">
        <v>0</v>
      </c>
      <c r="R83" s="109" t="n">
        <f aca="false">Curves!O84</f>
        <v>0.215</v>
      </c>
      <c r="S83" s="109" t="n">
        <v>0</v>
      </c>
      <c r="T83" s="109" t="n">
        <f aca="false">Curves!F84</f>
        <v>0.16</v>
      </c>
      <c r="U83" s="109" t="n">
        <v>0</v>
      </c>
      <c r="V83" s="109" t="n">
        <f aca="false">Curves!H84</f>
        <v>0.16</v>
      </c>
      <c r="W83" s="109" t="n">
        <v>0</v>
      </c>
      <c r="X83" s="109" t="n">
        <f aca="false">Curves!S84</f>
        <v>0.165</v>
      </c>
      <c r="Y83" s="109" t="n">
        <v>0</v>
      </c>
      <c r="Z83" s="109" t="n">
        <f aca="false">Curves!K84</f>
        <v>0.17</v>
      </c>
      <c r="AA83" s="109" t="n">
        <v>0</v>
      </c>
      <c r="AB83" s="109" t="n">
        <f aca="false">Curves!G84</f>
        <v>0.135</v>
      </c>
      <c r="AC83" s="109" t="n">
        <v>0</v>
      </c>
      <c r="AD83" s="109" t="n">
        <f aca="false">Curves!R84</f>
        <v>0.165</v>
      </c>
      <c r="AE83" s="109" t="n">
        <v>0.005</v>
      </c>
      <c r="AF83" s="109" t="n">
        <f aca="false">Curves!N84</f>
        <v>0.195</v>
      </c>
      <c r="AG83" s="109" t="n">
        <v>0.005</v>
      </c>
      <c r="AH83" s="109" t="n">
        <f aca="false">Curves!J84</f>
        <v>0.17</v>
      </c>
      <c r="AI83" s="109" t="n">
        <v>0.005</v>
      </c>
      <c r="AJ83" s="109" t="n">
        <f aca="false">Curves!E84</f>
        <v>0.17</v>
      </c>
      <c r="AK83" s="109" t="n">
        <f aca="false">Curves!M84</f>
        <v>0.195</v>
      </c>
      <c r="AL83" s="109" t="n">
        <f aca="false">Curves!Q84</f>
        <v>0.165</v>
      </c>
      <c r="AM83" s="109" t="n">
        <f aca="false">Curves!AC84</f>
        <v>0.22</v>
      </c>
      <c r="AN83" s="109" t="n">
        <f aca="false">Curves!AQ84</f>
        <v>0</v>
      </c>
      <c r="AO83" s="109" t="n">
        <f aca="false">Curves!AD84</f>
        <v>-0.573</v>
      </c>
      <c r="AP83" s="109" t="n">
        <f aca="false">Curves!AP84</f>
        <v>0.155</v>
      </c>
      <c r="AQ83" s="109" t="n">
        <f aca="false">Curves!AA84</f>
        <v>0.16</v>
      </c>
      <c r="AR83" s="109" t="n">
        <f aca="false">Curves!AG84</f>
        <v>0</v>
      </c>
      <c r="AS83" s="109" t="n">
        <f aca="false">Curves!Y84</f>
        <v>0.16</v>
      </c>
      <c r="AT83" s="109" t="n">
        <f aca="false">Curves!AJ84</f>
        <v>0</v>
      </c>
      <c r="AU83" s="109" t="n">
        <f aca="false">Curves!AB84</f>
        <v>0.22</v>
      </c>
      <c r="AV83" s="109" t="n">
        <f aca="false">Curves!AH84</f>
        <v>0</v>
      </c>
      <c r="AW83" s="109" t="n">
        <f aca="false">Curves!Z84</f>
        <v>0.07</v>
      </c>
      <c r="AX83" s="109" t="n">
        <f aca="false">Curves!AI84</f>
        <v>0.005</v>
      </c>
      <c r="AY83" s="109" t="n">
        <f aca="false">Curves!Z84</f>
        <v>0.07</v>
      </c>
      <c r="AZ83" s="109" t="n">
        <f aca="false">Curves!AK84</f>
        <v>0.005</v>
      </c>
      <c r="BA83" s="109" t="n">
        <f aca="false">Curves!Z84</f>
        <v>0.07</v>
      </c>
      <c r="BB83" s="109" t="n">
        <f aca="false">Curves!AL84</f>
        <v>0.04</v>
      </c>
      <c r="BC83" s="109" t="n">
        <f aca="false">Curves!Z84</f>
        <v>0.07</v>
      </c>
      <c r="BD83" s="109" t="n">
        <f aca="false">Curves!AO84</f>
        <v>0</v>
      </c>
      <c r="BE83" s="109" t="n">
        <f aca="false">Curves!AC84</f>
        <v>0.22</v>
      </c>
      <c r="BF83" s="109" t="n">
        <f aca="false">Curves!AR84</f>
        <v>0.04</v>
      </c>
      <c r="BG83" s="109" t="n">
        <f aca="false">Curves!Z84</f>
        <v>0.07</v>
      </c>
      <c r="BH83" s="109" t="n">
        <f aca="false">Curves!AM84</f>
        <v>0.0075</v>
      </c>
      <c r="BI83" s="109" t="n">
        <f aca="false">AS83</f>
        <v>0.16</v>
      </c>
      <c r="BJ83" s="109" t="n">
        <f aca="false">AT83</f>
        <v>0</v>
      </c>
      <c r="BK83" s="109" t="n">
        <v>0</v>
      </c>
      <c r="BL83" s="109" t="n">
        <f aca="false">D83</f>
        <v>0.17</v>
      </c>
      <c r="BM83" s="109" t="n">
        <v>0</v>
      </c>
      <c r="BN83" s="109" t="n">
        <f aca="false">R83</f>
        <v>0.215</v>
      </c>
      <c r="BO83" s="109" t="n">
        <f aca="false">S83+0.01</f>
        <v>0.01</v>
      </c>
      <c r="BP83" s="109" t="n">
        <v>0</v>
      </c>
      <c r="BQ83" s="109" t="n">
        <f aca="false">AS83</f>
        <v>0.16</v>
      </c>
      <c r="BR83" s="109" t="n">
        <f aca="false">AQ83</f>
        <v>0.16</v>
      </c>
      <c r="BS83" s="109" t="n">
        <f aca="false">D83</f>
        <v>0.17</v>
      </c>
      <c r="BT83" s="109" t="n">
        <f aca="false">Curves!AE84</f>
        <v>0.020621</v>
      </c>
      <c r="BU83" s="109" t="n">
        <v>0</v>
      </c>
      <c r="BV83" s="109" t="n">
        <f aca="false">AW83</f>
        <v>0.07</v>
      </c>
      <c r="BW83" s="109" t="n">
        <f aca="false">Curves!AN84</f>
        <v>0</v>
      </c>
      <c r="BX83" s="109" t="n">
        <f aca="false">AQ83</f>
        <v>0.16</v>
      </c>
      <c r="BY83" s="109" t="n">
        <f aca="false">Curves!AS84</f>
        <v>0</v>
      </c>
      <c r="BZ83" s="109" t="n">
        <f aca="false">BA83</f>
        <v>0.07</v>
      </c>
      <c r="CA83" s="109" t="n">
        <f aca="false">BB83</f>
        <v>0.04</v>
      </c>
      <c r="CB83" s="109"/>
      <c r="CC83" s="109"/>
      <c r="CD83" s="110"/>
      <c r="CE83" s="109"/>
      <c r="CF83" s="110"/>
      <c r="CG83" s="109"/>
      <c r="CH83" s="109"/>
      <c r="CI83" s="109"/>
      <c r="CJ83" s="109"/>
      <c r="CK83" s="109"/>
    </row>
    <row r="84" customFormat="false" ht="12.75" hidden="false" customHeight="false" outlineLevel="0" collapsed="false">
      <c r="A84" s="0" t="n">
        <v>0.600077333911296</v>
      </c>
      <c r="B84" s="0" t="str">
        <f aca="false">(D84&amp;E84&amp;F84&amp;G84&amp;H84&amp;I84&amp;J84&amp;K84&amp;L84&amp;M84&amp;N84&amp;O84&amp;P84&amp;Q84&amp;R84&amp;S84&amp;T84&amp;U84&amp;V84&amp;W84&amp;X84&amp;Y84&amp;Z84&amp;AA84&amp;AB84&amp;AC84&amp;AD84&amp;AE84&amp;AF84&amp;AG84&amp;AH84&amp;AI84&amp;AJ84&amp;AK84&amp;AL84&amp;AM84&amp;AN84&amp;AO84&amp;AP84&amp;AQ84&amp;AR84&amp;AS84&amp;AT84&amp;AU84&amp;AV84&amp;AW84&amp;AX84&amp;AY84&amp;AZ84&amp;BA84&amp;BB84&amp;BC84&amp;BD84&amp;BE84&amp;BF84&amp;BG84&amp;BH84&amp;BI84&amp;BJ84&amp;BK84&amp;BL84&amp;BM84&amp;BN84&amp;BO84&amp;BP84&amp;BQ84&amp;BR84&amp;BS84&amp;BT84&amp;BU84&amp;BV84&amp;BW84&amp;BX84&amp;BY84&amp;BZ84&amp;CA84)</f>
        <v>0.1600.1600.15500.1850-0.0400.01500.1600.20500.1500.1500.15500.1600.12500.1550.0050.1850.0050.160.0050.160.1850.1550.210-0.5730.1550.1500.1500.2100.060.0050.060.0050.060.040.0600.210.040.060.00750.15000.1600.2050.0100.150.150.160.01032400.0600.1500.060.04</v>
      </c>
      <c r="C84" s="108" t="n">
        <v>39234</v>
      </c>
      <c r="D84" s="109" t="n">
        <f aca="false">Curves!D85</f>
        <v>0.16</v>
      </c>
      <c r="E84" s="109" t="n">
        <v>0</v>
      </c>
      <c r="F84" s="109" t="n">
        <f aca="false">Curves!I85</f>
        <v>0.16</v>
      </c>
      <c r="G84" s="109" t="n">
        <v>0</v>
      </c>
      <c r="H84" s="109" t="n">
        <f aca="false">Curves!P85</f>
        <v>0.155</v>
      </c>
      <c r="I84" s="109" t="n">
        <v>0</v>
      </c>
      <c r="J84" s="109" t="n">
        <f aca="false">Curves!L85</f>
        <v>0.185</v>
      </c>
      <c r="K84" s="109" t="n">
        <v>0</v>
      </c>
      <c r="L84" s="109" t="n">
        <f aca="false">Curves!U85</f>
        <v>-0.04</v>
      </c>
      <c r="M84" s="109" t="n">
        <v>0</v>
      </c>
      <c r="N84" s="109" t="n">
        <f aca="false">Curves!V85</f>
        <v>0.015</v>
      </c>
      <c r="O84" s="109" t="n">
        <v>0</v>
      </c>
      <c r="P84" s="109" t="n">
        <f aca="false">Curves!W85</f>
        <v>0.16</v>
      </c>
      <c r="Q84" s="109" t="n">
        <v>0</v>
      </c>
      <c r="R84" s="109" t="n">
        <f aca="false">Curves!O85</f>
        <v>0.205</v>
      </c>
      <c r="S84" s="109" t="n">
        <v>0</v>
      </c>
      <c r="T84" s="109" t="n">
        <f aca="false">Curves!F85</f>
        <v>0.15</v>
      </c>
      <c r="U84" s="109" t="n">
        <v>0</v>
      </c>
      <c r="V84" s="109" t="n">
        <f aca="false">Curves!H85</f>
        <v>0.15</v>
      </c>
      <c r="W84" s="109" t="n">
        <v>0</v>
      </c>
      <c r="X84" s="109" t="n">
        <f aca="false">Curves!S85</f>
        <v>0.155</v>
      </c>
      <c r="Y84" s="109" t="n">
        <v>0</v>
      </c>
      <c r="Z84" s="109" t="n">
        <f aca="false">Curves!K85</f>
        <v>0.16</v>
      </c>
      <c r="AA84" s="109" t="n">
        <v>0</v>
      </c>
      <c r="AB84" s="109" t="n">
        <f aca="false">Curves!G85</f>
        <v>0.125</v>
      </c>
      <c r="AC84" s="109" t="n">
        <v>0</v>
      </c>
      <c r="AD84" s="109" t="n">
        <f aca="false">Curves!R85</f>
        <v>0.155</v>
      </c>
      <c r="AE84" s="109" t="n">
        <v>0.005</v>
      </c>
      <c r="AF84" s="109" t="n">
        <f aca="false">Curves!N85</f>
        <v>0.185</v>
      </c>
      <c r="AG84" s="109" t="n">
        <v>0.005</v>
      </c>
      <c r="AH84" s="109" t="n">
        <f aca="false">Curves!J85</f>
        <v>0.16</v>
      </c>
      <c r="AI84" s="109" t="n">
        <v>0.005</v>
      </c>
      <c r="AJ84" s="109" t="n">
        <f aca="false">Curves!E85</f>
        <v>0.16</v>
      </c>
      <c r="AK84" s="109" t="n">
        <f aca="false">Curves!M85</f>
        <v>0.185</v>
      </c>
      <c r="AL84" s="109" t="n">
        <f aca="false">Curves!Q85</f>
        <v>0.155</v>
      </c>
      <c r="AM84" s="109" t="n">
        <f aca="false">Curves!AC85</f>
        <v>0.21</v>
      </c>
      <c r="AN84" s="109" t="n">
        <f aca="false">Curves!AQ85</f>
        <v>0</v>
      </c>
      <c r="AO84" s="109" t="n">
        <f aca="false">Curves!AD85</f>
        <v>-0.573</v>
      </c>
      <c r="AP84" s="109" t="n">
        <f aca="false">Curves!AP85</f>
        <v>0.155</v>
      </c>
      <c r="AQ84" s="109" t="n">
        <f aca="false">Curves!AA85</f>
        <v>0.15</v>
      </c>
      <c r="AR84" s="109" t="n">
        <f aca="false">Curves!AG85</f>
        <v>0</v>
      </c>
      <c r="AS84" s="109" t="n">
        <f aca="false">Curves!Y85</f>
        <v>0.15</v>
      </c>
      <c r="AT84" s="109" t="n">
        <f aca="false">Curves!AJ85</f>
        <v>0</v>
      </c>
      <c r="AU84" s="109" t="n">
        <f aca="false">Curves!AB85</f>
        <v>0.21</v>
      </c>
      <c r="AV84" s="109" t="n">
        <f aca="false">Curves!AH85</f>
        <v>0</v>
      </c>
      <c r="AW84" s="109" t="n">
        <f aca="false">Curves!Z85</f>
        <v>0.06</v>
      </c>
      <c r="AX84" s="109" t="n">
        <f aca="false">Curves!AI85</f>
        <v>0.005</v>
      </c>
      <c r="AY84" s="109" t="n">
        <f aca="false">Curves!Z85</f>
        <v>0.06</v>
      </c>
      <c r="AZ84" s="109" t="n">
        <f aca="false">Curves!AK85</f>
        <v>0.005</v>
      </c>
      <c r="BA84" s="109" t="n">
        <f aca="false">Curves!Z85</f>
        <v>0.06</v>
      </c>
      <c r="BB84" s="109" t="n">
        <f aca="false">Curves!AL85</f>
        <v>0.04</v>
      </c>
      <c r="BC84" s="109" t="n">
        <f aca="false">Curves!Z85</f>
        <v>0.06</v>
      </c>
      <c r="BD84" s="109" t="n">
        <f aca="false">Curves!AO85</f>
        <v>0</v>
      </c>
      <c r="BE84" s="109" t="n">
        <f aca="false">Curves!AC85</f>
        <v>0.21</v>
      </c>
      <c r="BF84" s="109" t="n">
        <f aca="false">Curves!AR85</f>
        <v>0.04</v>
      </c>
      <c r="BG84" s="109" t="n">
        <f aca="false">Curves!Z85</f>
        <v>0.06</v>
      </c>
      <c r="BH84" s="109" t="n">
        <f aca="false">Curves!AM85</f>
        <v>0.0075</v>
      </c>
      <c r="BI84" s="109" t="n">
        <f aca="false">AS84</f>
        <v>0.15</v>
      </c>
      <c r="BJ84" s="109" t="n">
        <f aca="false">AT84</f>
        <v>0</v>
      </c>
      <c r="BK84" s="109" t="n">
        <v>0</v>
      </c>
      <c r="BL84" s="109" t="n">
        <f aca="false">D84</f>
        <v>0.16</v>
      </c>
      <c r="BM84" s="109" t="n">
        <v>0</v>
      </c>
      <c r="BN84" s="109" t="n">
        <f aca="false">R84</f>
        <v>0.205</v>
      </c>
      <c r="BO84" s="109" t="n">
        <f aca="false">S84+0.01</f>
        <v>0.01</v>
      </c>
      <c r="BP84" s="109" t="n">
        <v>0</v>
      </c>
      <c r="BQ84" s="109" t="n">
        <f aca="false">AS84</f>
        <v>0.15</v>
      </c>
      <c r="BR84" s="109" t="n">
        <f aca="false">AQ84</f>
        <v>0.15</v>
      </c>
      <c r="BS84" s="109" t="n">
        <f aca="false">D84</f>
        <v>0.16</v>
      </c>
      <c r="BT84" s="109" t="n">
        <f aca="false">Curves!AE85</f>
        <v>0.010324</v>
      </c>
      <c r="BU84" s="109" t="n">
        <v>0</v>
      </c>
      <c r="BV84" s="109" t="n">
        <f aca="false">AW84</f>
        <v>0.06</v>
      </c>
      <c r="BW84" s="109" t="n">
        <f aca="false">Curves!AN85</f>
        <v>0</v>
      </c>
      <c r="BX84" s="109" t="n">
        <f aca="false">AQ84</f>
        <v>0.15</v>
      </c>
      <c r="BY84" s="109" t="n">
        <f aca="false">Curves!AS85</f>
        <v>0</v>
      </c>
      <c r="BZ84" s="109" t="n">
        <f aca="false">BA84</f>
        <v>0.06</v>
      </c>
      <c r="CA84" s="109" t="n">
        <f aca="false">BB84</f>
        <v>0.04</v>
      </c>
      <c r="CB84" s="109"/>
      <c r="CC84" s="109"/>
      <c r="CD84" s="110"/>
      <c r="CE84" s="109"/>
      <c r="CF84" s="110"/>
      <c r="CG84" s="109"/>
      <c r="CH84" s="109"/>
      <c r="CI84" s="109"/>
      <c r="CJ84" s="109"/>
      <c r="CK84" s="109"/>
    </row>
    <row r="85" customFormat="false" ht="12.75" hidden="false" customHeight="false" outlineLevel="0" collapsed="false">
      <c r="A85" s="0" t="n">
        <v>0.596523816559782</v>
      </c>
      <c r="B85" s="0" t="str">
        <f aca="false">(D85&amp;E85&amp;F85&amp;G85&amp;H85&amp;I85&amp;J85&amp;K85&amp;L85&amp;M85&amp;N85&amp;O85&amp;P85&amp;Q85&amp;R85&amp;S85&amp;T85&amp;U85&amp;V85&amp;W85&amp;X85&amp;Y85&amp;Z85&amp;AA85&amp;AB85&amp;AC85&amp;AD85&amp;AE85&amp;AF85&amp;AG85&amp;AH85&amp;AI85&amp;AJ85&amp;AK85&amp;AL85&amp;AM85&amp;AN85&amp;AO85&amp;AP85&amp;AQ85&amp;AR85&amp;AS85&amp;AT85&amp;AU85&amp;AV85&amp;AW85&amp;AX85&amp;AY85&amp;AZ85&amp;BA85&amp;BB85&amp;BC85&amp;BD85&amp;BE85&amp;BF85&amp;BG85&amp;BH85&amp;BI85&amp;BJ85&amp;BK85&amp;BL85&amp;BM85&amp;BN85&amp;BO85&amp;BP85&amp;BQ85&amp;BR85&amp;BS85&amp;BT85&amp;BU85&amp;BV85&amp;BW85&amp;BX85&amp;BY85&amp;BZ85&amp;CA85)</f>
        <v>0.1600.1600.15500.1850-0.0400.01500.1600.20500.1500.1500.15500.1600.12500.1550.0050.1850.0050.160.0050.160.1850.1550.210-0.5730.1550.1500.1500.2100.060.0050.060.0050.060.040.0600.210.040.060.010.15000.1600.2050.0100.150.150.160.00988400.0600.1500.060.04</v>
      </c>
      <c r="C85" s="108" t="n">
        <v>39264</v>
      </c>
      <c r="D85" s="109" t="n">
        <f aca="false">Curves!D86</f>
        <v>0.16</v>
      </c>
      <c r="E85" s="109" t="n">
        <v>0</v>
      </c>
      <c r="F85" s="109" t="n">
        <f aca="false">Curves!I86</f>
        <v>0.16</v>
      </c>
      <c r="G85" s="109" t="n">
        <v>0</v>
      </c>
      <c r="H85" s="109" t="n">
        <f aca="false">Curves!P86</f>
        <v>0.155</v>
      </c>
      <c r="I85" s="109" t="n">
        <v>0</v>
      </c>
      <c r="J85" s="109" t="n">
        <f aca="false">Curves!L86</f>
        <v>0.185</v>
      </c>
      <c r="K85" s="109" t="n">
        <v>0</v>
      </c>
      <c r="L85" s="109" t="n">
        <f aca="false">Curves!U86</f>
        <v>-0.04</v>
      </c>
      <c r="M85" s="109" t="n">
        <v>0</v>
      </c>
      <c r="N85" s="109" t="n">
        <f aca="false">Curves!V86</f>
        <v>0.015</v>
      </c>
      <c r="O85" s="109" t="n">
        <v>0</v>
      </c>
      <c r="P85" s="109" t="n">
        <f aca="false">Curves!W86</f>
        <v>0.16</v>
      </c>
      <c r="Q85" s="109" t="n">
        <v>0</v>
      </c>
      <c r="R85" s="109" t="n">
        <f aca="false">Curves!O86</f>
        <v>0.205</v>
      </c>
      <c r="S85" s="109" t="n">
        <v>0</v>
      </c>
      <c r="T85" s="109" t="n">
        <f aca="false">Curves!F86</f>
        <v>0.15</v>
      </c>
      <c r="U85" s="109" t="n">
        <v>0</v>
      </c>
      <c r="V85" s="109" t="n">
        <f aca="false">Curves!H86</f>
        <v>0.15</v>
      </c>
      <c r="W85" s="109" t="n">
        <v>0</v>
      </c>
      <c r="X85" s="109" t="n">
        <f aca="false">Curves!S86</f>
        <v>0.155</v>
      </c>
      <c r="Y85" s="109" t="n">
        <v>0</v>
      </c>
      <c r="Z85" s="109" t="n">
        <f aca="false">Curves!K86</f>
        <v>0.16</v>
      </c>
      <c r="AA85" s="109" t="n">
        <v>0</v>
      </c>
      <c r="AB85" s="109" t="n">
        <f aca="false">Curves!G86</f>
        <v>0.125</v>
      </c>
      <c r="AC85" s="109" t="n">
        <v>0</v>
      </c>
      <c r="AD85" s="109" t="n">
        <f aca="false">Curves!R86</f>
        <v>0.155</v>
      </c>
      <c r="AE85" s="109" t="n">
        <v>0.005</v>
      </c>
      <c r="AF85" s="109" t="n">
        <f aca="false">Curves!N86</f>
        <v>0.185</v>
      </c>
      <c r="AG85" s="109" t="n">
        <v>0.005</v>
      </c>
      <c r="AH85" s="109" t="n">
        <f aca="false">Curves!J86</f>
        <v>0.16</v>
      </c>
      <c r="AI85" s="109" t="n">
        <v>0.005</v>
      </c>
      <c r="AJ85" s="109" t="n">
        <f aca="false">Curves!E86</f>
        <v>0.16</v>
      </c>
      <c r="AK85" s="109" t="n">
        <f aca="false">Curves!M86</f>
        <v>0.185</v>
      </c>
      <c r="AL85" s="109" t="n">
        <f aca="false">Curves!Q86</f>
        <v>0.155</v>
      </c>
      <c r="AM85" s="109" t="n">
        <f aca="false">Curves!AC86</f>
        <v>0.21</v>
      </c>
      <c r="AN85" s="109" t="n">
        <f aca="false">Curves!AQ86</f>
        <v>0</v>
      </c>
      <c r="AO85" s="109" t="n">
        <f aca="false">Curves!AD86</f>
        <v>-0.573</v>
      </c>
      <c r="AP85" s="109" t="n">
        <f aca="false">Curves!AP86</f>
        <v>0.155</v>
      </c>
      <c r="AQ85" s="109" t="n">
        <f aca="false">Curves!AA86</f>
        <v>0.15</v>
      </c>
      <c r="AR85" s="109" t="n">
        <f aca="false">Curves!AG86</f>
        <v>0</v>
      </c>
      <c r="AS85" s="109" t="n">
        <f aca="false">Curves!Y86</f>
        <v>0.15</v>
      </c>
      <c r="AT85" s="109" t="n">
        <f aca="false">Curves!AJ86</f>
        <v>0</v>
      </c>
      <c r="AU85" s="109" t="n">
        <f aca="false">Curves!AB86</f>
        <v>0.21</v>
      </c>
      <c r="AV85" s="109" t="n">
        <f aca="false">Curves!AH86</f>
        <v>0</v>
      </c>
      <c r="AW85" s="109" t="n">
        <f aca="false">Curves!Z86</f>
        <v>0.06</v>
      </c>
      <c r="AX85" s="109" t="n">
        <f aca="false">Curves!AI86</f>
        <v>0.005</v>
      </c>
      <c r="AY85" s="109" t="n">
        <f aca="false">Curves!Z86</f>
        <v>0.06</v>
      </c>
      <c r="AZ85" s="109" t="n">
        <f aca="false">Curves!AK86</f>
        <v>0.005</v>
      </c>
      <c r="BA85" s="109" t="n">
        <f aca="false">Curves!Z86</f>
        <v>0.06</v>
      </c>
      <c r="BB85" s="109" t="n">
        <f aca="false">Curves!AL86</f>
        <v>0.04</v>
      </c>
      <c r="BC85" s="109" t="n">
        <f aca="false">Curves!Z86</f>
        <v>0.06</v>
      </c>
      <c r="BD85" s="109" t="n">
        <f aca="false">Curves!AO86</f>
        <v>0</v>
      </c>
      <c r="BE85" s="109" t="n">
        <f aca="false">Curves!AC86</f>
        <v>0.21</v>
      </c>
      <c r="BF85" s="109" t="n">
        <f aca="false">Curves!AR86</f>
        <v>0.04</v>
      </c>
      <c r="BG85" s="109" t="n">
        <f aca="false">Curves!Z86</f>
        <v>0.06</v>
      </c>
      <c r="BH85" s="109" t="n">
        <f aca="false">Curves!AM86</f>
        <v>0.01</v>
      </c>
      <c r="BI85" s="109" t="n">
        <f aca="false">AS85</f>
        <v>0.15</v>
      </c>
      <c r="BJ85" s="109" t="n">
        <f aca="false">AT85</f>
        <v>0</v>
      </c>
      <c r="BK85" s="109" t="n">
        <v>0</v>
      </c>
      <c r="BL85" s="109" t="n">
        <f aca="false">D85</f>
        <v>0.16</v>
      </c>
      <c r="BM85" s="109" t="n">
        <v>0</v>
      </c>
      <c r="BN85" s="109" t="n">
        <f aca="false">R85</f>
        <v>0.205</v>
      </c>
      <c r="BO85" s="109" t="n">
        <f aca="false">S85+0.01</f>
        <v>0.01</v>
      </c>
      <c r="BP85" s="109" t="n">
        <v>0</v>
      </c>
      <c r="BQ85" s="109" t="n">
        <f aca="false">AS85</f>
        <v>0.15</v>
      </c>
      <c r="BR85" s="109" t="n">
        <f aca="false">AQ85</f>
        <v>0.15</v>
      </c>
      <c r="BS85" s="109" t="n">
        <f aca="false">D85</f>
        <v>0.16</v>
      </c>
      <c r="BT85" s="109" t="n">
        <f aca="false">Curves!AE86</f>
        <v>0.009884</v>
      </c>
      <c r="BU85" s="109" t="n">
        <v>0</v>
      </c>
      <c r="BV85" s="109" t="n">
        <f aca="false">AW85</f>
        <v>0.06</v>
      </c>
      <c r="BW85" s="109" t="n">
        <f aca="false">Curves!AN86</f>
        <v>0</v>
      </c>
      <c r="BX85" s="109" t="n">
        <f aca="false">AQ85</f>
        <v>0.15</v>
      </c>
      <c r="BY85" s="109" t="n">
        <f aca="false">Curves!AS86</f>
        <v>0</v>
      </c>
      <c r="BZ85" s="109" t="n">
        <f aca="false">BA85</f>
        <v>0.06</v>
      </c>
      <c r="CA85" s="109" t="n">
        <f aca="false">BB85</f>
        <v>0.04</v>
      </c>
      <c r="CB85" s="109"/>
      <c r="CC85" s="109"/>
      <c r="CD85" s="110"/>
      <c r="CE85" s="109"/>
      <c r="CF85" s="110"/>
      <c r="CG85" s="109"/>
      <c r="CH85" s="109"/>
      <c r="CI85" s="109"/>
      <c r="CJ85" s="109"/>
      <c r="CK85" s="109"/>
    </row>
    <row r="86" customFormat="false" ht="12.75" hidden="false" customHeight="false" outlineLevel="0" collapsed="false">
      <c r="A86" s="0" t="n">
        <v>0.592902793242203</v>
      </c>
      <c r="B86" s="0" t="str">
        <f aca="false">(D86&amp;E86&amp;F86&amp;G86&amp;H86&amp;I86&amp;J86&amp;K86&amp;L86&amp;M86&amp;N86&amp;O86&amp;P86&amp;Q86&amp;R86&amp;S86&amp;T86&amp;U86&amp;V86&amp;W86&amp;X86&amp;Y86&amp;Z86&amp;AA86&amp;AB86&amp;AC86&amp;AD86&amp;AE86&amp;AF86&amp;AG86&amp;AH86&amp;AI86&amp;AJ86&amp;AK86&amp;AL86&amp;AM86&amp;AN86&amp;AO86&amp;AP86&amp;AQ86&amp;AR86&amp;AS86&amp;AT86&amp;AU86&amp;AV86&amp;AW86&amp;AX86&amp;AY86&amp;AZ86&amp;BA86&amp;BB86&amp;BC86&amp;BD86&amp;BE86&amp;BF86&amp;BG86&amp;BH86&amp;BI86&amp;BJ86&amp;BK86&amp;BL86&amp;BM86&amp;BN86&amp;BO86&amp;BP86&amp;BQ86&amp;BR86&amp;BS86&amp;BT86&amp;BU86&amp;BV86&amp;BW86&amp;BX86&amp;BY86&amp;BZ86&amp;CA86)</f>
        <v>0.1600.1600.15500.1850-0.0400.01500.1600.20500.1500.1500.15500.1600.12500.1550.0050.1850.0050.160.0050.160.1850.1550.210-0.5730.1550.1500.1500.2100.060.0050.060.0050.060.040.0600.210.040.060.01250.15000.1600.2050.0100.150.150.160.0093560000000000100.0600.1500.060.04</v>
      </c>
      <c r="C86" s="108" t="n">
        <v>39295</v>
      </c>
      <c r="D86" s="109" t="n">
        <f aca="false">Curves!D87</f>
        <v>0.16</v>
      </c>
      <c r="E86" s="109" t="n">
        <v>0</v>
      </c>
      <c r="F86" s="109" t="n">
        <f aca="false">Curves!I87</f>
        <v>0.16</v>
      </c>
      <c r="G86" s="109" t="n">
        <v>0</v>
      </c>
      <c r="H86" s="109" t="n">
        <f aca="false">Curves!P87</f>
        <v>0.155</v>
      </c>
      <c r="I86" s="109" t="n">
        <v>0</v>
      </c>
      <c r="J86" s="109" t="n">
        <f aca="false">Curves!L87</f>
        <v>0.185</v>
      </c>
      <c r="K86" s="109" t="n">
        <v>0</v>
      </c>
      <c r="L86" s="109" t="n">
        <f aca="false">Curves!U87</f>
        <v>-0.04</v>
      </c>
      <c r="M86" s="109" t="n">
        <v>0</v>
      </c>
      <c r="N86" s="109" t="n">
        <f aca="false">Curves!V87</f>
        <v>0.015</v>
      </c>
      <c r="O86" s="109" t="n">
        <v>0</v>
      </c>
      <c r="P86" s="109" t="n">
        <f aca="false">Curves!W87</f>
        <v>0.16</v>
      </c>
      <c r="Q86" s="109" t="n">
        <v>0</v>
      </c>
      <c r="R86" s="109" t="n">
        <f aca="false">Curves!O87</f>
        <v>0.205</v>
      </c>
      <c r="S86" s="109" t="n">
        <v>0</v>
      </c>
      <c r="T86" s="109" t="n">
        <f aca="false">Curves!F87</f>
        <v>0.15</v>
      </c>
      <c r="U86" s="109" t="n">
        <v>0</v>
      </c>
      <c r="V86" s="109" t="n">
        <f aca="false">Curves!H87</f>
        <v>0.15</v>
      </c>
      <c r="W86" s="109" t="n">
        <v>0</v>
      </c>
      <c r="X86" s="109" t="n">
        <f aca="false">Curves!S87</f>
        <v>0.155</v>
      </c>
      <c r="Y86" s="109" t="n">
        <v>0</v>
      </c>
      <c r="Z86" s="109" t="n">
        <f aca="false">Curves!K87</f>
        <v>0.16</v>
      </c>
      <c r="AA86" s="109" t="n">
        <v>0</v>
      </c>
      <c r="AB86" s="109" t="n">
        <f aca="false">Curves!G87</f>
        <v>0.125</v>
      </c>
      <c r="AC86" s="109" t="n">
        <v>0</v>
      </c>
      <c r="AD86" s="109" t="n">
        <f aca="false">Curves!R87</f>
        <v>0.155</v>
      </c>
      <c r="AE86" s="109" t="n">
        <v>0.005</v>
      </c>
      <c r="AF86" s="109" t="n">
        <f aca="false">Curves!N87</f>
        <v>0.185</v>
      </c>
      <c r="AG86" s="109" t="n">
        <v>0.005</v>
      </c>
      <c r="AH86" s="109" t="n">
        <f aca="false">Curves!J87</f>
        <v>0.16</v>
      </c>
      <c r="AI86" s="109" t="n">
        <v>0.005</v>
      </c>
      <c r="AJ86" s="109" t="n">
        <f aca="false">Curves!E87</f>
        <v>0.16</v>
      </c>
      <c r="AK86" s="109" t="n">
        <f aca="false">Curves!M87</f>
        <v>0.185</v>
      </c>
      <c r="AL86" s="109" t="n">
        <f aca="false">Curves!Q87</f>
        <v>0.155</v>
      </c>
      <c r="AM86" s="109" t="n">
        <f aca="false">Curves!AC87</f>
        <v>0.21</v>
      </c>
      <c r="AN86" s="109" t="n">
        <f aca="false">Curves!AQ87</f>
        <v>0</v>
      </c>
      <c r="AO86" s="109" t="n">
        <f aca="false">Curves!AD87</f>
        <v>-0.573</v>
      </c>
      <c r="AP86" s="109" t="n">
        <f aca="false">Curves!AP87</f>
        <v>0.155</v>
      </c>
      <c r="AQ86" s="109" t="n">
        <f aca="false">Curves!AA87</f>
        <v>0.15</v>
      </c>
      <c r="AR86" s="109" t="n">
        <f aca="false">Curves!AG87</f>
        <v>0</v>
      </c>
      <c r="AS86" s="109" t="n">
        <f aca="false">Curves!Y87</f>
        <v>0.15</v>
      </c>
      <c r="AT86" s="109" t="n">
        <f aca="false">Curves!AJ87</f>
        <v>0</v>
      </c>
      <c r="AU86" s="109" t="n">
        <f aca="false">Curves!AB87</f>
        <v>0.21</v>
      </c>
      <c r="AV86" s="109" t="n">
        <f aca="false">Curves!AH87</f>
        <v>0</v>
      </c>
      <c r="AW86" s="109" t="n">
        <f aca="false">Curves!Z87</f>
        <v>0.06</v>
      </c>
      <c r="AX86" s="109" t="n">
        <f aca="false">Curves!AI87</f>
        <v>0.005</v>
      </c>
      <c r="AY86" s="109" t="n">
        <f aca="false">Curves!Z87</f>
        <v>0.06</v>
      </c>
      <c r="AZ86" s="109" t="n">
        <f aca="false">Curves!AK87</f>
        <v>0.005</v>
      </c>
      <c r="BA86" s="109" t="n">
        <f aca="false">Curves!Z87</f>
        <v>0.06</v>
      </c>
      <c r="BB86" s="109" t="n">
        <f aca="false">Curves!AL87</f>
        <v>0.04</v>
      </c>
      <c r="BC86" s="109" t="n">
        <f aca="false">Curves!Z87</f>
        <v>0.06</v>
      </c>
      <c r="BD86" s="109" t="n">
        <f aca="false">Curves!AO87</f>
        <v>0</v>
      </c>
      <c r="BE86" s="109" t="n">
        <f aca="false">Curves!AC87</f>
        <v>0.21</v>
      </c>
      <c r="BF86" s="109" t="n">
        <f aca="false">Curves!AR87</f>
        <v>0.04</v>
      </c>
      <c r="BG86" s="109" t="n">
        <f aca="false">Curves!Z87</f>
        <v>0.06</v>
      </c>
      <c r="BH86" s="109" t="n">
        <f aca="false">Curves!AM87</f>
        <v>0.0125</v>
      </c>
      <c r="BI86" s="109" t="n">
        <f aca="false">AS86</f>
        <v>0.15</v>
      </c>
      <c r="BJ86" s="109" t="n">
        <f aca="false">AT86</f>
        <v>0</v>
      </c>
      <c r="BK86" s="109" t="n">
        <v>0</v>
      </c>
      <c r="BL86" s="109" t="n">
        <f aca="false">D86</f>
        <v>0.16</v>
      </c>
      <c r="BM86" s="109" t="n">
        <v>0</v>
      </c>
      <c r="BN86" s="109" t="n">
        <f aca="false">R86</f>
        <v>0.205</v>
      </c>
      <c r="BO86" s="109" t="n">
        <f aca="false">S86+0.01</f>
        <v>0.01</v>
      </c>
      <c r="BP86" s="109" t="n">
        <v>0</v>
      </c>
      <c r="BQ86" s="109" t="n">
        <f aca="false">AS86</f>
        <v>0.15</v>
      </c>
      <c r="BR86" s="109" t="n">
        <f aca="false">AQ86</f>
        <v>0.15</v>
      </c>
      <c r="BS86" s="109" t="n">
        <f aca="false">D86</f>
        <v>0.16</v>
      </c>
      <c r="BT86" s="109" t="n">
        <f aca="false">Curves!AE87</f>
        <v>0.00935600000000001</v>
      </c>
      <c r="BU86" s="109" t="n">
        <v>0</v>
      </c>
      <c r="BV86" s="109" t="n">
        <f aca="false">AW86</f>
        <v>0.06</v>
      </c>
      <c r="BW86" s="109" t="n">
        <f aca="false">Curves!AN87</f>
        <v>0</v>
      </c>
      <c r="BX86" s="109" t="n">
        <f aca="false">AQ86</f>
        <v>0.15</v>
      </c>
      <c r="BY86" s="109" t="n">
        <f aca="false">Curves!AS87</f>
        <v>0</v>
      </c>
      <c r="BZ86" s="109" t="n">
        <f aca="false">BA86</f>
        <v>0.06</v>
      </c>
      <c r="CA86" s="109" t="n">
        <f aca="false">BB86</f>
        <v>0.04</v>
      </c>
      <c r="CB86" s="109"/>
      <c r="CC86" s="109"/>
      <c r="CD86" s="110"/>
      <c r="CE86" s="109"/>
      <c r="CF86" s="110"/>
      <c r="CG86" s="109"/>
      <c r="CH86" s="109"/>
      <c r="CI86" s="109"/>
      <c r="CJ86" s="109"/>
      <c r="CK86" s="109"/>
    </row>
    <row r="87" customFormat="false" ht="12.75" hidden="false" customHeight="false" outlineLevel="0" collapsed="false">
      <c r="A87" s="0" t="n">
        <v>0.58930524422311</v>
      </c>
      <c r="B87" s="0" t="str">
        <f aca="false">(D87&amp;E87&amp;F87&amp;G87&amp;H87&amp;I87&amp;J87&amp;K87&amp;L87&amp;M87&amp;N87&amp;O87&amp;P87&amp;Q87&amp;R87&amp;S87&amp;T87&amp;U87&amp;V87&amp;W87&amp;X87&amp;Y87&amp;Z87&amp;AA87&amp;AB87&amp;AC87&amp;AD87&amp;AE87&amp;AF87&amp;AG87&amp;AH87&amp;AI87&amp;AJ87&amp;AK87&amp;AL87&amp;AM87&amp;AN87&amp;AO87&amp;AP87&amp;AQ87&amp;AR87&amp;AS87&amp;AT87&amp;AU87&amp;AV87&amp;AW87&amp;AX87&amp;AY87&amp;AZ87&amp;BA87&amp;BB87&amp;BC87&amp;BD87&amp;BE87&amp;BF87&amp;BG87&amp;BH87&amp;BI87&amp;BJ87&amp;BK87&amp;BL87&amp;BM87&amp;BN87&amp;BO87&amp;BP87&amp;BQ87&amp;BR87&amp;BS87&amp;BT87&amp;BU87&amp;BV87&amp;BW87&amp;BX87&amp;BY87&amp;BZ87&amp;CA87)</f>
        <v>0.1800.1800.17500.2050-0.0200.03500.1800.22500.1700.1700.17500.1800.14500.1750.0050.2050.0050.180.0050.180.2050.1750.230-0.5730.1550.1700.1700.2300.080.0050.080.0050.080.040.0800.230.040.080.01250.17000.1800.2250.0100.170.170.180.02899300.0800.1700.080.04</v>
      </c>
      <c r="C87" s="108" t="n">
        <v>39326</v>
      </c>
      <c r="D87" s="109" t="n">
        <f aca="false">Curves!D88</f>
        <v>0.18</v>
      </c>
      <c r="E87" s="109" t="n">
        <v>0</v>
      </c>
      <c r="F87" s="109" t="n">
        <f aca="false">Curves!I88</f>
        <v>0.18</v>
      </c>
      <c r="G87" s="109" t="n">
        <v>0</v>
      </c>
      <c r="H87" s="109" t="n">
        <f aca="false">Curves!P88</f>
        <v>0.175</v>
      </c>
      <c r="I87" s="109" t="n">
        <v>0</v>
      </c>
      <c r="J87" s="109" t="n">
        <f aca="false">Curves!L88</f>
        <v>0.205</v>
      </c>
      <c r="K87" s="109" t="n">
        <v>0</v>
      </c>
      <c r="L87" s="109" t="n">
        <f aca="false">Curves!U88</f>
        <v>-0.02</v>
      </c>
      <c r="M87" s="109" t="n">
        <v>0</v>
      </c>
      <c r="N87" s="109" t="n">
        <f aca="false">Curves!V88</f>
        <v>0.035</v>
      </c>
      <c r="O87" s="109" t="n">
        <v>0</v>
      </c>
      <c r="P87" s="109" t="n">
        <f aca="false">Curves!W88</f>
        <v>0.18</v>
      </c>
      <c r="Q87" s="109" t="n">
        <v>0</v>
      </c>
      <c r="R87" s="109" t="n">
        <f aca="false">Curves!O88</f>
        <v>0.225</v>
      </c>
      <c r="S87" s="109" t="n">
        <v>0</v>
      </c>
      <c r="T87" s="109" t="n">
        <f aca="false">Curves!F88</f>
        <v>0.17</v>
      </c>
      <c r="U87" s="109" t="n">
        <v>0</v>
      </c>
      <c r="V87" s="109" t="n">
        <f aca="false">Curves!H88</f>
        <v>0.17</v>
      </c>
      <c r="W87" s="109" t="n">
        <v>0</v>
      </c>
      <c r="X87" s="109" t="n">
        <f aca="false">Curves!S88</f>
        <v>0.175</v>
      </c>
      <c r="Y87" s="109" t="n">
        <v>0</v>
      </c>
      <c r="Z87" s="109" t="n">
        <f aca="false">Curves!K88</f>
        <v>0.18</v>
      </c>
      <c r="AA87" s="109" t="n">
        <v>0</v>
      </c>
      <c r="AB87" s="109" t="n">
        <f aca="false">Curves!G88</f>
        <v>0.145</v>
      </c>
      <c r="AC87" s="109" t="n">
        <v>0</v>
      </c>
      <c r="AD87" s="109" t="n">
        <f aca="false">Curves!R88</f>
        <v>0.175</v>
      </c>
      <c r="AE87" s="109" t="n">
        <v>0.005</v>
      </c>
      <c r="AF87" s="109" t="n">
        <f aca="false">Curves!N88</f>
        <v>0.205</v>
      </c>
      <c r="AG87" s="109" t="n">
        <v>0.005</v>
      </c>
      <c r="AH87" s="109" t="n">
        <f aca="false">Curves!J88</f>
        <v>0.18</v>
      </c>
      <c r="AI87" s="109" t="n">
        <v>0.005</v>
      </c>
      <c r="AJ87" s="109" t="n">
        <f aca="false">Curves!E88</f>
        <v>0.18</v>
      </c>
      <c r="AK87" s="109" t="n">
        <f aca="false">Curves!M88</f>
        <v>0.205</v>
      </c>
      <c r="AL87" s="109" t="n">
        <f aca="false">Curves!Q88</f>
        <v>0.175</v>
      </c>
      <c r="AM87" s="109" t="n">
        <f aca="false">Curves!AC88</f>
        <v>0.23</v>
      </c>
      <c r="AN87" s="109" t="n">
        <f aca="false">Curves!AQ88</f>
        <v>0</v>
      </c>
      <c r="AO87" s="109" t="n">
        <f aca="false">Curves!AD88</f>
        <v>-0.573</v>
      </c>
      <c r="AP87" s="109" t="n">
        <f aca="false">Curves!AP88</f>
        <v>0.155</v>
      </c>
      <c r="AQ87" s="109" t="n">
        <f aca="false">Curves!AA88</f>
        <v>0.17</v>
      </c>
      <c r="AR87" s="109" t="n">
        <f aca="false">Curves!AG88</f>
        <v>0</v>
      </c>
      <c r="AS87" s="109" t="n">
        <f aca="false">Curves!Y88</f>
        <v>0.17</v>
      </c>
      <c r="AT87" s="109" t="n">
        <f aca="false">Curves!AJ88</f>
        <v>0</v>
      </c>
      <c r="AU87" s="109" t="n">
        <f aca="false">Curves!AB88</f>
        <v>0.23</v>
      </c>
      <c r="AV87" s="109" t="n">
        <f aca="false">Curves!AH88</f>
        <v>0</v>
      </c>
      <c r="AW87" s="109" t="n">
        <f aca="false">Curves!Z88</f>
        <v>0.08</v>
      </c>
      <c r="AX87" s="109" t="n">
        <f aca="false">Curves!AI88</f>
        <v>0.005</v>
      </c>
      <c r="AY87" s="109" t="n">
        <f aca="false">Curves!Z88</f>
        <v>0.08</v>
      </c>
      <c r="AZ87" s="109" t="n">
        <f aca="false">Curves!AK88</f>
        <v>0.005</v>
      </c>
      <c r="BA87" s="109" t="n">
        <f aca="false">Curves!Z88</f>
        <v>0.08</v>
      </c>
      <c r="BB87" s="109" t="n">
        <f aca="false">Curves!AL88</f>
        <v>0.04</v>
      </c>
      <c r="BC87" s="109" t="n">
        <f aca="false">Curves!Z88</f>
        <v>0.08</v>
      </c>
      <c r="BD87" s="109" t="n">
        <f aca="false">Curves!AO88</f>
        <v>0</v>
      </c>
      <c r="BE87" s="109" t="n">
        <f aca="false">Curves!AC88</f>
        <v>0.23</v>
      </c>
      <c r="BF87" s="109" t="n">
        <f aca="false">Curves!AR88</f>
        <v>0.04</v>
      </c>
      <c r="BG87" s="109" t="n">
        <f aca="false">Curves!Z88</f>
        <v>0.08</v>
      </c>
      <c r="BH87" s="109" t="n">
        <f aca="false">Curves!AM88</f>
        <v>0.0125</v>
      </c>
      <c r="BI87" s="109" t="n">
        <f aca="false">AS87</f>
        <v>0.17</v>
      </c>
      <c r="BJ87" s="109" t="n">
        <f aca="false">AT87</f>
        <v>0</v>
      </c>
      <c r="BK87" s="109" t="n">
        <v>0</v>
      </c>
      <c r="BL87" s="109" t="n">
        <f aca="false">D87</f>
        <v>0.18</v>
      </c>
      <c r="BM87" s="109" t="n">
        <v>0</v>
      </c>
      <c r="BN87" s="109" t="n">
        <f aca="false">R87</f>
        <v>0.225</v>
      </c>
      <c r="BO87" s="109" t="n">
        <f aca="false">S87+0.01</f>
        <v>0.01</v>
      </c>
      <c r="BP87" s="109" t="n">
        <v>0</v>
      </c>
      <c r="BQ87" s="109" t="n">
        <f aca="false">AS87</f>
        <v>0.17</v>
      </c>
      <c r="BR87" s="109" t="n">
        <f aca="false">AQ87</f>
        <v>0.17</v>
      </c>
      <c r="BS87" s="109" t="n">
        <f aca="false">D87</f>
        <v>0.18</v>
      </c>
      <c r="BT87" s="109" t="n">
        <f aca="false">Curves!AE88</f>
        <v>0.028993</v>
      </c>
      <c r="BU87" s="109" t="n">
        <v>0</v>
      </c>
      <c r="BV87" s="109" t="n">
        <f aca="false">AW87</f>
        <v>0.08</v>
      </c>
      <c r="BW87" s="109" t="n">
        <f aca="false">Curves!AN88</f>
        <v>0</v>
      </c>
      <c r="BX87" s="109" t="n">
        <f aca="false">AQ87</f>
        <v>0.17</v>
      </c>
      <c r="BY87" s="109" t="n">
        <f aca="false">Curves!AS88</f>
        <v>0</v>
      </c>
      <c r="BZ87" s="109" t="n">
        <f aca="false">BA87</f>
        <v>0.08</v>
      </c>
      <c r="CA87" s="109" t="n">
        <f aca="false">BB87</f>
        <v>0.04</v>
      </c>
      <c r="CB87" s="109"/>
      <c r="CC87" s="109"/>
      <c r="CD87" s="110"/>
      <c r="CE87" s="109"/>
      <c r="CF87" s="110"/>
      <c r="CG87" s="109"/>
      <c r="CH87" s="109"/>
      <c r="CI87" s="109"/>
      <c r="CJ87" s="109"/>
      <c r="CK87" s="109"/>
    </row>
    <row r="88" customFormat="false" ht="12.75" hidden="false" customHeight="false" outlineLevel="0" collapsed="false">
      <c r="A88" s="0" t="n">
        <v>0.585845944551272</v>
      </c>
      <c r="B88" s="0" t="str">
        <f aca="false">(D88&amp;E88&amp;F88&amp;G88&amp;H88&amp;I88&amp;J88&amp;K88&amp;L88&amp;M88&amp;N88&amp;O88&amp;P88&amp;Q88&amp;R88&amp;S88&amp;T88&amp;U88&amp;V88&amp;W88&amp;X88&amp;Y88&amp;Z88&amp;AA88&amp;AB88&amp;AC88&amp;AD88&amp;AE88&amp;AF88&amp;AG88&amp;AH88&amp;AI88&amp;AJ88&amp;AK88&amp;AL88&amp;AM88&amp;AN88&amp;AO88&amp;AP88&amp;AQ88&amp;AR88&amp;AS88&amp;AT88&amp;AU88&amp;AV88&amp;AW88&amp;AX88&amp;AY88&amp;AZ88&amp;BA88&amp;BB88&amp;BC88&amp;BD88&amp;BE88&amp;BF88&amp;BG88&amp;BH88&amp;BI88&amp;BJ88&amp;BK88&amp;BL88&amp;BM88&amp;BN88&amp;BO88&amp;BP88&amp;BQ88&amp;BR88&amp;BS88&amp;BT88&amp;BU88&amp;BV88&amp;BW88&amp;BX88&amp;BY88&amp;BZ88&amp;CA88)</f>
        <v>0.1900.1900.18500.2150-0.0100.04500.1900.23500.1800.1800.18500.1900.15500.1850.0050.2150.0050.190.0050.190.2150.1850.240-0.5730.1550.1800.1800.2400.090.0050.090.0050.090.040.0900.240.040.090.01250.18000.1900.2350.0100.180.180.190.0385200.0900.1800.090.04</v>
      </c>
      <c r="C88" s="108" t="n">
        <v>39356</v>
      </c>
      <c r="D88" s="109" t="n">
        <f aca="false">Curves!D89</f>
        <v>0.19</v>
      </c>
      <c r="E88" s="109" t="n">
        <v>0</v>
      </c>
      <c r="F88" s="109" t="n">
        <f aca="false">Curves!I89</f>
        <v>0.19</v>
      </c>
      <c r="G88" s="109" t="n">
        <v>0</v>
      </c>
      <c r="H88" s="109" t="n">
        <f aca="false">Curves!P89</f>
        <v>0.185</v>
      </c>
      <c r="I88" s="109" t="n">
        <v>0</v>
      </c>
      <c r="J88" s="109" t="n">
        <f aca="false">Curves!L89</f>
        <v>0.215</v>
      </c>
      <c r="K88" s="109" t="n">
        <v>0</v>
      </c>
      <c r="L88" s="109" t="n">
        <f aca="false">Curves!U89</f>
        <v>-0.01</v>
      </c>
      <c r="M88" s="109" t="n">
        <v>0</v>
      </c>
      <c r="N88" s="109" t="n">
        <f aca="false">Curves!V89</f>
        <v>0.045</v>
      </c>
      <c r="O88" s="109" t="n">
        <v>0</v>
      </c>
      <c r="P88" s="109" t="n">
        <f aca="false">Curves!W89</f>
        <v>0.19</v>
      </c>
      <c r="Q88" s="109" t="n">
        <v>0</v>
      </c>
      <c r="R88" s="109" t="n">
        <f aca="false">Curves!O89</f>
        <v>0.235</v>
      </c>
      <c r="S88" s="109" t="n">
        <v>0</v>
      </c>
      <c r="T88" s="109" t="n">
        <f aca="false">Curves!F89</f>
        <v>0.18</v>
      </c>
      <c r="U88" s="109" t="n">
        <v>0</v>
      </c>
      <c r="V88" s="109" t="n">
        <f aca="false">Curves!H89</f>
        <v>0.18</v>
      </c>
      <c r="W88" s="109" t="n">
        <v>0</v>
      </c>
      <c r="X88" s="109" t="n">
        <f aca="false">Curves!S89</f>
        <v>0.185</v>
      </c>
      <c r="Y88" s="109" t="n">
        <v>0</v>
      </c>
      <c r="Z88" s="109" t="n">
        <f aca="false">Curves!K89</f>
        <v>0.19</v>
      </c>
      <c r="AA88" s="109" t="n">
        <v>0</v>
      </c>
      <c r="AB88" s="109" t="n">
        <f aca="false">Curves!G89</f>
        <v>0.155</v>
      </c>
      <c r="AC88" s="109" t="n">
        <v>0</v>
      </c>
      <c r="AD88" s="109" t="n">
        <f aca="false">Curves!R89</f>
        <v>0.185</v>
      </c>
      <c r="AE88" s="109" t="n">
        <v>0.005</v>
      </c>
      <c r="AF88" s="109" t="n">
        <f aca="false">Curves!N89</f>
        <v>0.215</v>
      </c>
      <c r="AG88" s="109" t="n">
        <v>0.005</v>
      </c>
      <c r="AH88" s="109" t="n">
        <f aca="false">Curves!J89</f>
        <v>0.19</v>
      </c>
      <c r="AI88" s="109" t="n">
        <v>0.005</v>
      </c>
      <c r="AJ88" s="109" t="n">
        <f aca="false">Curves!E89</f>
        <v>0.19</v>
      </c>
      <c r="AK88" s="109" t="n">
        <f aca="false">Curves!M89</f>
        <v>0.215</v>
      </c>
      <c r="AL88" s="109" t="n">
        <f aca="false">Curves!Q89</f>
        <v>0.185</v>
      </c>
      <c r="AM88" s="109" t="n">
        <f aca="false">Curves!AC89</f>
        <v>0.24</v>
      </c>
      <c r="AN88" s="109" t="n">
        <f aca="false">Curves!AQ89</f>
        <v>0</v>
      </c>
      <c r="AO88" s="109" t="n">
        <f aca="false">Curves!AD89</f>
        <v>-0.573</v>
      </c>
      <c r="AP88" s="109" t="n">
        <f aca="false">Curves!AP89</f>
        <v>0.155</v>
      </c>
      <c r="AQ88" s="109" t="n">
        <f aca="false">Curves!AA89</f>
        <v>0.18</v>
      </c>
      <c r="AR88" s="109" t="n">
        <f aca="false">Curves!AG89</f>
        <v>0</v>
      </c>
      <c r="AS88" s="109" t="n">
        <f aca="false">Curves!Y89</f>
        <v>0.18</v>
      </c>
      <c r="AT88" s="109" t="n">
        <f aca="false">Curves!AJ89</f>
        <v>0</v>
      </c>
      <c r="AU88" s="109" t="n">
        <f aca="false">Curves!AB89</f>
        <v>0.24</v>
      </c>
      <c r="AV88" s="109" t="n">
        <f aca="false">Curves!AH89</f>
        <v>0</v>
      </c>
      <c r="AW88" s="109" t="n">
        <f aca="false">Curves!Z89</f>
        <v>0.09</v>
      </c>
      <c r="AX88" s="109" t="n">
        <f aca="false">Curves!AI89</f>
        <v>0.005</v>
      </c>
      <c r="AY88" s="109" t="n">
        <f aca="false">Curves!Z89</f>
        <v>0.09</v>
      </c>
      <c r="AZ88" s="109" t="n">
        <f aca="false">Curves!AK89</f>
        <v>0.005</v>
      </c>
      <c r="BA88" s="109" t="n">
        <f aca="false">Curves!Z89</f>
        <v>0.09</v>
      </c>
      <c r="BB88" s="109" t="n">
        <f aca="false">Curves!AL89</f>
        <v>0.04</v>
      </c>
      <c r="BC88" s="109" t="n">
        <f aca="false">Curves!Z89</f>
        <v>0.09</v>
      </c>
      <c r="BD88" s="109" t="n">
        <f aca="false">Curves!AO89</f>
        <v>0</v>
      </c>
      <c r="BE88" s="109" t="n">
        <f aca="false">Curves!AC89</f>
        <v>0.24</v>
      </c>
      <c r="BF88" s="109" t="n">
        <f aca="false">Curves!AR89</f>
        <v>0.04</v>
      </c>
      <c r="BG88" s="109" t="n">
        <f aca="false">Curves!Z89</f>
        <v>0.09</v>
      </c>
      <c r="BH88" s="109" t="n">
        <f aca="false">Curves!AM89</f>
        <v>0.0125</v>
      </c>
      <c r="BI88" s="109" t="n">
        <f aca="false">AS88</f>
        <v>0.18</v>
      </c>
      <c r="BJ88" s="109" t="n">
        <f aca="false">AT88</f>
        <v>0</v>
      </c>
      <c r="BK88" s="109" t="n">
        <v>0</v>
      </c>
      <c r="BL88" s="109" t="n">
        <f aca="false">D88</f>
        <v>0.19</v>
      </c>
      <c r="BM88" s="109" t="n">
        <v>0</v>
      </c>
      <c r="BN88" s="109" t="n">
        <f aca="false">R88</f>
        <v>0.235</v>
      </c>
      <c r="BO88" s="109" t="n">
        <f aca="false">S88+0.01</f>
        <v>0.01</v>
      </c>
      <c r="BP88" s="109" t="n">
        <v>0</v>
      </c>
      <c r="BQ88" s="109" t="n">
        <f aca="false">AS88</f>
        <v>0.18</v>
      </c>
      <c r="BR88" s="109" t="n">
        <f aca="false">AQ88</f>
        <v>0.18</v>
      </c>
      <c r="BS88" s="109" t="n">
        <f aca="false">D88</f>
        <v>0.19</v>
      </c>
      <c r="BT88" s="109" t="n">
        <f aca="false">Curves!AE89</f>
        <v>0.03852</v>
      </c>
      <c r="BU88" s="109" t="n">
        <v>0</v>
      </c>
      <c r="BV88" s="109" t="n">
        <f aca="false">AW88</f>
        <v>0.09</v>
      </c>
      <c r="BW88" s="109" t="n">
        <f aca="false">Curves!AN89</f>
        <v>0</v>
      </c>
      <c r="BX88" s="109" t="n">
        <f aca="false">AQ88</f>
        <v>0.18</v>
      </c>
      <c r="BY88" s="109" t="n">
        <f aca="false">Curves!AS89</f>
        <v>0</v>
      </c>
      <c r="BZ88" s="109" t="n">
        <f aca="false">BA88</f>
        <v>0.09</v>
      </c>
      <c r="CA88" s="109" t="n">
        <f aca="false">BB88</f>
        <v>0.04</v>
      </c>
      <c r="CB88" s="109"/>
      <c r="CC88" s="109"/>
      <c r="CD88" s="110"/>
      <c r="CE88" s="109"/>
      <c r="CF88" s="110"/>
      <c r="CG88" s="109"/>
      <c r="CH88" s="109"/>
      <c r="CI88" s="109"/>
      <c r="CJ88" s="109"/>
      <c r="CK88" s="109"/>
    </row>
    <row r="89" customFormat="false" ht="12.75" hidden="false" customHeight="false" outlineLevel="0" collapsed="false">
      <c r="A89" s="0" t="n">
        <v>0.5822941190371</v>
      </c>
      <c r="B89" s="0" t="str">
        <f aca="false">(D89&amp;E89&amp;F89&amp;G89&amp;H89&amp;I89&amp;J89&amp;K89&amp;L89&amp;M89&amp;N89&amp;O89&amp;P89&amp;Q89&amp;R89&amp;S89&amp;T89&amp;U89&amp;V89&amp;W89&amp;X89&amp;Y89&amp;Z89&amp;AA89&amp;AB89&amp;AC89&amp;AD89&amp;AE89&amp;AF89&amp;AG89&amp;AH89&amp;AI89&amp;AJ89&amp;AK89&amp;AL89&amp;AM89&amp;AN89&amp;AO89&amp;AP89&amp;AQ89&amp;AR89&amp;AS89&amp;AT89&amp;AU89&amp;AV89&amp;AW89&amp;AX89&amp;AY89&amp;AZ89&amp;BA89&amp;BB89&amp;BC89&amp;BD89&amp;BE89&amp;BF89&amp;BG89&amp;BH89&amp;BI89&amp;BJ89&amp;BK89&amp;BL89&amp;BM89&amp;BN89&amp;BO89&amp;BP89&amp;BQ89&amp;BR89&amp;BS89&amp;BT89&amp;BU89&amp;BV89&amp;BW89&amp;BX89&amp;BY89&amp;BZ89&amp;CA89)</f>
        <v>0.242500.392500.492500.392500.082500.137500.24573200.422500.232500.232500.512500.392500.207500.49250.0050.39250.0050.39250.0050.24250.39250.49250.37250.005-0.460.1550.222500.222500.372500.12250.020.12250.020.12250.050.122500.37250.0550.12250.0250.2225000.242500.42250.0100.22250.22250.24250.069386500.122500.222500.12250.05</v>
      </c>
      <c r="C89" s="108" t="n">
        <v>39387</v>
      </c>
      <c r="D89" s="109" t="n">
        <f aca="false">Curves!D90</f>
        <v>0.2425</v>
      </c>
      <c r="E89" s="109" t="n">
        <v>0</v>
      </c>
      <c r="F89" s="109" t="n">
        <f aca="false">Curves!I90</f>
        <v>0.3925</v>
      </c>
      <c r="G89" s="109" t="n">
        <v>0</v>
      </c>
      <c r="H89" s="109" t="n">
        <f aca="false">Curves!P90</f>
        <v>0.4925</v>
      </c>
      <c r="I89" s="109" t="n">
        <v>0</v>
      </c>
      <c r="J89" s="109" t="n">
        <f aca="false">Curves!L90</f>
        <v>0.3925</v>
      </c>
      <c r="K89" s="109" t="n">
        <v>0</v>
      </c>
      <c r="L89" s="109" t="n">
        <f aca="false">Curves!U90</f>
        <v>0.0825</v>
      </c>
      <c r="M89" s="109" t="n">
        <v>0</v>
      </c>
      <c r="N89" s="109" t="n">
        <f aca="false">Curves!V90</f>
        <v>0.1375</v>
      </c>
      <c r="O89" s="109" t="n">
        <v>0</v>
      </c>
      <c r="P89" s="109" t="n">
        <f aca="false">Curves!W90</f>
        <v>0.245732</v>
      </c>
      <c r="Q89" s="109" t="n">
        <v>0</v>
      </c>
      <c r="R89" s="109" t="n">
        <f aca="false">Curves!O90</f>
        <v>0.4225</v>
      </c>
      <c r="S89" s="109" t="n">
        <v>0</v>
      </c>
      <c r="T89" s="109" t="n">
        <f aca="false">Curves!F90</f>
        <v>0.2325</v>
      </c>
      <c r="U89" s="109" t="n">
        <v>0</v>
      </c>
      <c r="V89" s="109" t="n">
        <f aca="false">Curves!H90</f>
        <v>0.2325</v>
      </c>
      <c r="W89" s="109" t="n">
        <v>0</v>
      </c>
      <c r="X89" s="109" t="n">
        <f aca="false">Curves!S90</f>
        <v>0.5125</v>
      </c>
      <c r="Y89" s="109" t="n">
        <v>0</v>
      </c>
      <c r="Z89" s="109" t="n">
        <f aca="false">Curves!K90</f>
        <v>0.3925</v>
      </c>
      <c r="AA89" s="109" t="n">
        <v>0</v>
      </c>
      <c r="AB89" s="109" t="n">
        <f aca="false">Curves!G90</f>
        <v>0.2075</v>
      </c>
      <c r="AC89" s="109" t="n">
        <v>0</v>
      </c>
      <c r="AD89" s="109" t="n">
        <f aca="false">Curves!R90</f>
        <v>0.4925</v>
      </c>
      <c r="AE89" s="109" t="n">
        <v>0.005</v>
      </c>
      <c r="AF89" s="109" t="n">
        <f aca="false">Curves!N90</f>
        <v>0.3925</v>
      </c>
      <c r="AG89" s="109" t="n">
        <v>0.005</v>
      </c>
      <c r="AH89" s="109" t="n">
        <f aca="false">Curves!J90</f>
        <v>0.3925</v>
      </c>
      <c r="AI89" s="109" t="n">
        <v>0.005</v>
      </c>
      <c r="AJ89" s="109" t="n">
        <f aca="false">Curves!E90</f>
        <v>0.2425</v>
      </c>
      <c r="AK89" s="109" t="n">
        <f aca="false">Curves!M90</f>
        <v>0.3925</v>
      </c>
      <c r="AL89" s="109" t="n">
        <f aca="false">Curves!Q90</f>
        <v>0.4925</v>
      </c>
      <c r="AM89" s="109" t="n">
        <f aca="false">Curves!AC90</f>
        <v>0.3725</v>
      </c>
      <c r="AN89" s="109" t="n">
        <f aca="false">Curves!AQ90</f>
        <v>0.005</v>
      </c>
      <c r="AO89" s="109" t="n">
        <f aca="false">Curves!AD90</f>
        <v>-0.46</v>
      </c>
      <c r="AP89" s="109" t="n">
        <f aca="false">Curves!AP90</f>
        <v>0.155</v>
      </c>
      <c r="AQ89" s="109" t="n">
        <f aca="false">Curves!AA90</f>
        <v>0.2225</v>
      </c>
      <c r="AR89" s="109" t="n">
        <f aca="false">Curves!AG90</f>
        <v>0</v>
      </c>
      <c r="AS89" s="109" t="n">
        <f aca="false">Curves!Y90</f>
        <v>0.2225</v>
      </c>
      <c r="AT89" s="109" t="n">
        <f aca="false">Curves!AJ90</f>
        <v>0</v>
      </c>
      <c r="AU89" s="109" t="n">
        <f aca="false">Curves!AB90</f>
        <v>0.3725</v>
      </c>
      <c r="AV89" s="109" t="n">
        <f aca="false">Curves!AH90</f>
        <v>0</v>
      </c>
      <c r="AW89" s="109" t="n">
        <f aca="false">Curves!Z90</f>
        <v>0.1225</v>
      </c>
      <c r="AX89" s="109" t="n">
        <f aca="false">Curves!AI90</f>
        <v>0.02</v>
      </c>
      <c r="AY89" s="109" t="n">
        <f aca="false">Curves!Z90</f>
        <v>0.1225</v>
      </c>
      <c r="AZ89" s="109" t="n">
        <f aca="false">Curves!AK90</f>
        <v>0.02</v>
      </c>
      <c r="BA89" s="109" t="n">
        <f aca="false">Curves!Z90</f>
        <v>0.1225</v>
      </c>
      <c r="BB89" s="109" t="n">
        <f aca="false">Curves!AL90</f>
        <v>0.05</v>
      </c>
      <c r="BC89" s="109" t="n">
        <f aca="false">Curves!Z90</f>
        <v>0.1225</v>
      </c>
      <c r="BD89" s="109" t="n">
        <f aca="false">Curves!AO90</f>
        <v>0</v>
      </c>
      <c r="BE89" s="109" t="n">
        <f aca="false">Curves!AC90</f>
        <v>0.3725</v>
      </c>
      <c r="BF89" s="109" t="n">
        <f aca="false">Curves!AR90</f>
        <v>0.055</v>
      </c>
      <c r="BG89" s="109" t="n">
        <f aca="false">Curves!Z90</f>
        <v>0.1225</v>
      </c>
      <c r="BH89" s="109" t="n">
        <f aca="false">Curves!AM90</f>
        <v>0.025</v>
      </c>
      <c r="BI89" s="109" t="n">
        <f aca="false">AS89</f>
        <v>0.2225</v>
      </c>
      <c r="BJ89" s="109" t="n">
        <f aca="false">AT89</f>
        <v>0</v>
      </c>
      <c r="BK89" s="109" t="n">
        <v>0</v>
      </c>
      <c r="BL89" s="109" t="n">
        <f aca="false">D89</f>
        <v>0.2425</v>
      </c>
      <c r="BM89" s="109" t="n">
        <v>0</v>
      </c>
      <c r="BN89" s="109" t="n">
        <f aca="false">R89</f>
        <v>0.4225</v>
      </c>
      <c r="BO89" s="109" t="n">
        <f aca="false">S89+0.01</f>
        <v>0.01</v>
      </c>
      <c r="BP89" s="109" t="n">
        <v>0</v>
      </c>
      <c r="BQ89" s="109" t="n">
        <f aca="false">AS89</f>
        <v>0.2225</v>
      </c>
      <c r="BR89" s="109" t="n">
        <f aca="false">AQ89</f>
        <v>0.2225</v>
      </c>
      <c r="BS89" s="109" t="n">
        <f aca="false">D89</f>
        <v>0.2425</v>
      </c>
      <c r="BT89" s="109" t="n">
        <f aca="false">Curves!AE90</f>
        <v>0.0693865</v>
      </c>
      <c r="BU89" s="109" t="n">
        <v>0</v>
      </c>
      <c r="BV89" s="109" t="n">
        <f aca="false">AW89</f>
        <v>0.1225</v>
      </c>
      <c r="BW89" s="109" t="n">
        <f aca="false">Curves!AN90</f>
        <v>0</v>
      </c>
      <c r="BX89" s="109" t="n">
        <f aca="false">AQ89</f>
        <v>0.2225</v>
      </c>
      <c r="BY89" s="109" t="n">
        <f aca="false">Curves!AS90</f>
        <v>0</v>
      </c>
      <c r="BZ89" s="109" t="n">
        <f aca="false">BA89</f>
        <v>0.1225</v>
      </c>
      <c r="CA89" s="109" t="n">
        <f aca="false">BB89</f>
        <v>0.05</v>
      </c>
      <c r="CB89" s="109"/>
      <c r="CC89" s="109"/>
      <c r="CD89" s="110"/>
      <c r="CE89" s="109"/>
      <c r="CF89" s="110"/>
      <c r="CG89" s="109"/>
      <c r="CH89" s="109"/>
      <c r="CI89" s="109"/>
      <c r="CJ89" s="109"/>
      <c r="CK89" s="109"/>
    </row>
    <row r="90" customFormat="false" ht="12.75" hidden="false" customHeight="false" outlineLevel="0" collapsed="false">
      <c r="A90" s="0" t="n">
        <v>0.578878770188867</v>
      </c>
      <c r="B90" s="0" t="str">
        <f aca="false">(D90&amp;E90&amp;F90&amp;G90&amp;H90&amp;I90&amp;J90&amp;K90&amp;L90&amp;M90&amp;N90&amp;O90&amp;P90&amp;Q90&amp;R90&amp;S90&amp;T90&amp;U90&amp;V90&amp;W90&amp;X90&amp;Y90&amp;Z90&amp;AA90&amp;AB90&amp;AC90&amp;AD90&amp;AE90&amp;AF90&amp;AG90&amp;AH90&amp;AI90&amp;AJ90&amp;AK90&amp;AL90&amp;AM90&amp;AN90&amp;AO90&amp;AP90&amp;AQ90&amp;AR90&amp;AS90&amp;AT90&amp;AU90&amp;AV90&amp;AW90&amp;AX90&amp;AY90&amp;AZ90&amp;BA90&amp;BB90&amp;BC90&amp;BD90&amp;BE90&amp;BF90&amp;BG90&amp;BH90&amp;BI90&amp;BJ90&amp;BK90&amp;BL90&amp;BM90&amp;BN90&amp;BO90&amp;BP90&amp;BQ90&amp;BR90&amp;BS90&amp;BT90&amp;BU90&amp;BV90&amp;BW90&amp;BX90&amp;BY90&amp;BZ90&amp;CA90)</f>
        <v>0.262500.412500.512500.412500.102500.157500.27030800.442500.252500.252500.532500.412500.227500.51250.0050.41250.0050.41250.0050.26250.41250.51250.39250.005-0.460.1550.242500.242500.392500.14250.020.14250.020.14250.050.142500.39250.0550.14250.02750.2425000.262500.44250.0100.24250.24250.26250.087813500.142500.242500.14250.05</v>
      </c>
      <c r="C90" s="108" t="n">
        <v>39417</v>
      </c>
      <c r="D90" s="109" t="n">
        <f aca="false">Curves!D91</f>
        <v>0.2625</v>
      </c>
      <c r="E90" s="109" t="n">
        <v>0</v>
      </c>
      <c r="F90" s="109" t="n">
        <f aca="false">Curves!I91</f>
        <v>0.4125</v>
      </c>
      <c r="G90" s="109" t="n">
        <v>0</v>
      </c>
      <c r="H90" s="109" t="n">
        <f aca="false">Curves!P91</f>
        <v>0.5125</v>
      </c>
      <c r="I90" s="109" t="n">
        <v>0</v>
      </c>
      <c r="J90" s="109" t="n">
        <f aca="false">Curves!L91</f>
        <v>0.4125</v>
      </c>
      <c r="K90" s="109" t="n">
        <v>0</v>
      </c>
      <c r="L90" s="109" t="n">
        <f aca="false">Curves!U91</f>
        <v>0.1025</v>
      </c>
      <c r="M90" s="109" t="n">
        <v>0</v>
      </c>
      <c r="N90" s="109" t="n">
        <f aca="false">Curves!V91</f>
        <v>0.1575</v>
      </c>
      <c r="O90" s="109" t="n">
        <v>0</v>
      </c>
      <c r="P90" s="109" t="n">
        <f aca="false">Curves!W91</f>
        <v>0.270308</v>
      </c>
      <c r="Q90" s="109" t="n">
        <v>0</v>
      </c>
      <c r="R90" s="109" t="n">
        <f aca="false">Curves!O91</f>
        <v>0.4425</v>
      </c>
      <c r="S90" s="109" t="n">
        <v>0</v>
      </c>
      <c r="T90" s="109" t="n">
        <f aca="false">Curves!F91</f>
        <v>0.2525</v>
      </c>
      <c r="U90" s="109" t="n">
        <v>0</v>
      </c>
      <c r="V90" s="109" t="n">
        <f aca="false">Curves!H91</f>
        <v>0.2525</v>
      </c>
      <c r="W90" s="109" t="n">
        <v>0</v>
      </c>
      <c r="X90" s="109" t="n">
        <f aca="false">Curves!S91</f>
        <v>0.5325</v>
      </c>
      <c r="Y90" s="109" t="n">
        <v>0</v>
      </c>
      <c r="Z90" s="109" t="n">
        <f aca="false">Curves!K91</f>
        <v>0.4125</v>
      </c>
      <c r="AA90" s="109" t="n">
        <v>0</v>
      </c>
      <c r="AB90" s="109" t="n">
        <f aca="false">Curves!G91</f>
        <v>0.2275</v>
      </c>
      <c r="AC90" s="109" t="n">
        <v>0</v>
      </c>
      <c r="AD90" s="109" t="n">
        <f aca="false">Curves!R91</f>
        <v>0.5125</v>
      </c>
      <c r="AE90" s="109" t="n">
        <v>0.005</v>
      </c>
      <c r="AF90" s="109" t="n">
        <f aca="false">Curves!N91</f>
        <v>0.4125</v>
      </c>
      <c r="AG90" s="109" t="n">
        <v>0.005</v>
      </c>
      <c r="AH90" s="109" t="n">
        <f aca="false">Curves!J91</f>
        <v>0.4125</v>
      </c>
      <c r="AI90" s="109" t="n">
        <v>0.005</v>
      </c>
      <c r="AJ90" s="109" t="n">
        <f aca="false">Curves!E91</f>
        <v>0.2625</v>
      </c>
      <c r="AK90" s="109" t="n">
        <f aca="false">Curves!M91</f>
        <v>0.4125</v>
      </c>
      <c r="AL90" s="109" t="n">
        <f aca="false">Curves!Q91</f>
        <v>0.5125</v>
      </c>
      <c r="AM90" s="109" t="n">
        <f aca="false">Curves!AC91</f>
        <v>0.3925</v>
      </c>
      <c r="AN90" s="109" t="n">
        <f aca="false">Curves!AQ91</f>
        <v>0.005</v>
      </c>
      <c r="AO90" s="109" t="n">
        <f aca="false">Curves!AD91</f>
        <v>-0.46</v>
      </c>
      <c r="AP90" s="109" t="n">
        <f aca="false">Curves!AP91</f>
        <v>0.155</v>
      </c>
      <c r="AQ90" s="109" t="n">
        <f aca="false">Curves!AA91</f>
        <v>0.2425</v>
      </c>
      <c r="AR90" s="109" t="n">
        <f aca="false">Curves!AG91</f>
        <v>0</v>
      </c>
      <c r="AS90" s="109" t="n">
        <f aca="false">Curves!Y91</f>
        <v>0.2425</v>
      </c>
      <c r="AT90" s="109" t="n">
        <f aca="false">Curves!AJ91</f>
        <v>0</v>
      </c>
      <c r="AU90" s="109" t="n">
        <f aca="false">Curves!AB91</f>
        <v>0.3925</v>
      </c>
      <c r="AV90" s="109" t="n">
        <f aca="false">Curves!AH91</f>
        <v>0</v>
      </c>
      <c r="AW90" s="109" t="n">
        <f aca="false">Curves!Z91</f>
        <v>0.1425</v>
      </c>
      <c r="AX90" s="109" t="n">
        <f aca="false">Curves!AI91</f>
        <v>0.02</v>
      </c>
      <c r="AY90" s="109" t="n">
        <f aca="false">Curves!Z91</f>
        <v>0.1425</v>
      </c>
      <c r="AZ90" s="109" t="n">
        <f aca="false">Curves!AK91</f>
        <v>0.02</v>
      </c>
      <c r="BA90" s="109" t="n">
        <f aca="false">Curves!Z91</f>
        <v>0.1425</v>
      </c>
      <c r="BB90" s="109" t="n">
        <f aca="false">Curves!AL91</f>
        <v>0.05</v>
      </c>
      <c r="BC90" s="109" t="n">
        <f aca="false">Curves!Z91</f>
        <v>0.1425</v>
      </c>
      <c r="BD90" s="109" t="n">
        <f aca="false">Curves!AO91</f>
        <v>0</v>
      </c>
      <c r="BE90" s="109" t="n">
        <f aca="false">Curves!AC91</f>
        <v>0.3925</v>
      </c>
      <c r="BF90" s="109" t="n">
        <f aca="false">Curves!AR91</f>
        <v>0.055</v>
      </c>
      <c r="BG90" s="109" t="n">
        <f aca="false">Curves!Z91</f>
        <v>0.1425</v>
      </c>
      <c r="BH90" s="109" t="n">
        <f aca="false">Curves!AM91</f>
        <v>0.0275</v>
      </c>
      <c r="BI90" s="109" t="n">
        <f aca="false">AS90</f>
        <v>0.2425</v>
      </c>
      <c r="BJ90" s="109" t="n">
        <f aca="false">AT90</f>
        <v>0</v>
      </c>
      <c r="BK90" s="109" t="n">
        <v>0</v>
      </c>
      <c r="BL90" s="109" t="n">
        <f aca="false">D90</f>
        <v>0.2625</v>
      </c>
      <c r="BM90" s="109" t="n">
        <v>0</v>
      </c>
      <c r="BN90" s="109" t="n">
        <f aca="false">R90</f>
        <v>0.4425</v>
      </c>
      <c r="BO90" s="109" t="n">
        <f aca="false">S90+0.01</f>
        <v>0.01</v>
      </c>
      <c r="BP90" s="109" t="n">
        <v>0</v>
      </c>
      <c r="BQ90" s="109" t="n">
        <f aca="false">AS90</f>
        <v>0.2425</v>
      </c>
      <c r="BR90" s="109" t="n">
        <f aca="false">AQ90</f>
        <v>0.2425</v>
      </c>
      <c r="BS90" s="109" t="n">
        <f aca="false">D90</f>
        <v>0.2625</v>
      </c>
      <c r="BT90" s="109" t="n">
        <f aca="false">Curves!AE91</f>
        <v>0.0878135</v>
      </c>
      <c r="BU90" s="109" t="n">
        <v>0</v>
      </c>
      <c r="BV90" s="109" t="n">
        <f aca="false">AW90</f>
        <v>0.1425</v>
      </c>
      <c r="BW90" s="109" t="n">
        <f aca="false">Curves!AN91</f>
        <v>0</v>
      </c>
      <c r="BX90" s="109" t="n">
        <f aca="false">AQ90</f>
        <v>0.2425</v>
      </c>
      <c r="BY90" s="109" t="n">
        <f aca="false">Curves!AS91</f>
        <v>0</v>
      </c>
      <c r="BZ90" s="109" t="n">
        <f aca="false">BA90</f>
        <v>0.1425</v>
      </c>
      <c r="CA90" s="109" t="n">
        <f aca="false">BB90</f>
        <v>0.05</v>
      </c>
      <c r="CB90" s="109"/>
      <c r="CC90" s="109"/>
      <c r="CD90" s="110"/>
      <c r="CE90" s="109"/>
      <c r="CF90" s="110"/>
      <c r="CG90" s="109"/>
      <c r="CH90" s="109"/>
      <c r="CI90" s="109"/>
      <c r="CJ90" s="109"/>
      <c r="CK90" s="109"/>
    </row>
    <row r="91" customFormat="false" ht="12.75" hidden="false" customHeight="false" outlineLevel="0" collapsed="false">
      <c r="A91" s="0" t="n">
        <v>0.575372055051849</v>
      </c>
      <c r="B91" s="0" t="str">
        <f aca="false">(D91&amp;E91&amp;F91&amp;G91&amp;H91&amp;I91&amp;J91&amp;K91&amp;L91&amp;M91&amp;N91&amp;O91&amp;P91&amp;Q91&amp;R91&amp;S91&amp;T91&amp;U91&amp;V91&amp;W91&amp;X91&amp;Y91&amp;Z91&amp;AA91&amp;AB91&amp;AC91&amp;AD91&amp;AE91&amp;AF91&amp;AG91&amp;AH91&amp;AI91&amp;AJ91&amp;AK91&amp;AL91&amp;AM91&amp;AN91&amp;AO91&amp;AP91&amp;AQ91&amp;AR91&amp;AS91&amp;AT91&amp;AU91&amp;AV91&amp;AW91&amp;AX91&amp;AY91&amp;AZ91&amp;BA91&amp;BB91&amp;BC91&amp;BD91&amp;BE91&amp;BF91&amp;BG91&amp;BH91&amp;BI91&amp;BJ91&amp;BK91&amp;BL91&amp;BM91&amp;BN91&amp;BO91&amp;BP91&amp;BQ91&amp;BR91&amp;BS91&amp;BT91&amp;BU91&amp;BV91&amp;BW91&amp;BX91&amp;BY91&amp;BZ91&amp;CA91)</f>
        <v>0.272500.422500.522500.422500.112500.167500.28094800.452500.262500.262500.542500.422500.237500.52250.0050.42250.0050.42250.0050.27250.42250.52250.40250.005-0.460.1550.252500.252500.402500.15250.020.15250.020.15250.050.152500.40250.0550.15250.030.2525000.272500.45250.0100.25250.25250.27250.097593500.152500.252500.15250.05</v>
      </c>
      <c r="C91" s="108" t="n">
        <v>39448</v>
      </c>
      <c r="D91" s="109" t="n">
        <f aca="false">Curves!D92</f>
        <v>0.2725</v>
      </c>
      <c r="E91" s="109" t="n">
        <v>0</v>
      </c>
      <c r="F91" s="109" t="n">
        <f aca="false">Curves!I92</f>
        <v>0.4225</v>
      </c>
      <c r="G91" s="109" t="n">
        <v>0</v>
      </c>
      <c r="H91" s="109" t="n">
        <f aca="false">Curves!P92</f>
        <v>0.5225</v>
      </c>
      <c r="I91" s="109" t="n">
        <v>0</v>
      </c>
      <c r="J91" s="109" t="n">
        <f aca="false">Curves!L92</f>
        <v>0.4225</v>
      </c>
      <c r="K91" s="109" t="n">
        <v>0</v>
      </c>
      <c r="L91" s="109" t="n">
        <f aca="false">Curves!U92</f>
        <v>0.1125</v>
      </c>
      <c r="M91" s="109" t="n">
        <v>0</v>
      </c>
      <c r="N91" s="109" t="n">
        <f aca="false">Curves!V92</f>
        <v>0.1675</v>
      </c>
      <c r="O91" s="109" t="n">
        <v>0</v>
      </c>
      <c r="P91" s="109" t="n">
        <f aca="false">Curves!W92</f>
        <v>0.280948</v>
      </c>
      <c r="Q91" s="109" t="n">
        <v>0</v>
      </c>
      <c r="R91" s="109" t="n">
        <f aca="false">Curves!O92</f>
        <v>0.4525</v>
      </c>
      <c r="S91" s="109" t="n">
        <v>0</v>
      </c>
      <c r="T91" s="109" t="n">
        <f aca="false">Curves!F92</f>
        <v>0.2625</v>
      </c>
      <c r="U91" s="109" t="n">
        <v>0</v>
      </c>
      <c r="V91" s="109" t="n">
        <f aca="false">Curves!H92</f>
        <v>0.2625</v>
      </c>
      <c r="W91" s="109" t="n">
        <v>0</v>
      </c>
      <c r="X91" s="109" t="n">
        <f aca="false">Curves!S92</f>
        <v>0.5425</v>
      </c>
      <c r="Y91" s="109" t="n">
        <v>0</v>
      </c>
      <c r="Z91" s="109" t="n">
        <f aca="false">Curves!K92</f>
        <v>0.4225</v>
      </c>
      <c r="AA91" s="109" t="n">
        <v>0</v>
      </c>
      <c r="AB91" s="109" t="n">
        <f aca="false">Curves!G92</f>
        <v>0.2375</v>
      </c>
      <c r="AC91" s="109" t="n">
        <v>0</v>
      </c>
      <c r="AD91" s="109" t="n">
        <f aca="false">Curves!R92</f>
        <v>0.5225</v>
      </c>
      <c r="AE91" s="109" t="n">
        <v>0.005</v>
      </c>
      <c r="AF91" s="109" t="n">
        <f aca="false">Curves!N92</f>
        <v>0.4225</v>
      </c>
      <c r="AG91" s="109" t="n">
        <v>0.005</v>
      </c>
      <c r="AH91" s="109" t="n">
        <f aca="false">Curves!J92</f>
        <v>0.4225</v>
      </c>
      <c r="AI91" s="109" t="n">
        <v>0.005</v>
      </c>
      <c r="AJ91" s="109" t="n">
        <f aca="false">Curves!E92</f>
        <v>0.2725</v>
      </c>
      <c r="AK91" s="109" t="n">
        <f aca="false">Curves!M92</f>
        <v>0.4225</v>
      </c>
      <c r="AL91" s="109" t="n">
        <f aca="false">Curves!Q92</f>
        <v>0.5225</v>
      </c>
      <c r="AM91" s="109" t="n">
        <f aca="false">Curves!AC92</f>
        <v>0.4025</v>
      </c>
      <c r="AN91" s="109" t="n">
        <f aca="false">Curves!AQ92</f>
        <v>0.005</v>
      </c>
      <c r="AO91" s="109" t="n">
        <f aca="false">Curves!AD92</f>
        <v>-0.46</v>
      </c>
      <c r="AP91" s="109" t="n">
        <f aca="false">Curves!AP92</f>
        <v>0.155</v>
      </c>
      <c r="AQ91" s="109" t="n">
        <f aca="false">Curves!AA92</f>
        <v>0.2525</v>
      </c>
      <c r="AR91" s="109" t="n">
        <f aca="false">Curves!AG92</f>
        <v>0</v>
      </c>
      <c r="AS91" s="109" t="n">
        <f aca="false">Curves!Y92</f>
        <v>0.2525</v>
      </c>
      <c r="AT91" s="109" t="n">
        <f aca="false">Curves!AJ92</f>
        <v>0</v>
      </c>
      <c r="AU91" s="109" t="n">
        <f aca="false">Curves!AB92</f>
        <v>0.4025</v>
      </c>
      <c r="AV91" s="109" t="n">
        <f aca="false">Curves!AH92</f>
        <v>0</v>
      </c>
      <c r="AW91" s="109" t="n">
        <f aca="false">Curves!Z92</f>
        <v>0.1525</v>
      </c>
      <c r="AX91" s="109" t="n">
        <f aca="false">Curves!AI92</f>
        <v>0.02</v>
      </c>
      <c r="AY91" s="109" t="n">
        <f aca="false">Curves!Z92</f>
        <v>0.1525</v>
      </c>
      <c r="AZ91" s="109" t="n">
        <f aca="false">Curves!AK92</f>
        <v>0.02</v>
      </c>
      <c r="BA91" s="109" t="n">
        <f aca="false">Curves!Z92</f>
        <v>0.1525</v>
      </c>
      <c r="BB91" s="109" t="n">
        <f aca="false">Curves!AL92</f>
        <v>0.05</v>
      </c>
      <c r="BC91" s="109" t="n">
        <f aca="false">Curves!Z92</f>
        <v>0.1525</v>
      </c>
      <c r="BD91" s="109" t="n">
        <f aca="false">Curves!AO92</f>
        <v>0</v>
      </c>
      <c r="BE91" s="109" t="n">
        <f aca="false">Curves!AC92</f>
        <v>0.4025</v>
      </c>
      <c r="BF91" s="109" t="n">
        <f aca="false">Curves!AR92</f>
        <v>0.055</v>
      </c>
      <c r="BG91" s="109" t="n">
        <f aca="false">Curves!Z92</f>
        <v>0.1525</v>
      </c>
      <c r="BH91" s="109" t="n">
        <f aca="false">Curves!AM92</f>
        <v>0.03</v>
      </c>
      <c r="BI91" s="109" t="n">
        <f aca="false">AS91</f>
        <v>0.2525</v>
      </c>
      <c r="BJ91" s="109" t="n">
        <f aca="false">AT91</f>
        <v>0</v>
      </c>
      <c r="BK91" s="109" t="n">
        <v>0</v>
      </c>
      <c r="BL91" s="109" t="n">
        <f aca="false">D91</f>
        <v>0.2725</v>
      </c>
      <c r="BM91" s="109" t="n">
        <v>0</v>
      </c>
      <c r="BN91" s="109" t="n">
        <f aca="false">R91</f>
        <v>0.4525</v>
      </c>
      <c r="BO91" s="109" t="n">
        <f aca="false">S91+0.01</f>
        <v>0.01</v>
      </c>
      <c r="BP91" s="109" t="n">
        <v>0</v>
      </c>
      <c r="BQ91" s="109" t="n">
        <f aca="false">AS91</f>
        <v>0.2525</v>
      </c>
      <c r="BR91" s="109" t="n">
        <f aca="false">AQ91</f>
        <v>0.2525</v>
      </c>
      <c r="BS91" s="109" t="n">
        <f aca="false">D91</f>
        <v>0.2725</v>
      </c>
      <c r="BT91" s="109" t="n">
        <f aca="false">Curves!AE92</f>
        <v>0.0975935</v>
      </c>
      <c r="BU91" s="109" t="n">
        <v>0</v>
      </c>
      <c r="BV91" s="109" t="n">
        <f aca="false">AW91</f>
        <v>0.1525</v>
      </c>
      <c r="BW91" s="109" t="n">
        <f aca="false">Curves!AN92</f>
        <v>0</v>
      </c>
      <c r="BX91" s="109" t="n">
        <f aca="false">AQ91</f>
        <v>0.2525</v>
      </c>
      <c r="BY91" s="109" t="n">
        <f aca="false">Curves!AS92</f>
        <v>0</v>
      </c>
      <c r="BZ91" s="109" t="n">
        <f aca="false">BA91</f>
        <v>0.1525</v>
      </c>
      <c r="CA91" s="109" t="n">
        <f aca="false">BB91</f>
        <v>0.05</v>
      </c>
      <c r="CB91" s="109"/>
      <c r="CC91" s="109"/>
      <c r="CD91" s="110"/>
      <c r="CE91" s="109"/>
      <c r="CF91" s="110"/>
      <c r="CG91" s="109"/>
      <c r="CH91" s="109"/>
      <c r="CI91" s="109"/>
      <c r="CJ91" s="109"/>
      <c r="CK91" s="109"/>
    </row>
    <row r="92" customFormat="false" ht="12.75" hidden="false" customHeight="false" outlineLevel="0" collapsed="false">
      <c r="A92" s="0" t="n">
        <v>0.571888032654532</v>
      </c>
      <c r="B92" s="0" t="str">
        <f aca="false">(D92&amp;E92&amp;F92&amp;G92&amp;H92&amp;I92&amp;J92&amp;K92&amp;L92&amp;M92&amp;N92&amp;O92&amp;P92&amp;Q92&amp;R92&amp;S92&amp;T92&amp;U92&amp;V92&amp;W92&amp;X92&amp;Y92&amp;Z92&amp;AA92&amp;AB92&amp;AC92&amp;AD92&amp;AE92&amp;AF92&amp;AG92&amp;AH92&amp;AI92&amp;AJ92&amp;AK92&amp;AL92&amp;AM92&amp;AN92&amp;AO92&amp;AP92&amp;AQ92&amp;AR92&amp;AS92&amp;AT92&amp;AU92&amp;AV92&amp;AW92&amp;AX92&amp;AY92&amp;AZ92&amp;BA92&amp;BB92&amp;BC92&amp;BD92&amp;BE92&amp;BF92&amp;BG92&amp;BH92&amp;BI92&amp;BJ92&amp;BK92&amp;BL92&amp;BM92&amp;BN92&amp;BO92&amp;BP92&amp;BQ92&amp;BR92&amp;BS92&amp;BT92&amp;BU92&amp;BV92&amp;BW92&amp;BX92&amp;BY92&amp;BZ92&amp;CA92)</f>
        <v>0.262500.412500.512500.412500.102500.157500.26678800.442500.252500.252500.532500.412500.227500.51250.0050.41250.0050.41250.0050.26250.41250.51250.39250.005-0.460.1550.242500.242500.392500.14250.020.14250.020.14250.050.142500.39250.0550.14250.03250.2425000.262500.44250.0100.24250.24250.26250.089023500.142500.242500.14250.05</v>
      </c>
      <c r="C92" s="108" t="n">
        <v>39479</v>
      </c>
      <c r="D92" s="109" t="n">
        <f aca="false">Curves!D93</f>
        <v>0.2625</v>
      </c>
      <c r="E92" s="109" t="n">
        <v>0</v>
      </c>
      <c r="F92" s="109" t="n">
        <f aca="false">Curves!I93</f>
        <v>0.4125</v>
      </c>
      <c r="G92" s="109" t="n">
        <v>0</v>
      </c>
      <c r="H92" s="109" t="n">
        <f aca="false">Curves!P93</f>
        <v>0.5125</v>
      </c>
      <c r="I92" s="109" t="n">
        <v>0</v>
      </c>
      <c r="J92" s="109" t="n">
        <f aca="false">Curves!L93</f>
        <v>0.4125</v>
      </c>
      <c r="K92" s="109" t="n">
        <v>0</v>
      </c>
      <c r="L92" s="109" t="n">
        <f aca="false">Curves!U93</f>
        <v>0.1025</v>
      </c>
      <c r="M92" s="109" t="n">
        <v>0</v>
      </c>
      <c r="N92" s="109" t="n">
        <f aca="false">Curves!V93</f>
        <v>0.1575</v>
      </c>
      <c r="O92" s="109" t="n">
        <v>0</v>
      </c>
      <c r="P92" s="109" t="n">
        <f aca="false">Curves!W93</f>
        <v>0.266788</v>
      </c>
      <c r="Q92" s="109" t="n">
        <v>0</v>
      </c>
      <c r="R92" s="109" t="n">
        <f aca="false">Curves!O93</f>
        <v>0.4425</v>
      </c>
      <c r="S92" s="109" t="n">
        <v>0</v>
      </c>
      <c r="T92" s="109" t="n">
        <f aca="false">Curves!F93</f>
        <v>0.2525</v>
      </c>
      <c r="U92" s="109" t="n">
        <v>0</v>
      </c>
      <c r="V92" s="109" t="n">
        <f aca="false">Curves!H93</f>
        <v>0.2525</v>
      </c>
      <c r="W92" s="109" t="n">
        <v>0</v>
      </c>
      <c r="X92" s="109" t="n">
        <f aca="false">Curves!S93</f>
        <v>0.5325</v>
      </c>
      <c r="Y92" s="109" t="n">
        <v>0</v>
      </c>
      <c r="Z92" s="109" t="n">
        <f aca="false">Curves!K93</f>
        <v>0.4125</v>
      </c>
      <c r="AA92" s="109" t="n">
        <v>0</v>
      </c>
      <c r="AB92" s="109" t="n">
        <f aca="false">Curves!G93</f>
        <v>0.2275</v>
      </c>
      <c r="AC92" s="109" t="n">
        <v>0</v>
      </c>
      <c r="AD92" s="109" t="n">
        <f aca="false">Curves!R93</f>
        <v>0.5125</v>
      </c>
      <c r="AE92" s="109" t="n">
        <v>0.005</v>
      </c>
      <c r="AF92" s="109" t="n">
        <f aca="false">Curves!N93</f>
        <v>0.4125</v>
      </c>
      <c r="AG92" s="109" t="n">
        <v>0.005</v>
      </c>
      <c r="AH92" s="109" t="n">
        <f aca="false">Curves!J93</f>
        <v>0.4125</v>
      </c>
      <c r="AI92" s="109" t="n">
        <v>0.005</v>
      </c>
      <c r="AJ92" s="109" t="n">
        <f aca="false">Curves!E93</f>
        <v>0.2625</v>
      </c>
      <c r="AK92" s="109" t="n">
        <f aca="false">Curves!M93</f>
        <v>0.4125</v>
      </c>
      <c r="AL92" s="109" t="n">
        <f aca="false">Curves!Q93</f>
        <v>0.5125</v>
      </c>
      <c r="AM92" s="109" t="n">
        <f aca="false">Curves!AC93</f>
        <v>0.3925</v>
      </c>
      <c r="AN92" s="109" t="n">
        <f aca="false">Curves!AQ93</f>
        <v>0.005</v>
      </c>
      <c r="AO92" s="109" t="n">
        <f aca="false">Curves!AD93</f>
        <v>-0.46</v>
      </c>
      <c r="AP92" s="109" t="n">
        <f aca="false">Curves!AP93</f>
        <v>0.155</v>
      </c>
      <c r="AQ92" s="109" t="n">
        <f aca="false">Curves!AA93</f>
        <v>0.2425</v>
      </c>
      <c r="AR92" s="109" t="n">
        <f aca="false">Curves!AG93</f>
        <v>0</v>
      </c>
      <c r="AS92" s="109" t="n">
        <f aca="false">Curves!Y93</f>
        <v>0.2425</v>
      </c>
      <c r="AT92" s="109" t="n">
        <f aca="false">Curves!AJ93</f>
        <v>0</v>
      </c>
      <c r="AU92" s="109" t="n">
        <f aca="false">Curves!AB93</f>
        <v>0.3925</v>
      </c>
      <c r="AV92" s="109" t="n">
        <f aca="false">Curves!AH93</f>
        <v>0</v>
      </c>
      <c r="AW92" s="109" t="n">
        <f aca="false">Curves!Z93</f>
        <v>0.1425</v>
      </c>
      <c r="AX92" s="109" t="n">
        <f aca="false">Curves!AI93</f>
        <v>0.02</v>
      </c>
      <c r="AY92" s="109" t="n">
        <f aca="false">Curves!Z93</f>
        <v>0.1425</v>
      </c>
      <c r="AZ92" s="109" t="n">
        <f aca="false">Curves!AK93</f>
        <v>0.02</v>
      </c>
      <c r="BA92" s="109" t="n">
        <f aca="false">Curves!Z93</f>
        <v>0.1425</v>
      </c>
      <c r="BB92" s="109" t="n">
        <f aca="false">Curves!AL93</f>
        <v>0.05</v>
      </c>
      <c r="BC92" s="109" t="n">
        <f aca="false">Curves!Z93</f>
        <v>0.1425</v>
      </c>
      <c r="BD92" s="109" t="n">
        <f aca="false">Curves!AO93</f>
        <v>0</v>
      </c>
      <c r="BE92" s="109" t="n">
        <f aca="false">Curves!AC93</f>
        <v>0.3925</v>
      </c>
      <c r="BF92" s="109" t="n">
        <f aca="false">Curves!AR93</f>
        <v>0.055</v>
      </c>
      <c r="BG92" s="109" t="n">
        <f aca="false">Curves!Z93</f>
        <v>0.1425</v>
      </c>
      <c r="BH92" s="109" t="n">
        <f aca="false">Curves!AM93</f>
        <v>0.0325</v>
      </c>
      <c r="BI92" s="109" t="n">
        <f aca="false">AS92</f>
        <v>0.2425</v>
      </c>
      <c r="BJ92" s="109" t="n">
        <f aca="false">AT92</f>
        <v>0</v>
      </c>
      <c r="BK92" s="109" t="n">
        <v>0</v>
      </c>
      <c r="BL92" s="109" t="n">
        <f aca="false">D92</f>
        <v>0.2625</v>
      </c>
      <c r="BM92" s="109" t="n">
        <v>0</v>
      </c>
      <c r="BN92" s="109" t="n">
        <f aca="false">R92</f>
        <v>0.4425</v>
      </c>
      <c r="BO92" s="109" t="n">
        <f aca="false">S92+0.01</f>
        <v>0.01</v>
      </c>
      <c r="BP92" s="109" t="n">
        <v>0</v>
      </c>
      <c r="BQ92" s="109" t="n">
        <f aca="false">AS92</f>
        <v>0.2425</v>
      </c>
      <c r="BR92" s="109" t="n">
        <f aca="false">AQ92</f>
        <v>0.2425</v>
      </c>
      <c r="BS92" s="109" t="n">
        <f aca="false">D92</f>
        <v>0.2625</v>
      </c>
      <c r="BT92" s="109" t="n">
        <f aca="false">Curves!AE93</f>
        <v>0.0890235</v>
      </c>
      <c r="BU92" s="109" t="n">
        <v>0</v>
      </c>
      <c r="BV92" s="109" t="n">
        <f aca="false">AW92</f>
        <v>0.1425</v>
      </c>
      <c r="BW92" s="109" t="n">
        <f aca="false">Curves!AN93</f>
        <v>0</v>
      </c>
      <c r="BX92" s="109" t="n">
        <f aca="false">AQ92</f>
        <v>0.2425</v>
      </c>
      <c r="BY92" s="109" t="n">
        <f aca="false">Curves!AS93</f>
        <v>0</v>
      </c>
      <c r="BZ92" s="109" t="n">
        <f aca="false">BA92</f>
        <v>0.1425</v>
      </c>
      <c r="CA92" s="109" t="n">
        <f aca="false">BB92</f>
        <v>0.05</v>
      </c>
      <c r="CB92" s="109"/>
      <c r="CC92" s="109"/>
      <c r="CD92" s="110"/>
      <c r="CE92" s="109"/>
      <c r="CF92" s="110"/>
      <c r="CG92" s="109"/>
      <c r="CH92" s="109"/>
      <c r="CI92" s="109"/>
      <c r="CJ92" s="109"/>
      <c r="CK92" s="109"/>
    </row>
    <row r="93" customFormat="false" ht="12.75" hidden="false" customHeight="false" outlineLevel="0" collapsed="false">
      <c r="A93" s="0" t="n">
        <v>0.568649192464996</v>
      </c>
      <c r="B93" s="0" t="str">
        <f aca="false">(D93&amp;E93&amp;F93&amp;G93&amp;H93&amp;I93&amp;J93&amp;K93&amp;L93&amp;M93&amp;N93&amp;O93&amp;P93&amp;Q93&amp;R93&amp;S93&amp;T93&amp;U93&amp;V93&amp;W93&amp;X93&amp;Y93&amp;Z93&amp;AA93&amp;AB93&amp;AC93&amp;AD93&amp;AE93&amp;AF93&amp;AG93&amp;AH93&amp;AI93&amp;AJ93&amp;AK93&amp;AL93&amp;AM93&amp;AN93&amp;AO93&amp;AP93&amp;AQ93&amp;AR93&amp;AS93&amp;AT93&amp;AU93&amp;AV93&amp;AW93&amp;AX93&amp;AY93&amp;AZ93&amp;BA93&amp;BB93&amp;BC93&amp;BD93&amp;BE93&amp;BF93&amp;BG93&amp;BH93&amp;BI93&amp;BJ93&amp;BK93&amp;BL93&amp;BM93&amp;BN93&amp;BO93&amp;BP93&amp;BQ93&amp;BR93&amp;BS93&amp;BT93&amp;BU93&amp;BV93&amp;BW93&amp;BX93&amp;BY93&amp;BZ93&amp;CA93)</f>
        <v>0.257500.407500.507500.407500.097500.152500.25714800.437500.247500.247500.527500.407500.222500.50750.0050.40750.0050.40750.0050.25750.40750.50750.38750.005-0.460.1550.237500.237500.387500.13750.020.13750.020.13750.050.137500.38750.0550.13750.0350.2375000.257500.43750.0100.23750.23750.25750.085618500.137500.237500.13750.05</v>
      </c>
      <c r="C93" s="108" t="n">
        <v>39508</v>
      </c>
      <c r="D93" s="109" t="n">
        <f aca="false">Curves!D94</f>
        <v>0.2575</v>
      </c>
      <c r="E93" s="109" t="n">
        <v>0</v>
      </c>
      <c r="F93" s="109" t="n">
        <f aca="false">Curves!I94</f>
        <v>0.4075</v>
      </c>
      <c r="G93" s="109" t="n">
        <v>0</v>
      </c>
      <c r="H93" s="109" t="n">
        <f aca="false">Curves!P94</f>
        <v>0.5075</v>
      </c>
      <c r="I93" s="109" t="n">
        <v>0</v>
      </c>
      <c r="J93" s="109" t="n">
        <f aca="false">Curves!L94</f>
        <v>0.4075</v>
      </c>
      <c r="K93" s="109" t="n">
        <v>0</v>
      </c>
      <c r="L93" s="109" t="n">
        <f aca="false">Curves!U94</f>
        <v>0.0975</v>
      </c>
      <c r="M93" s="109" t="n">
        <v>0</v>
      </c>
      <c r="N93" s="109" t="n">
        <f aca="false">Curves!V94</f>
        <v>0.1525</v>
      </c>
      <c r="O93" s="109" t="n">
        <v>0</v>
      </c>
      <c r="P93" s="109" t="n">
        <f aca="false">Curves!W94</f>
        <v>0.257148</v>
      </c>
      <c r="Q93" s="109" t="n">
        <v>0</v>
      </c>
      <c r="R93" s="109" t="n">
        <f aca="false">Curves!O94</f>
        <v>0.4375</v>
      </c>
      <c r="S93" s="109" t="n">
        <v>0</v>
      </c>
      <c r="T93" s="109" t="n">
        <f aca="false">Curves!F94</f>
        <v>0.2475</v>
      </c>
      <c r="U93" s="109" t="n">
        <v>0</v>
      </c>
      <c r="V93" s="109" t="n">
        <f aca="false">Curves!H94</f>
        <v>0.2475</v>
      </c>
      <c r="W93" s="109" t="n">
        <v>0</v>
      </c>
      <c r="X93" s="109" t="n">
        <f aca="false">Curves!S94</f>
        <v>0.5275</v>
      </c>
      <c r="Y93" s="109" t="n">
        <v>0</v>
      </c>
      <c r="Z93" s="109" t="n">
        <f aca="false">Curves!K94</f>
        <v>0.4075</v>
      </c>
      <c r="AA93" s="109" t="n">
        <v>0</v>
      </c>
      <c r="AB93" s="109" t="n">
        <f aca="false">Curves!G94</f>
        <v>0.2225</v>
      </c>
      <c r="AC93" s="109" t="n">
        <v>0</v>
      </c>
      <c r="AD93" s="109" t="n">
        <f aca="false">Curves!R94</f>
        <v>0.5075</v>
      </c>
      <c r="AE93" s="109" t="n">
        <v>0.005</v>
      </c>
      <c r="AF93" s="109" t="n">
        <f aca="false">Curves!N94</f>
        <v>0.4075</v>
      </c>
      <c r="AG93" s="109" t="n">
        <v>0.005</v>
      </c>
      <c r="AH93" s="109" t="n">
        <f aca="false">Curves!J94</f>
        <v>0.4075</v>
      </c>
      <c r="AI93" s="109" t="n">
        <v>0.005</v>
      </c>
      <c r="AJ93" s="109" t="n">
        <f aca="false">Curves!E94</f>
        <v>0.2575</v>
      </c>
      <c r="AK93" s="109" t="n">
        <f aca="false">Curves!M94</f>
        <v>0.4075</v>
      </c>
      <c r="AL93" s="109" t="n">
        <f aca="false">Curves!Q94</f>
        <v>0.5075</v>
      </c>
      <c r="AM93" s="109" t="n">
        <f aca="false">Curves!AC94</f>
        <v>0.3875</v>
      </c>
      <c r="AN93" s="109" t="n">
        <f aca="false">Curves!AQ94</f>
        <v>0.005</v>
      </c>
      <c r="AO93" s="109" t="n">
        <f aca="false">Curves!AD94</f>
        <v>-0.46</v>
      </c>
      <c r="AP93" s="109" t="n">
        <f aca="false">Curves!AP94</f>
        <v>0.155</v>
      </c>
      <c r="AQ93" s="109" t="n">
        <f aca="false">Curves!AA94</f>
        <v>0.2375</v>
      </c>
      <c r="AR93" s="109" t="n">
        <f aca="false">Curves!AG94</f>
        <v>0</v>
      </c>
      <c r="AS93" s="109" t="n">
        <f aca="false">Curves!Y94</f>
        <v>0.2375</v>
      </c>
      <c r="AT93" s="109" t="n">
        <f aca="false">Curves!AJ94</f>
        <v>0</v>
      </c>
      <c r="AU93" s="109" t="n">
        <f aca="false">Curves!AB94</f>
        <v>0.3875</v>
      </c>
      <c r="AV93" s="109" t="n">
        <f aca="false">Curves!AH94</f>
        <v>0</v>
      </c>
      <c r="AW93" s="109" t="n">
        <f aca="false">Curves!Z94</f>
        <v>0.1375</v>
      </c>
      <c r="AX93" s="109" t="n">
        <f aca="false">Curves!AI94</f>
        <v>0.02</v>
      </c>
      <c r="AY93" s="109" t="n">
        <f aca="false">Curves!Z94</f>
        <v>0.1375</v>
      </c>
      <c r="AZ93" s="109" t="n">
        <f aca="false">Curves!AK94</f>
        <v>0.02</v>
      </c>
      <c r="BA93" s="109" t="n">
        <f aca="false">Curves!Z94</f>
        <v>0.1375</v>
      </c>
      <c r="BB93" s="109" t="n">
        <f aca="false">Curves!AL94</f>
        <v>0.05</v>
      </c>
      <c r="BC93" s="109" t="n">
        <f aca="false">Curves!Z94</f>
        <v>0.1375</v>
      </c>
      <c r="BD93" s="109" t="n">
        <f aca="false">Curves!AO94</f>
        <v>0</v>
      </c>
      <c r="BE93" s="109" t="n">
        <f aca="false">Curves!AC94</f>
        <v>0.3875</v>
      </c>
      <c r="BF93" s="109" t="n">
        <f aca="false">Curves!AR94</f>
        <v>0.055</v>
      </c>
      <c r="BG93" s="109" t="n">
        <f aca="false">Curves!Z94</f>
        <v>0.1375</v>
      </c>
      <c r="BH93" s="109" t="n">
        <f aca="false">Curves!AM94</f>
        <v>0.035</v>
      </c>
      <c r="BI93" s="109" t="n">
        <f aca="false">AS93</f>
        <v>0.2375</v>
      </c>
      <c r="BJ93" s="109" t="n">
        <f aca="false">AT93</f>
        <v>0</v>
      </c>
      <c r="BK93" s="109" t="n">
        <v>0</v>
      </c>
      <c r="BL93" s="109" t="n">
        <f aca="false">D93</f>
        <v>0.2575</v>
      </c>
      <c r="BM93" s="109" t="n">
        <v>0</v>
      </c>
      <c r="BN93" s="109" t="n">
        <f aca="false">R93</f>
        <v>0.4375</v>
      </c>
      <c r="BO93" s="109" t="n">
        <f aca="false">S93+0.01</f>
        <v>0.01</v>
      </c>
      <c r="BP93" s="109" t="n">
        <v>0</v>
      </c>
      <c r="BQ93" s="109" t="n">
        <f aca="false">AS93</f>
        <v>0.2375</v>
      </c>
      <c r="BR93" s="109" t="n">
        <f aca="false">AQ93</f>
        <v>0.2375</v>
      </c>
      <c r="BS93" s="109" t="n">
        <f aca="false">D93</f>
        <v>0.2575</v>
      </c>
      <c r="BT93" s="109" t="n">
        <f aca="false">Curves!AE94</f>
        <v>0.0856185</v>
      </c>
      <c r="BU93" s="109" t="n">
        <v>0</v>
      </c>
      <c r="BV93" s="109" t="n">
        <f aca="false">AW93</f>
        <v>0.1375</v>
      </c>
      <c r="BW93" s="109" t="n">
        <f aca="false">Curves!AN94</f>
        <v>0</v>
      </c>
      <c r="BX93" s="109" t="n">
        <f aca="false">AQ93</f>
        <v>0.2375</v>
      </c>
      <c r="BY93" s="109" t="n">
        <f aca="false">Curves!AS94</f>
        <v>0</v>
      </c>
      <c r="BZ93" s="109" t="n">
        <f aca="false">BA93</f>
        <v>0.1375</v>
      </c>
      <c r="CA93" s="109" t="n">
        <f aca="false">BB93</f>
        <v>0.05</v>
      </c>
      <c r="CB93" s="109"/>
      <c r="CC93" s="109"/>
      <c r="CD93" s="110"/>
      <c r="CE93" s="109"/>
      <c r="CF93" s="110"/>
      <c r="CG93" s="109"/>
      <c r="CH93" s="109"/>
      <c r="CI93" s="109"/>
      <c r="CJ93" s="109"/>
      <c r="CK93" s="109"/>
    </row>
    <row r="94" customFormat="false" ht="12.75" hidden="false" customHeight="false" outlineLevel="0" collapsed="false">
      <c r="A94" s="0" t="n">
        <v>0.565208652141767</v>
      </c>
      <c r="B94" s="0" t="str">
        <f aca="false">(D94&amp;E94&amp;F94&amp;G94&amp;H94&amp;I94&amp;J94&amp;K94&amp;L94&amp;M94&amp;N94&amp;O94&amp;P94&amp;Q94&amp;R94&amp;S94&amp;T94&amp;U94&amp;V94&amp;W94&amp;X94&amp;Y94&amp;Z94&amp;AA94&amp;AB94&amp;AC94&amp;AD94&amp;AE94&amp;AF94&amp;AG94&amp;AH94&amp;AI94&amp;AJ94&amp;AK94&amp;AL94&amp;AM94&amp;AN94&amp;AO94&amp;AP94&amp;AQ94&amp;AR94&amp;AS94&amp;AT94&amp;AU94&amp;AV94&amp;AW94&amp;AX94&amp;AY94&amp;AZ94&amp;BA94&amp;BB94&amp;BC94&amp;BD94&amp;BE94&amp;BF94&amp;BG94&amp;BH94&amp;BI94&amp;BJ94&amp;BK94&amp;BL94&amp;BM94&amp;BN94&amp;BO94&amp;BP94&amp;BQ94&amp;BR94&amp;BS94&amp;BT94&amp;BU94&amp;BV94&amp;BW94&amp;BX94&amp;BY94&amp;BZ94&amp;CA94)</f>
        <v>0.182500.182500.177500.20750-0.017500.037500.182500.227500.172500.172500.177500.182500.147500.17750.0050.20750.0050.18250.0050.18250.20750.17750.23250-0.60.1550.172500.172500.232500.08250.0050.08250.0050.08250.040.082500.23250.040.08250.00750.1725000.182500.22750.0100.17250.17250.18250.032642500.082500.172500.08250.04</v>
      </c>
      <c r="C94" s="108" t="n">
        <v>39539</v>
      </c>
      <c r="D94" s="109" t="n">
        <f aca="false">Curves!D95</f>
        <v>0.1825</v>
      </c>
      <c r="E94" s="109" t="n">
        <v>0</v>
      </c>
      <c r="F94" s="109" t="n">
        <f aca="false">Curves!I95</f>
        <v>0.1825</v>
      </c>
      <c r="G94" s="109" t="n">
        <v>0</v>
      </c>
      <c r="H94" s="109" t="n">
        <f aca="false">Curves!P95</f>
        <v>0.1775</v>
      </c>
      <c r="I94" s="109" t="n">
        <v>0</v>
      </c>
      <c r="J94" s="109" t="n">
        <f aca="false">Curves!L95</f>
        <v>0.2075</v>
      </c>
      <c r="K94" s="109" t="n">
        <v>0</v>
      </c>
      <c r="L94" s="109" t="n">
        <f aca="false">Curves!U95</f>
        <v>-0.0175</v>
      </c>
      <c r="M94" s="109" t="n">
        <v>0</v>
      </c>
      <c r="N94" s="109" t="n">
        <f aca="false">Curves!V95</f>
        <v>0.0375</v>
      </c>
      <c r="O94" s="109" t="n">
        <v>0</v>
      </c>
      <c r="P94" s="109" t="n">
        <f aca="false">Curves!W95</f>
        <v>0.1825</v>
      </c>
      <c r="Q94" s="109" t="n">
        <v>0</v>
      </c>
      <c r="R94" s="109" t="n">
        <f aca="false">Curves!O95</f>
        <v>0.2275</v>
      </c>
      <c r="S94" s="109" t="n">
        <v>0</v>
      </c>
      <c r="T94" s="109" t="n">
        <f aca="false">Curves!F95</f>
        <v>0.1725</v>
      </c>
      <c r="U94" s="109" t="n">
        <v>0</v>
      </c>
      <c r="V94" s="109" t="n">
        <f aca="false">Curves!H95</f>
        <v>0.1725</v>
      </c>
      <c r="W94" s="109" t="n">
        <v>0</v>
      </c>
      <c r="X94" s="109" t="n">
        <f aca="false">Curves!S95</f>
        <v>0.1775</v>
      </c>
      <c r="Y94" s="109" t="n">
        <v>0</v>
      </c>
      <c r="Z94" s="109" t="n">
        <f aca="false">Curves!K95</f>
        <v>0.1825</v>
      </c>
      <c r="AA94" s="109" t="n">
        <v>0</v>
      </c>
      <c r="AB94" s="109" t="n">
        <f aca="false">Curves!G95</f>
        <v>0.1475</v>
      </c>
      <c r="AC94" s="109" t="n">
        <v>0</v>
      </c>
      <c r="AD94" s="109" t="n">
        <f aca="false">Curves!R95</f>
        <v>0.1775</v>
      </c>
      <c r="AE94" s="109" t="n">
        <v>0.005</v>
      </c>
      <c r="AF94" s="109" t="n">
        <f aca="false">Curves!N95</f>
        <v>0.2075</v>
      </c>
      <c r="AG94" s="109" t="n">
        <v>0.005</v>
      </c>
      <c r="AH94" s="109" t="n">
        <f aca="false">Curves!J95</f>
        <v>0.1825</v>
      </c>
      <c r="AI94" s="109" t="n">
        <v>0.005</v>
      </c>
      <c r="AJ94" s="109" t="n">
        <f aca="false">Curves!E95</f>
        <v>0.1825</v>
      </c>
      <c r="AK94" s="109" t="n">
        <f aca="false">Curves!M95</f>
        <v>0.2075</v>
      </c>
      <c r="AL94" s="109" t="n">
        <f aca="false">Curves!Q95</f>
        <v>0.1775</v>
      </c>
      <c r="AM94" s="109" t="n">
        <f aca="false">Curves!AC95</f>
        <v>0.2325</v>
      </c>
      <c r="AN94" s="109" t="n">
        <f aca="false">Curves!AQ95</f>
        <v>0</v>
      </c>
      <c r="AO94" s="109" t="n">
        <f aca="false">Curves!AD95</f>
        <v>-0.6</v>
      </c>
      <c r="AP94" s="109" t="n">
        <f aca="false">Curves!AP95</f>
        <v>0.155</v>
      </c>
      <c r="AQ94" s="109" t="n">
        <f aca="false">Curves!AA95</f>
        <v>0.1725</v>
      </c>
      <c r="AR94" s="109" t="n">
        <f aca="false">Curves!AG95</f>
        <v>0</v>
      </c>
      <c r="AS94" s="109" t="n">
        <f aca="false">Curves!Y95</f>
        <v>0.1725</v>
      </c>
      <c r="AT94" s="109" t="n">
        <f aca="false">Curves!AJ95</f>
        <v>0</v>
      </c>
      <c r="AU94" s="109" t="n">
        <f aca="false">Curves!AB95</f>
        <v>0.2325</v>
      </c>
      <c r="AV94" s="109" t="n">
        <f aca="false">Curves!AH95</f>
        <v>0</v>
      </c>
      <c r="AW94" s="109" t="n">
        <f aca="false">Curves!Z95</f>
        <v>0.0825</v>
      </c>
      <c r="AX94" s="109" t="n">
        <f aca="false">Curves!AI95</f>
        <v>0.005</v>
      </c>
      <c r="AY94" s="109" t="n">
        <f aca="false">Curves!Z95</f>
        <v>0.0825</v>
      </c>
      <c r="AZ94" s="109" t="n">
        <f aca="false">Curves!AK95</f>
        <v>0.005</v>
      </c>
      <c r="BA94" s="109" t="n">
        <f aca="false">Curves!Z95</f>
        <v>0.0825</v>
      </c>
      <c r="BB94" s="109" t="n">
        <f aca="false">Curves!AL95</f>
        <v>0.04</v>
      </c>
      <c r="BC94" s="109" t="n">
        <f aca="false">Curves!Z95</f>
        <v>0.0825</v>
      </c>
      <c r="BD94" s="109" t="n">
        <f aca="false">Curves!AO95</f>
        <v>0</v>
      </c>
      <c r="BE94" s="109" t="n">
        <f aca="false">Curves!AC95</f>
        <v>0.2325</v>
      </c>
      <c r="BF94" s="109" t="n">
        <f aca="false">Curves!AR95</f>
        <v>0.04</v>
      </c>
      <c r="BG94" s="109" t="n">
        <f aca="false">Curves!Z95</f>
        <v>0.0825</v>
      </c>
      <c r="BH94" s="109" t="n">
        <f aca="false">Curves!AM95</f>
        <v>0.0075</v>
      </c>
      <c r="BI94" s="109" t="n">
        <f aca="false">AS94</f>
        <v>0.1725</v>
      </c>
      <c r="BJ94" s="109" t="n">
        <f aca="false">AT94</f>
        <v>0</v>
      </c>
      <c r="BK94" s="109" t="n">
        <v>0</v>
      </c>
      <c r="BL94" s="109" t="n">
        <f aca="false">D94</f>
        <v>0.1825</v>
      </c>
      <c r="BM94" s="109" t="n">
        <v>0</v>
      </c>
      <c r="BN94" s="109" t="n">
        <f aca="false">R94</f>
        <v>0.2275</v>
      </c>
      <c r="BO94" s="109" t="n">
        <f aca="false">S94+0.01</f>
        <v>0.01</v>
      </c>
      <c r="BP94" s="109" t="n">
        <v>0</v>
      </c>
      <c r="BQ94" s="109" t="n">
        <f aca="false">AS94</f>
        <v>0.1725</v>
      </c>
      <c r="BR94" s="109" t="n">
        <f aca="false">AQ94</f>
        <v>0.1725</v>
      </c>
      <c r="BS94" s="109" t="n">
        <f aca="false">D94</f>
        <v>0.1825</v>
      </c>
      <c r="BT94" s="109" t="n">
        <f aca="false">Curves!AE95</f>
        <v>0.0326425</v>
      </c>
      <c r="BU94" s="109" t="n">
        <v>0</v>
      </c>
      <c r="BV94" s="109" t="n">
        <f aca="false">AW94</f>
        <v>0.0825</v>
      </c>
      <c r="BW94" s="109" t="n">
        <f aca="false">Curves!AN95</f>
        <v>0</v>
      </c>
      <c r="BX94" s="109" t="n">
        <f aca="false">AQ94</f>
        <v>0.1725</v>
      </c>
      <c r="BY94" s="109" t="n">
        <f aca="false">Curves!AS95</f>
        <v>0</v>
      </c>
      <c r="BZ94" s="109" t="n">
        <f aca="false">BA94</f>
        <v>0.0825</v>
      </c>
      <c r="CA94" s="109" t="n">
        <f aca="false">BB94</f>
        <v>0.04</v>
      </c>
      <c r="CB94" s="109"/>
      <c r="CC94" s="109"/>
      <c r="CD94" s="110"/>
      <c r="CE94" s="109"/>
      <c r="CF94" s="110"/>
      <c r="CG94" s="109"/>
      <c r="CH94" s="109"/>
      <c r="CI94" s="109"/>
      <c r="CJ94" s="109"/>
      <c r="CK94" s="109"/>
    </row>
    <row r="95" customFormat="false" ht="12.75" hidden="false" customHeight="false" outlineLevel="0" collapsed="false">
      <c r="A95" s="0" t="n">
        <v>0.561900274812536</v>
      </c>
      <c r="B95" s="0" t="str">
        <f aca="false">(D95&amp;E95&amp;F95&amp;G95&amp;H95&amp;I95&amp;J95&amp;K95&amp;L95&amp;M95&amp;N95&amp;O95&amp;P95&amp;Q95&amp;R95&amp;S95&amp;T95&amp;U95&amp;V95&amp;W95&amp;X95&amp;Y95&amp;Z95&amp;AA95&amp;AB95&amp;AC95&amp;AD95&amp;AE95&amp;AF95&amp;AG95&amp;AH95&amp;AI95&amp;AJ95&amp;AK95&amp;AL95&amp;AM95&amp;AN95&amp;AO95&amp;AP95&amp;AQ95&amp;AR95&amp;AS95&amp;AT95&amp;AU95&amp;AV95&amp;AW95&amp;AX95&amp;AY95&amp;AZ95&amp;BA95&amp;BB95&amp;BC95&amp;BD95&amp;BE95&amp;BF95&amp;BG95&amp;BH95&amp;BI95&amp;BJ95&amp;BK95&amp;BL95&amp;BM95&amp;BN95&amp;BO95&amp;BP95&amp;BQ95&amp;BR95&amp;BS95&amp;BT95&amp;BU95&amp;BV95&amp;BW95&amp;BX95&amp;BY95&amp;BZ95&amp;CA95)</f>
        <v>0.172500.172500.167500.19750-0.027500.027500.172500.217500.162500.162500.167500.172500.137500.16750.0050.19750.0050.17250.0050.17250.19750.16750.22250-0.60.1550.162500.162500.222500.07250.0050.07250.0050.07250.040.072500.22250.040.07250.00750.1625000.172500.21750.0100.16250.16250.17250.022268500.072500.162500.07250.04</v>
      </c>
      <c r="C95" s="108" t="n">
        <v>39569</v>
      </c>
      <c r="D95" s="109" t="n">
        <f aca="false">Curves!D96</f>
        <v>0.1725</v>
      </c>
      <c r="E95" s="109" t="n">
        <v>0</v>
      </c>
      <c r="F95" s="109" t="n">
        <f aca="false">Curves!I96</f>
        <v>0.1725</v>
      </c>
      <c r="G95" s="109" t="n">
        <v>0</v>
      </c>
      <c r="H95" s="109" t="n">
        <f aca="false">Curves!P96</f>
        <v>0.1675</v>
      </c>
      <c r="I95" s="109" t="n">
        <v>0</v>
      </c>
      <c r="J95" s="109" t="n">
        <f aca="false">Curves!L96</f>
        <v>0.1975</v>
      </c>
      <c r="K95" s="109" t="n">
        <v>0</v>
      </c>
      <c r="L95" s="109" t="n">
        <f aca="false">Curves!U96</f>
        <v>-0.0275</v>
      </c>
      <c r="M95" s="109" t="n">
        <v>0</v>
      </c>
      <c r="N95" s="109" t="n">
        <f aca="false">Curves!V96</f>
        <v>0.0275</v>
      </c>
      <c r="O95" s="109" t="n">
        <v>0</v>
      </c>
      <c r="P95" s="109" t="n">
        <f aca="false">Curves!W96</f>
        <v>0.1725</v>
      </c>
      <c r="Q95" s="109" t="n">
        <v>0</v>
      </c>
      <c r="R95" s="109" t="n">
        <f aca="false">Curves!O96</f>
        <v>0.2175</v>
      </c>
      <c r="S95" s="109" t="n">
        <v>0</v>
      </c>
      <c r="T95" s="109" t="n">
        <f aca="false">Curves!F96</f>
        <v>0.1625</v>
      </c>
      <c r="U95" s="109" t="n">
        <v>0</v>
      </c>
      <c r="V95" s="109" t="n">
        <f aca="false">Curves!H96</f>
        <v>0.1625</v>
      </c>
      <c r="W95" s="109" t="n">
        <v>0</v>
      </c>
      <c r="X95" s="109" t="n">
        <f aca="false">Curves!S96</f>
        <v>0.1675</v>
      </c>
      <c r="Y95" s="109" t="n">
        <v>0</v>
      </c>
      <c r="Z95" s="109" t="n">
        <f aca="false">Curves!K96</f>
        <v>0.1725</v>
      </c>
      <c r="AA95" s="109" t="n">
        <v>0</v>
      </c>
      <c r="AB95" s="109" t="n">
        <f aca="false">Curves!G96</f>
        <v>0.1375</v>
      </c>
      <c r="AC95" s="109" t="n">
        <v>0</v>
      </c>
      <c r="AD95" s="109" t="n">
        <f aca="false">Curves!R96</f>
        <v>0.1675</v>
      </c>
      <c r="AE95" s="109" t="n">
        <v>0.005</v>
      </c>
      <c r="AF95" s="109" t="n">
        <f aca="false">Curves!N96</f>
        <v>0.1975</v>
      </c>
      <c r="AG95" s="109" t="n">
        <v>0.005</v>
      </c>
      <c r="AH95" s="109" t="n">
        <f aca="false">Curves!J96</f>
        <v>0.1725</v>
      </c>
      <c r="AI95" s="109" t="n">
        <v>0.005</v>
      </c>
      <c r="AJ95" s="109" t="n">
        <f aca="false">Curves!E96</f>
        <v>0.1725</v>
      </c>
      <c r="AK95" s="109" t="n">
        <f aca="false">Curves!M96</f>
        <v>0.1975</v>
      </c>
      <c r="AL95" s="109" t="n">
        <f aca="false">Curves!Q96</f>
        <v>0.1675</v>
      </c>
      <c r="AM95" s="109" t="n">
        <f aca="false">Curves!AC96</f>
        <v>0.2225</v>
      </c>
      <c r="AN95" s="109" t="n">
        <f aca="false">Curves!AQ96</f>
        <v>0</v>
      </c>
      <c r="AO95" s="109" t="n">
        <f aca="false">Curves!AD96</f>
        <v>-0.6</v>
      </c>
      <c r="AP95" s="109" t="n">
        <f aca="false">Curves!AP96</f>
        <v>0.155</v>
      </c>
      <c r="AQ95" s="109" t="n">
        <f aca="false">Curves!AA96</f>
        <v>0.1625</v>
      </c>
      <c r="AR95" s="109" t="n">
        <f aca="false">Curves!AG96</f>
        <v>0</v>
      </c>
      <c r="AS95" s="109" t="n">
        <f aca="false">Curves!Y96</f>
        <v>0.1625</v>
      </c>
      <c r="AT95" s="109" t="n">
        <f aca="false">Curves!AJ96</f>
        <v>0</v>
      </c>
      <c r="AU95" s="109" t="n">
        <f aca="false">Curves!AB96</f>
        <v>0.2225</v>
      </c>
      <c r="AV95" s="109" t="n">
        <f aca="false">Curves!AH96</f>
        <v>0</v>
      </c>
      <c r="AW95" s="109" t="n">
        <f aca="false">Curves!Z96</f>
        <v>0.0725</v>
      </c>
      <c r="AX95" s="109" t="n">
        <f aca="false">Curves!AI96</f>
        <v>0.005</v>
      </c>
      <c r="AY95" s="109" t="n">
        <f aca="false">Curves!Z96</f>
        <v>0.0725</v>
      </c>
      <c r="AZ95" s="109" t="n">
        <f aca="false">Curves!AK96</f>
        <v>0.005</v>
      </c>
      <c r="BA95" s="109" t="n">
        <f aca="false">Curves!Z96</f>
        <v>0.0725</v>
      </c>
      <c r="BB95" s="109" t="n">
        <f aca="false">Curves!AL96</f>
        <v>0.04</v>
      </c>
      <c r="BC95" s="109" t="n">
        <f aca="false">Curves!Z96</f>
        <v>0.0725</v>
      </c>
      <c r="BD95" s="109" t="n">
        <f aca="false">Curves!AO96</f>
        <v>0</v>
      </c>
      <c r="BE95" s="109" t="n">
        <f aca="false">Curves!AC96</f>
        <v>0.2225</v>
      </c>
      <c r="BF95" s="109" t="n">
        <f aca="false">Curves!AR96</f>
        <v>0.04</v>
      </c>
      <c r="BG95" s="109" t="n">
        <f aca="false">Curves!Z96</f>
        <v>0.0725</v>
      </c>
      <c r="BH95" s="109" t="n">
        <f aca="false">Curves!AM96</f>
        <v>0.0075</v>
      </c>
      <c r="BI95" s="109" t="n">
        <f aca="false">AS95</f>
        <v>0.1625</v>
      </c>
      <c r="BJ95" s="109" t="n">
        <f aca="false">AT95</f>
        <v>0</v>
      </c>
      <c r="BK95" s="109" t="n">
        <v>0</v>
      </c>
      <c r="BL95" s="109" t="n">
        <f aca="false">D95</f>
        <v>0.1725</v>
      </c>
      <c r="BM95" s="109" t="n">
        <v>0</v>
      </c>
      <c r="BN95" s="109" t="n">
        <f aca="false">R95</f>
        <v>0.2175</v>
      </c>
      <c r="BO95" s="109" t="n">
        <f aca="false">S95+0.01</f>
        <v>0.01</v>
      </c>
      <c r="BP95" s="109" t="n">
        <v>0</v>
      </c>
      <c r="BQ95" s="109" t="n">
        <f aca="false">AS95</f>
        <v>0.1625</v>
      </c>
      <c r="BR95" s="109" t="n">
        <f aca="false">AQ95</f>
        <v>0.1625</v>
      </c>
      <c r="BS95" s="109" t="n">
        <f aca="false">D95</f>
        <v>0.1725</v>
      </c>
      <c r="BT95" s="109" t="n">
        <f aca="false">Curves!AE96</f>
        <v>0.0222685</v>
      </c>
      <c r="BU95" s="109" t="n">
        <v>0</v>
      </c>
      <c r="BV95" s="109" t="n">
        <f aca="false">AW95</f>
        <v>0.0725</v>
      </c>
      <c r="BW95" s="109" t="n">
        <f aca="false">Curves!AN96</f>
        <v>0</v>
      </c>
      <c r="BX95" s="109" t="n">
        <f aca="false">AQ95</f>
        <v>0.1625</v>
      </c>
      <c r="BY95" s="109" t="n">
        <f aca="false">Curves!AS96</f>
        <v>0</v>
      </c>
      <c r="BZ95" s="109" t="n">
        <f aca="false">BA95</f>
        <v>0.0725</v>
      </c>
      <c r="CA95" s="109" t="n">
        <f aca="false">BB95</f>
        <v>0.04</v>
      </c>
      <c r="CB95" s="109"/>
      <c r="CC95" s="109"/>
      <c r="CD95" s="110"/>
      <c r="CE95" s="109"/>
      <c r="CF95" s="110"/>
      <c r="CG95" s="109"/>
      <c r="CH95" s="109"/>
      <c r="CI95" s="109"/>
      <c r="CJ95" s="109"/>
      <c r="CK95" s="109"/>
    </row>
    <row r="96" customFormat="false" ht="12.75" hidden="false" customHeight="false" outlineLevel="0" collapsed="false">
      <c r="A96" s="0" t="n">
        <v>0.558503354251106</v>
      </c>
      <c r="B96" s="0" t="str">
        <f aca="false">(D96&amp;E96&amp;F96&amp;G96&amp;H96&amp;I96&amp;J96&amp;K96&amp;L96&amp;M96&amp;N96&amp;O96&amp;P96&amp;Q96&amp;R96&amp;S96&amp;T96&amp;U96&amp;V96&amp;W96&amp;X96&amp;Y96&amp;Z96&amp;AA96&amp;AB96&amp;AC96&amp;AD96&amp;AE96&amp;AF96&amp;AG96&amp;AH96&amp;AI96&amp;AJ96&amp;AK96&amp;AL96&amp;AM96&amp;AN96&amp;AO96&amp;AP96&amp;AQ96&amp;AR96&amp;AS96&amp;AT96&amp;AU96&amp;AV96&amp;AW96&amp;AX96&amp;AY96&amp;AZ96&amp;BA96&amp;BB96&amp;BC96&amp;BD96&amp;BE96&amp;BF96&amp;BG96&amp;BH96&amp;BI96&amp;BJ96&amp;BK96&amp;BL96&amp;BM96&amp;BN96&amp;BO96&amp;BP96&amp;BQ96&amp;BR96&amp;BS96&amp;BT96&amp;BU96&amp;BV96&amp;BW96&amp;BX96&amp;BY96&amp;BZ96&amp;CA96)</f>
        <v>0.162500.162500.157500.18750-0.037500.017500.162500.207500.152500.152500.157500.162500.127500.15750.0050.18750.0050.16250.0050.16250.18750.15750.21250-0.60.1550.152500.152500.212500.06250.0050.06250.0050.06250.040.062500.21250.040.06250.00750.1525000.162500.20750.0100.15250.15250.16250.011971500.062500.152500.06250.04</v>
      </c>
      <c r="C96" s="108" t="n">
        <v>39600</v>
      </c>
      <c r="D96" s="109" t="n">
        <f aca="false">Curves!D97</f>
        <v>0.1625</v>
      </c>
      <c r="E96" s="109" t="n">
        <v>0</v>
      </c>
      <c r="F96" s="109" t="n">
        <f aca="false">Curves!I97</f>
        <v>0.1625</v>
      </c>
      <c r="G96" s="109" t="n">
        <v>0</v>
      </c>
      <c r="H96" s="109" t="n">
        <f aca="false">Curves!P97</f>
        <v>0.1575</v>
      </c>
      <c r="I96" s="109" t="n">
        <v>0</v>
      </c>
      <c r="J96" s="109" t="n">
        <f aca="false">Curves!L97</f>
        <v>0.1875</v>
      </c>
      <c r="K96" s="109" t="n">
        <v>0</v>
      </c>
      <c r="L96" s="109" t="n">
        <f aca="false">Curves!U97</f>
        <v>-0.0375</v>
      </c>
      <c r="M96" s="109" t="n">
        <v>0</v>
      </c>
      <c r="N96" s="109" t="n">
        <f aca="false">Curves!V97</f>
        <v>0.0175</v>
      </c>
      <c r="O96" s="109" t="n">
        <v>0</v>
      </c>
      <c r="P96" s="109" t="n">
        <f aca="false">Curves!W97</f>
        <v>0.1625</v>
      </c>
      <c r="Q96" s="109" t="n">
        <v>0</v>
      </c>
      <c r="R96" s="109" t="n">
        <f aca="false">Curves!O97</f>
        <v>0.2075</v>
      </c>
      <c r="S96" s="109" t="n">
        <v>0</v>
      </c>
      <c r="T96" s="109" t="n">
        <f aca="false">Curves!F97</f>
        <v>0.1525</v>
      </c>
      <c r="U96" s="109" t="n">
        <v>0</v>
      </c>
      <c r="V96" s="109" t="n">
        <f aca="false">Curves!H97</f>
        <v>0.1525</v>
      </c>
      <c r="W96" s="109" t="n">
        <v>0</v>
      </c>
      <c r="X96" s="109" t="n">
        <f aca="false">Curves!S97</f>
        <v>0.1575</v>
      </c>
      <c r="Y96" s="109" t="n">
        <v>0</v>
      </c>
      <c r="Z96" s="109" t="n">
        <f aca="false">Curves!K97</f>
        <v>0.1625</v>
      </c>
      <c r="AA96" s="109" t="n">
        <v>0</v>
      </c>
      <c r="AB96" s="109" t="n">
        <f aca="false">Curves!G97</f>
        <v>0.1275</v>
      </c>
      <c r="AC96" s="109" t="n">
        <v>0</v>
      </c>
      <c r="AD96" s="109" t="n">
        <f aca="false">Curves!R97</f>
        <v>0.1575</v>
      </c>
      <c r="AE96" s="109" t="n">
        <v>0.005</v>
      </c>
      <c r="AF96" s="109" t="n">
        <f aca="false">Curves!N97</f>
        <v>0.1875</v>
      </c>
      <c r="AG96" s="109" t="n">
        <v>0.005</v>
      </c>
      <c r="AH96" s="109" t="n">
        <f aca="false">Curves!J97</f>
        <v>0.1625</v>
      </c>
      <c r="AI96" s="109" t="n">
        <v>0.005</v>
      </c>
      <c r="AJ96" s="109" t="n">
        <f aca="false">Curves!E97</f>
        <v>0.1625</v>
      </c>
      <c r="AK96" s="109" t="n">
        <f aca="false">Curves!M97</f>
        <v>0.1875</v>
      </c>
      <c r="AL96" s="109" t="n">
        <f aca="false">Curves!Q97</f>
        <v>0.1575</v>
      </c>
      <c r="AM96" s="109" t="n">
        <f aca="false">Curves!AC97</f>
        <v>0.2125</v>
      </c>
      <c r="AN96" s="109" t="n">
        <f aca="false">Curves!AQ97</f>
        <v>0</v>
      </c>
      <c r="AO96" s="109" t="n">
        <f aca="false">Curves!AD97</f>
        <v>-0.6</v>
      </c>
      <c r="AP96" s="109" t="n">
        <f aca="false">Curves!AP97</f>
        <v>0.155</v>
      </c>
      <c r="AQ96" s="109" t="n">
        <f aca="false">Curves!AA97</f>
        <v>0.1525</v>
      </c>
      <c r="AR96" s="109" t="n">
        <f aca="false">Curves!AG97</f>
        <v>0</v>
      </c>
      <c r="AS96" s="109" t="n">
        <f aca="false">Curves!Y97</f>
        <v>0.1525</v>
      </c>
      <c r="AT96" s="109" t="n">
        <f aca="false">Curves!AJ97</f>
        <v>0</v>
      </c>
      <c r="AU96" s="109" t="n">
        <f aca="false">Curves!AB97</f>
        <v>0.2125</v>
      </c>
      <c r="AV96" s="109" t="n">
        <f aca="false">Curves!AH97</f>
        <v>0</v>
      </c>
      <c r="AW96" s="109" t="n">
        <f aca="false">Curves!Z97</f>
        <v>0.0625</v>
      </c>
      <c r="AX96" s="109" t="n">
        <f aca="false">Curves!AI97</f>
        <v>0.005</v>
      </c>
      <c r="AY96" s="109" t="n">
        <f aca="false">Curves!Z97</f>
        <v>0.0625</v>
      </c>
      <c r="AZ96" s="109" t="n">
        <f aca="false">Curves!AK97</f>
        <v>0.005</v>
      </c>
      <c r="BA96" s="109" t="n">
        <f aca="false">Curves!Z97</f>
        <v>0.0625</v>
      </c>
      <c r="BB96" s="109" t="n">
        <f aca="false">Curves!AL97</f>
        <v>0.04</v>
      </c>
      <c r="BC96" s="109" t="n">
        <f aca="false">Curves!Z97</f>
        <v>0.0625</v>
      </c>
      <c r="BD96" s="109" t="n">
        <f aca="false">Curves!AO97</f>
        <v>0</v>
      </c>
      <c r="BE96" s="109" t="n">
        <f aca="false">Curves!AC97</f>
        <v>0.2125</v>
      </c>
      <c r="BF96" s="109" t="n">
        <f aca="false">Curves!AR97</f>
        <v>0.04</v>
      </c>
      <c r="BG96" s="109" t="n">
        <f aca="false">Curves!Z97</f>
        <v>0.0625</v>
      </c>
      <c r="BH96" s="109" t="n">
        <f aca="false">Curves!AM97</f>
        <v>0.0075</v>
      </c>
      <c r="BI96" s="109" t="n">
        <f aca="false">AS96</f>
        <v>0.1525</v>
      </c>
      <c r="BJ96" s="109" t="n">
        <f aca="false">AT96</f>
        <v>0</v>
      </c>
      <c r="BK96" s="109" t="n">
        <v>0</v>
      </c>
      <c r="BL96" s="109" t="n">
        <f aca="false">D96</f>
        <v>0.1625</v>
      </c>
      <c r="BM96" s="109" t="n">
        <v>0</v>
      </c>
      <c r="BN96" s="109" t="n">
        <f aca="false">R96</f>
        <v>0.2075</v>
      </c>
      <c r="BO96" s="109" t="n">
        <f aca="false">S96+0.01</f>
        <v>0.01</v>
      </c>
      <c r="BP96" s="109" t="n">
        <v>0</v>
      </c>
      <c r="BQ96" s="109" t="n">
        <f aca="false">AS96</f>
        <v>0.1525</v>
      </c>
      <c r="BR96" s="109" t="n">
        <f aca="false">AQ96</f>
        <v>0.1525</v>
      </c>
      <c r="BS96" s="109" t="n">
        <f aca="false">D96</f>
        <v>0.1625</v>
      </c>
      <c r="BT96" s="109" t="n">
        <f aca="false">Curves!AE97</f>
        <v>0.0119715</v>
      </c>
      <c r="BU96" s="109" t="n">
        <v>0</v>
      </c>
      <c r="BV96" s="109" t="n">
        <f aca="false">AW96</f>
        <v>0.0625</v>
      </c>
      <c r="BW96" s="109" t="n">
        <f aca="false">Curves!AN97</f>
        <v>0</v>
      </c>
      <c r="BX96" s="109" t="n">
        <f aca="false">AQ96</f>
        <v>0.1525</v>
      </c>
      <c r="BY96" s="109" t="n">
        <f aca="false">Curves!AS97</f>
        <v>0</v>
      </c>
      <c r="BZ96" s="109" t="n">
        <f aca="false">BA96</f>
        <v>0.0625</v>
      </c>
      <c r="CA96" s="109" t="n">
        <f aca="false">BB96</f>
        <v>0.04</v>
      </c>
      <c r="CB96" s="109"/>
      <c r="CC96" s="109"/>
      <c r="CD96" s="110"/>
      <c r="CE96" s="109"/>
      <c r="CF96" s="110"/>
      <c r="CG96" s="109"/>
      <c r="CH96" s="109"/>
      <c r="CI96" s="109"/>
      <c r="CJ96" s="109"/>
      <c r="CK96" s="109"/>
    </row>
    <row r="97" customFormat="false" ht="12.75" hidden="false" customHeight="false" outlineLevel="0" collapsed="false">
      <c r="A97" s="0" t="n">
        <v>0.555236906199587</v>
      </c>
      <c r="B97" s="0" t="str">
        <f aca="false">(D97&amp;E97&amp;F97&amp;G97&amp;H97&amp;I97&amp;J97&amp;K97&amp;L97&amp;M97&amp;N97&amp;O97&amp;P97&amp;Q97&amp;R97&amp;S97&amp;T97&amp;U97&amp;V97&amp;W97&amp;X97&amp;Y97&amp;Z97&amp;AA97&amp;AB97&amp;AC97&amp;AD97&amp;AE97&amp;AF97&amp;AG97&amp;AH97&amp;AI97&amp;AJ97&amp;AK97&amp;AL97&amp;AM97&amp;AN97&amp;AO97&amp;AP97&amp;AQ97&amp;AR97&amp;AS97&amp;AT97&amp;AU97&amp;AV97&amp;AW97&amp;AX97&amp;AY97&amp;AZ97&amp;BA97&amp;BB97&amp;BC97&amp;BD97&amp;BE97&amp;BF97&amp;BG97&amp;BH97&amp;BI97&amp;BJ97&amp;BK97&amp;BL97&amp;BM97&amp;BN97&amp;BO97&amp;BP97&amp;BQ97&amp;BR97&amp;BS97&amp;BT97&amp;BU97&amp;BV97&amp;BW97&amp;BX97&amp;BY97&amp;BZ97&amp;CA97)</f>
        <v>0.162500.162500.157500.18750-0.037500.017500.162500.207500.152500.152500.157500.162500.127500.15750.0050.18750.0050.16250.0050.16250.18750.15750.21250-0.60.1550.152500.152500.212500.06250.0050.06250.0050.06250.040.062500.21250.040.06250.010.1525000.162500.20750.0100.15250.15250.16250.011531500.062500.152500.06250.04</v>
      </c>
      <c r="C97" s="108" t="n">
        <v>39630</v>
      </c>
      <c r="D97" s="109" t="n">
        <f aca="false">Curves!D98</f>
        <v>0.1625</v>
      </c>
      <c r="E97" s="109" t="n">
        <v>0</v>
      </c>
      <c r="F97" s="109" t="n">
        <f aca="false">Curves!I98</f>
        <v>0.1625</v>
      </c>
      <c r="G97" s="109" t="n">
        <v>0</v>
      </c>
      <c r="H97" s="109" t="n">
        <f aca="false">Curves!P98</f>
        <v>0.1575</v>
      </c>
      <c r="I97" s="109" t="n">
        <v>0</v>
      </c>
      <c r="J97" s="109" t="n">
        <f aca="false">Curves!L98</f>
        <v>0.1875</v>
      </c>
      <c r="K97" s="109" t="n">
        <v>0</v>
      </c>
      <c r="L97" s="109" t="n">
        <f aca="false">Curves!U98</f>
        <v>-0.0375</v>
      </c>
      <c r="M97" s="109" t="n">
        <v>0</v>
      </c>
      <c r="N97" s="109" t="n">
        <f aca="false">Curves!V98</f>
        <v>0.0175</v>
      </c>
      <c r="O97" s="109" t="n">
        <v>0</v>
      </c>
      <c r="P97" s="109" t="n">
        <f aca="false">Curves!W98</f>
        <v>0.1625</v>
      </c>
      <c r="Q97" s="109" t="n">
        <v>0</v>
      </c>
      <c r="R97" s="109" t="n">
        <f aca="false">Curves!O98</f>
        <v>0.2075</v>
      </c>
      <c r="S97" s="109" t="n">
        <v>0</v>
      </c>
      <c r="T97" s="109" t="n">
        <f aca="false">Curves!F98</f>
        <v>0.1525</v>
      </c>
      <c r="U97" s="109" t="n">
        <v>0</v>
      </c>
      <c r="V97" s="109" t="n">
        <f aca="false">Curves!H98</f>
        <v>0.1525</v>
      </c>
      <c r="W97" s="109" t="n">
        <v>0</v>
      </c>
      <c r="X97" s="109" t="n">
        <f aca="false">Curves!S98</f>
        <v>0.1575</v>
      </c>
      <c r="Y97" s="109" t="n">
        <v>0</v>
      </c>
      <c r="Z97" s="109" t="n">
        <f aca="false">Curves!K98</f>
        <v>0.1625</v>
      </c>
      <c r="AA97" s="109" t="n">
        <v>0</v>
      </c>
      <c r="AB97" s="109" t="n">
        <f aca="false">Curves!G98</f>
        <v>0.1275</v>
      </c>
      <c r="AC97" s="109" t="n">
        <v>0</v>
      </c>
      <c r="AD97" s="109" t="n">
        <f aca="false">Curves!R98</f>
        <v>0.1575</v>
      </c>
      <c r="AE97" s="109" t="n">
        <v>0.005</v>
      </c>
      <c r="AF97" s="109" t="n">
        <f aca="false">Curves!N98</f>
        <v>0.1875</v>
      </c>
      <c r="AG97" s="109" t="n">
        <v>0.005</v>
      </c>
      <c r="AH97" s="109" t="n">
        <f aca="false">Curves!J98</f>
        <v>0.1625</v>
      </c>
      <c r="AI97" s="109" t="n">
        <v>0.005</v>
      </c>
      <c r="AJ97" s="109" t="n">
        <f aca="false">Curves!E98</f>
        <v>0.1625</v>
      </c>
      <c r="AK97" s="109" t="n">
        <f aca="false">Curves!M98</f>
        <v>0.1875</v>
      </c>
      <c r="AL97" s="109" t="n">
        <f aca="false">Curves!Q98</f>
        <v>0.1575</v>
      </c>
      <c r="AM97" s="109" t="n">
        <f aca="false">Curves!AC98</f>
        <v>0.2125</v>
      </c>
      <c r="AN97" s="109" t="n">
        <f aca="false">Curves!AQ98</f>
        <v>0</v>
      </c>
      <c r="AO97" s="109" t="n">
        <f aca="false">Curves!AD98</f>
        <v>-0.6</v>
      </c>
      <c r="AP97" s="109" t="n">
        <f aca="false">Curves!AP98</f>
        <v>0.155</v>
      </c>
      <c r="AQ97" s="109" t="n">
        <f aca="false">Curves!AA98</f>
        <v>0.1525</v>
      </c>
      <c r="AR97" s="109" t="n">
        <f aca="false">Curves!AG98</f>
        <v>0</v>
      </c>
      <c r="AS97" s="109" t="n">
        <f aca="false">Curves!Y98</f>
        <v>0.1525</v>
      </c>
      <c r="AT97" s="109" t="n">
        <f aca="false">Curves!AJ98</f>
        <v>0</v>
      </c>
      <c r="AU97" s="109" t="n">
        <f aca="false">Curves!AB98</f>
        <v>0.2125</v>
      </c>
      <c r="AV97" s="109" t="n">
        <f aca="false">Curves!AH98</f>
        <v>0</v>
      </c>
      <c r="AW97" s="109" t="n">
        <f aca="false">Curves!Z98</f>
        <v>0.0625</v>
      </c>
      <c r="AX97" s="109" t="n">
        <f aca="false">Curves!AI98</f>
        <v>0.005</v>
      </c>
      <c r="AY97" s="109" t="n">
        <f aca="false">Curves!Z98</f>
        <v>0.0625</v>
      </c>
      <c r="AZ97" s="109" t="n">
        <f aca="false">Curves!AK98</f>
        <v>0.005</v>
      </c>
      <c r="BA97" s="109" t="n">
        <f aca="false">Curves!Z98</f>
        <v>0.0625</v>
      </c>
      <c r="BB97" s="109" t="n">
        <f aca="false">Curves!AL98</f>
        <v>0.04</v>
      </c>
      <c r="BC97" s="109" t="n">
        <f aca="false">Curves!Z98</f>
        <v>0.0625</v>
      </c>
      <c r="BD97" s="109" t="n">
        <f aca="false">Curves!AO98</f>
        <v>0</v>
      </c>
      <c r="BE97" s="109" t="n">
        <f aca="false">Curves!AC98</f>
        <v>0.2125</v>
      </c>
      <c r="BF97" s="109" t="n">
        <f aca="false">Curves!AR98</f>
        <v>0.04</v>
      </c>
      <c r="BG97" s="109" t="n">
        <f aca="false">Curves!Z98</f>
        <v>0.0625</v>
      </c>
      <c r="BH97" s="109" t="n">
        <f aca="false">Curves!AM98</f>
        <v>0.01</v>
      </c>
      <c r="BI97" s="109" t="n">
        <f aca="false">AS97</f>
        <v>0.1525</v>
      </c>
      <c r="BJ97" s="109" t="n">
        <f aca="false">AT97</f>
        <v>0</v>
      </c>
      <c r="BK97" s="109" t="n">
        <v>0</v>
      </c>
      <c r="BL97" s="109" t="n">
        <f aca="false">D97</f>
        <v>0.1625</v>
      </c>
      <c r="BM97" s="109" t="n">
        <v>0</v>
      </c>
      <c r="BN97" s="109" t="n">
        <f aca="false">R97</f>
        <v>0.2075</v>
      </c>
      <c r="BO97" s="109" t="n">
        <f aca="false">S97+0.01</f>
        <v>0.01</v>
      </c>
      <c r="BP97" s="109" t="n">
        <v>0</v>
      </c>
      <c r="BQ97" s="109" t="n">
        <f aca="false">AS97</f>
        <v>0.1525</v>
      </c>
      <c r="BR97" s="109" t="n">
        <f aca="false">AQ97</f>
        <v>0.1525</v>
      </c>
      <c r="BS97" s="109" t="n">
        <f aca="false">D97</f>
        <v>0.1625</v>
      </c>
      <c r="BT97" s="109" t="n">
        <f aca="false">Curves!AE98</f>
        <v>0.0115315</v>
      </c>
      <c r="BU97" s="109" t="n">
        <v>0</v>
      </c>
      <c r="BV97" s="109" t="n">
        <f aca="false">AW97</f>
        <v>0.0625</v>
      </c>
      <c r="BW97" s="109" t="n">
        <f aca="false">Curves!AN98</f>
        <v>0</v>
      </c>
      <c r="BX97" s="109" t="n">
        <f aca="false">AQ97</f>
        <v>0.1525</v>
      </c>
      <c r="BY97" s="109" t="n">
        <f aca="false">Curves!AS98</f>
        <v>0</v>
      </c>
      <c r="BZ97" s="109" t="n">
        <f aca="false">BA97</f>
        <v>0.0625</v>
      </c>
      <c r="CA97" s="109" t="n">
        <f aca="false">BB97</f>
        <v>0.04</v>
      </c>
      <c r="CB97" s="109"/>
      <c r="CC97" s="109"/>
      <c r="CD97" s="110"/>
      <c r="CE97" s="109"/>
      <c r="CF97" s="110"/>
      <c r="CG97" s="109"/>
      <c r="CH97" s="109"/>
      <c r="CI97" s="109"/>
      <c r="CJ97" s="109"/>
      <c r="CK97" s="109"/>
    </row>
    <row r="98" customFormat="false" ht="12.75" hidden="false" customHeight="false" outlineLevel="0" collapsed="false">
      <c r="A98" s="0" t="n">
        <v>0.551883021787569</v>
      </c>
      <c r="B98" s="0" t="str">
        <f aca="false">(D98&amp;E98&amp;F98&amp;G98&amp;H98&amp;I98&amp;J98&amp;K98&amp;L98&amp;M98&amp;N98&amp;O98&amp;P98&amp;Q98&amp;R98&amp;S98&amp;T98&amp;U98&amp;V98&amp;W98&amp;X98&amp;Y98&amp;Z98&amp;AA98&amp;AB98&amp;AC98&amp;AD98&amp;AE98&amp;AF98&amp;AG98&amp;AH98&amp;AI98&amp;AJ98&amp;AK98&amp;AL98&amp;AM98&amp;AN98&amp;AO98&amp;AP98&amp;AQ98&amp;AR98&amp;AS98&amp;AT98&amp;AU98&amp;AV98&amp;AW98&amp;AX98&amp;AY98&amp;AZ98&amp;BA98&amp;BB98&amp;BC98&amp;BD98&amp;BE98&amp;BF98&amp;BG98&amp;BH98&amp;BI98&amp;BJ98&amp;BK98&amp;BL98&amp;BM98&amp;BN98&amp;BO98&amp;BP98&amp;BQ98&amp;BR98&amp;BS98&amp;BT98&amp;BU98&amp;BV98&amp;BW98&amp;BX98&amp;BY98&amp;BZ98&amp;CA98)</f>
        <v>0.162500.162500.157500.18750-0.037500.017500.162500.207500.152500.152500.157500.162500.127500.15750.0050.18750.0050.16250.0050.16250.18750.15750.21250-0.60.1550.152500.152500.212500.06250.0050.06250.0050.06250.040.062500.21250.040.06250.01250.1525000.162500.20750.0100.15250.15250.16250.011003500.062500.152500.06250.04</v>
      </c>
      <c r="C98" s="108" t="n">
        <v>39661</v>
      </c>
      <c r="D98" s="109" t="n">
        <f aca="false">Curves!D99</f>
        <v>0.1625</v>
      </c>
      <c r="E98" s="109" t="n">
        <v>0</v>
      </c>
      <c r="F98" s="109" t="n">
        <f aca="false">Curves!I99</f>
        <v>0.1625</v>
      </c>
      <c r="G98" s="109" t="n">
        <v>0</v>
      </c>
      <c r="H98" s="109" t="n">
        <f aca="false">Curves!P99</f>
        <v>0.1575</v>
      </c>
      <c r="I98" s="109" t="n">
        <v>0</v>
      </c>
      <c r="J98" s="109" t="n">
        <f aca="false">Curves!L99</f>
        <v>0.1875</v>
      </c>
      <c r="K98" s="109" t="n">
        <v>0</v>
      </c>
      <c r="L98" s="109" t="n">
        <f aca="false">Curves!U99</f>
        <v>-0.0375</v>
      </c>
      <c r="M98" s="109" t="n">
        <v>0</v>
      </c>
      <c r="N98" s="109" t="n">
        <f aca="false">Curves!V99</f>
        <v>0.0175</v>
      </c>
      <c r="O98" s="109" t="n">
        <v>0</v>
      </c>
      <c r="P98" s="109" t="n">
        <f aca="false">Curves!W99</f>
        <v>0.1625</v>
      </c>
      <c r="Q98" s="109" t="n">
        <v>0</v>
      </c>
      <c r="R98" s="109" t="n">
        <f aca="false">Curves!O99</f>
        <v>0.2075</v>
      </c>
      <c r="S98" s="109" t="n">
        <v>0</v>
      </c>
      <c r="T98" s="109" t="n">
        <f aca="false">Curves!F99</f>
        <v>0.1525</v>
      </c>
      <c r="U98" s="109" t="n">
        <v>0</v>
      </c>
      <c r="V98" s="109" t="n">
        <f aca="false">Curves!H99</f>
        <v>0.1525</v>
      </c>
      <c r="W98" s="109" t="n">
        <v>0</v>
      </c>
      <c r="X98" s="109" t="n">
        <f aca="false">Curves!S99</f>
        <v>0.1575</v>
      </c>
      <c r="Y98" s="109" t="n">
        <v>0</v>
      </c>
      <c r="Z98" s="109" t="n">
        <f aca="false">Curves!K99</f>
        <v>0.1625</v>
      </c>
      <c r="AA98" s="109" t="n">
        <v>0</v>
      </c>
      <c r="AB98" s="109" t="n">
        <f aca="false">Curves!G99</f>
        <v>0.1275</v>
      </c>
      <c r="AC98" s="109" t="n">
        <v>0</v>
      </c>
      <c r="AD98" s="109" t="n">
        <f aca="false">Curves!R99</f>
        <v>0.1575</v>
      </c>
      <c r="AE98" s="109" t="n">
        <v>0.005</v>
      </c>
      <c r="AF98" s="109" t="n">
        <f aca="false">Curves!N99</f>
        <v>0.1875</v>
      </c>
      <c r="AG98" s="109" t="n">
        <v>0.005</v>
      </c>
      <c r="AH98" s="109" t="n">
        <f aca="false">Curves!J99</f>
        <v>0.1625</v>
      </c>
      <c r="AI98" s="109" t="n">
        <v>0.005</v>
      </c>
      <c r="AJ98" s="109" t="n">
        <f aca="false">Curves!E99</f>
        <v>0.1625</v>
      </c>
      <c r="AK98" s="109" t="n">
        <f aca="false">Curves!M99</f>
        <v>0.1875</v>
      </c>
      <c r="AL98" s="109" t="n">
        <f aca="false">Curves!Q99</f>
        <v>0.1575</v>
      </c>
      <c r="AM98" s="109" t="n">
        <f aca="false">Curves!AC99</f>
        <v>0.2125</v>
      </c>
      <c r="AN98" s="109" t="n">
        <f aca="false">Curves!AQ99</f>
        <v>0</v>
      </c>
      <c r="AO98" s="109" t="n">
        <f aca="false">Curves!AD99</f>
        <v>-0.6</v>
      </c>
      <c r="AP98" s="109" t="n">
        <f aca="false">Curves!AP99</f>
        <v>0.155</v>
      </c>
      <c r="AQ98" s="109" t="n">
        <f aca="false">Curves!AA99</f>
        <v>0.1525</v>
      </c>
      <c r="AR98" s="109" t="n">
        <f aca="false">Curves!AG99</f>
        <v>0</v>
      </c>
      <c r="AS98" s="109" t="n">
        <f aca="false">Curves!Y99</f>
        <v>0.1525</v>
      </c>
      <c r="AT98" s="109" t="n">
        <f aca="false">Curves!AJ99</f>
        <v>0</v>
      </c>
      <c r="AU98" s="109" t="n">
        <f aca="false">Curves!AB99</f>
        <v>0.2125</v>
      </c>
      <c r="AV98" s="109" t="n">
        <f aca="false">Curves!AH99</f>
        <v>0</v>
      </c>
      <c r="AW98" s="109" t="n">
        <f aca="false">Curves!Z99</f>
        <v>0.0625</v>
      </c>
      <c r="AX98" s="109" t="n">
        <f aca="false">Curves!AI99</f>
        <v>0.005</v>
      </c>
      <c r="AY98" s="109" t="n">
        <f aca="false">Curves!Z99</f>
        <v>0.0625</v>
      </c>
      <c r="AZ98" s="109" t="n">
        <f aca="false">Curves!AK99</f>
        <v>0.005</v>
      </c>
      <c r="BA98" s="109" t="n">
        <f aca="false">Curves!Z99</f>
        <v>0.0625</v>
      </c>
      <c r="BB98" s="109" t="n">
        <f aca="false">Curves!AL99</f>
        <v>0.04</v>
      </c>
      <c r="BC98" s="109" t="n">
        <f aca="false">Curves!Z99</f>
        <v>0.0625</v>
      </c>
      <c r="BD98" s="109" t="n">
        <f aca="false">Curves!AO99</f>
        <v>0</v>
      </c>
      <c r="BE98" s="109" t="n">
        <f aca="false">Curves!AC99</f>
        <v>0.2125</v>
      </c>
      <c r="BF98" s="109" t="n">
        <f aca="false">Curves!AR99</f>
        <v>0.04</v>
      </c>
      <c r="BG98" s="109" t="n">
        <f aca="false">Curves!Z99</f>
        <v>0.0625</v>
      </c>
      <c r="BH98" s="109" t="n">
        <f aca="false">Curves!AM99</f>
        <v>0.0125</v>
      </c>
      <c r="BI98" s="109" t="n">
        <f aca="false">AS98</f>
        <v>0.1525</v>
      </c>
      <c r="BJ98" s="109" t="n">
        <f aca="false">AT98</f>
        <v>0</v>
      </c>
      <c r="BK98" s="109" t="n">
        <v>0</v>
      </c>
      <c r="BL98" s="109" t="n">
        <f aca="false">D98</f>
        <v>0.1625</v>
      </c>
      <c r="BM98" s="109" t="n">
        <v>0</v>
      </c>
      <c r="BN98" s="109" t="n">
        <f aca="false">R98</f>
        <v>0.2075</v>
      </c>
      <c r="BO98" s="109" t="n">
        <f aca="false">S98+0.01</f>
        <v>0.01</v>
      </c>
      <c r="BP98" s="109" t="n">
        <v>0</v>
      </c>
      <c r="BQ98" s="109" t="n">
        <f aca="false">AS98</f>
        <v>0.1525</v>
      </c>
      <c r="BR98" s="109" t="n">
        <f aca="false">AQ98</f>
        <v>0.1525</v>
      </c>
      <c r="BS98" s="109" t="n">
        <f aca="false">D98</f>
        <v>0.1625</v>
      </c>
      <c r="BT98" s="109" t="n">
        <f aca="false">Curves!AE99</f>
        <v>0.0110035</v>
      </c>
      <c r="BU98" s="109" t="n">
        <v>0</v>
      </c>
      <c r="BV98" s="109" t="n">
        <f aca="false">AW98</f>
        <v>0.0625</v>
      </c>
      <c r="BW98" s="109" t="n">
        <f aca="false">Curves!AN99</f>
        <v>0</v>
      </c>
      <c r="BX98" s="109" t="n">
        <f aca="false">AQ98</f>
        <v>0.1525</v>
      </c>
      <c r="BY98" s="109" t="n">
        <f aca="false">Curves!AS99</f>
        <v>0</v>
      </c>
      <c r="BZ98" s="109" t="n">
        <f aca="false">BA98</f>
        <v>0.0625</v>
      </c>
      <c r="CA98" s="109" t="n">
        <f aca="false">BB98</f>
        <v>0.04</v>
      </c>
      <c r="CB98" s="109"/>
      <c r="CC98" s="109"/>
      <c r="CD98" s="110"/>
      <c r="CE98" s="109"/>
      <c r="CF98" s="110"/>
      <c r="CG98" s="109"/>
      <c r="CH98" s="109"/>
      <c r="CI98" s="109"/>
      <c r="CJ98" s="109"/>
      <c r="CK98" s="109"/>
    </row>
    <row r="99" customFormat="false" ht="12.75" hidden="false" customHeight="false" outlineLevel="0" collapsed="false">
      <c r="A99" s="0" t="n">
        <v>0.548550787172356</v>
      </c>
      <c r="B99" s="0" t="str">
        <f aca="false">(D99&amp;E99&amp;F99&amp;G99&amp;H99&amp;I99&amp;J99&amp;K99&amp;L99&amp;M99&amp;N99&amp;O99&amp;P99&amp;Q99&amp;R99&amp;S99&amp;T99&amp;U99&amp;V99&amp;W99&amp;X99&amp;Y99&amp;Z99&amp;AA99&amp;AB99&amp;AC99&amp;AD99&amp;AE99&amp;AF99&amp;AG99&amp;AH99&amp;AI99&amp;AJ99&amp;AK99&amp;AL99&amp;AM99&amp;AN99&amp;AO99&amp;AP99&amp;AQ99&amp;AR99&amp;AS99&amp;AT99&amp;AU99&amp;AV99&amp;AW99&amp;AX99&amp;AY99&amp;AZ99&amp;BA99&amp;BB99&amp;BC99&amp;BD99&amp;BE99&amp;BF99&amp;BG99&amp;BH99&amp;BI99&amp;BJ99&amp;BK99&amp;BL99&amp;BM99&amp;BN99&amp;BO99&amp;BP99&amp;BQ99&amp;BR99&amp;BS99&amp;BT99&amp;BU99&amp;BV99&amp;BW99&amp;BX99&amp;BY99&amp;BZ99&amp;CA99)</f>
        <v>0.182500.182500.177500.20750-0.017500.037500.182500.227500.172500.172500.177500.182500.147500.17750.0050.20750.0050.18250.0050.18250.20750.17750.23250-0.60.1550.172500.172500.232500.08250.0050.08250.0050.08250.040.082500.23250.040.08250.01250.1725000.182500.22750.0100.17250.17250.18250.030640500.082500.172500.08250.04</v>
      </c>
      <c r="C99" s="108" t="n">
        <v>39692</v>
      </c>
      <c r="D99" s="109" t="n">
        <f aca="false">Curves!D100</f>
        <v>0.1825</v>
      </c>
      <c r="E99" s="109" t="n">
        <v>0</v>
      </c>
      <c r="F99" s="109" t="n">
        <f aca="false">Curves!I100</f>
        <v>0.1825</v>
      </c>
      <c r="G99" s="109" t="n">
        <v>0</v>
      </c>
      <c r="H99" s="109" t="n">
        <f aca="false">Curves!P100</f>
        <v>0.1775</v>
      </c>
      <c r="I99" s="109" t="n">
        <v>0</v>
      </c>
      <c r="J99" s="109" t="n">
        <f aca="false">Curves!L100</f>
        <v>0.2075</v>
      </c>
      <c r="K99" s="109" t="n">
        <v>0</v>
      </c>
      <c r="L99" s="109" t="n">
        <f aca="false">Curves!U100</f>
        <v>-0.0175</v>
      </c>
      <c r="M99" s="109" t="n">
        <v>0</v>
      </c>
      <c r="N99" s="109" t="n">
        <f aca="false">Curves!V100</f>
        <v>0.0375</v>
      </c>
      <c r="O99" s="109" t="n">
        <v>0</v>
      </c>
      <c r="P99" s="109" t="n">
        <f aca="false">Curves!W100</f>
        <v>0.1825</v>
      </c>
      <c r="Q99" s="109" t="n">
        <v>0</v>
      </c>
      <c r="R99" s="109" t="n">
        <f aca="false">Curves!O100</f>
        <v>0.2275</v>
      </c>
      <c r="S99" s="109" t="n">
        <v>0</v>
      </c>
      <c r="T99" s="109" t="n">
        <f aca="false">Curves!F100</f>
        <v>0.1725</v>
      </c>
      <c r="U99" s="109" t="n">
        <v>0</v>
      </c>
      <c r="V99" s="109" t="n">
        <f aca="false">Curves!H100</f>
        <v>0.1725</v>
      </c>
      <c r="W99" s="109" t="n">
        <v>0</v>
      </c>
      <c r="X99" s="109" t="n">
        <f aca="false">Curves!S100</f>
        <v>0.1775</v>
      </c>
      <c r="Y99" s="109" t="n">
        <v>0</v>
      </c>
      <c r="Z99" s="109" t="n">
        <f aca="false">Curves!K100</f>
        <v>0.1825</v>
      </c>
      <c r="AA99" s="109" t="n">
        <v>0</v>
      </c>
      <c r="AB99" s="109" t="n">
        <f aca="false">Curves!G100</f>
        <v>0.1475</v>
      </c>
      <c r="AC99" s="109" t="n">
        <v>0</v>
      </c>
      <c r="AD99" s="109" t="n">
        <f aca="false">Curves!R100</f>
        <v>0.1775</v>
      </c>
      <c r="AE99" s="109" t="n">
        <v>0.005</v>
      </c>
      <c r="AF99" s="109" t="n">
        <f aca="false">Curves!N100</f>
        <v>0.2075</v>
      </c>
      <c r="AG99" s="109" t="n">
        <v>0.005</v>
      </c>
      <c r="AH99" s="109" t="n">
        <f aca="false">Curves!J100</f>
        <v>0.1825</v>
      </c>
      <c r="AI99" s="109" t="n">
        <v>0.005</v>
      </c>
      <c r="AJ99" s="109" t="n">
        <f aca="false">Curves!E100</f>
        <v>0.1825</v>
      </c>
      <c r="AK99" s="109" t="n">
        <f aca="false">Curves!M100</f>
        <v>0.2075</v>
      </c>
      <c r="AL99" s="109" t="n">
        <f aca="false">Curves!Q100</f>
        <v>0.1775</v>
      </c>
      <c r="AM99" s="109" t="n">
        <f aca="false">Curves!AC100</f>
        <v>0.2325</v>
      </c>
      <c r="AN99" s="109" t="n">
        <f aca="false">Curves!AQ100</f>
        <v>0</v>
      </c>
      <c r="AO99" s="109" t="n">
        <f aca="false">Curves!AD100</f>
        <v>-0.6</v>
      </c>
      <c r="AP99" s="109" t="n">
        <f aca="false">Curves!AP100</f>
        <v>0.155</v>
      </c>
      <c r="AQ99" s="109" t="n">
        <f aca="false">Curves!AA100</f>
        <v>0.1725</v>
      </c>
      <c r="AR99" s="109" t="n">
        <f aca="false">Curves!AG100</f>
        <v>0</v>
      </c>
      <c r="AS99" s="109" t="n">
        <f aca="false">Curves!Y100</f>
        <v>0.1725</v>
      </c>
      <c r="AT99" s="109" t="n">
        <f aca="false">Curves!AJ100</f>
        <v>0</v>
      </c>
      <c r="AU99" s="109" t="n">
        <f aca="false">Curves!AB100</f>
        <v>0.2325</v>
      </c>
      <c r="AV99" s="109" t="n">
        <f aca="false">Curves!AH100</f>
        <v>0</v>
      </c>
      <c r="AW99" s="109" t="n">
        <f aca="false">Curves!Z100</f>
        <v>0.0825</v>
      </c>
      <c r="AX99" s="109" t="n">
        <f aca="false">Curves!AI100</f>
        <v>0.005</v>
      </c>
      <c r="AY99" s="109" t="n">
        <f aca="false">Curves!Z100</f>
        <v>0.0825</v>
      </c>
      <c r="AZ99" s="109" t="n">
        <f aca="false">Curves!AK100</f>
        <v>0.005</v>
      </c>
      <c r="BA99" s="109" t="n">
        <f aca="false">Curves!Z100</f>
        <v>0.0825</v>
      </c>
      <c r="BB99" s="109" t="n">
        <f aca="false">Curves!AL100</f>
        <v>0.04</v>
      </c>
      <c r="BC99" s="109" t="n">
        <f aca="false">Curves!Z100</f>
        <v>0.0825</v>
      </c>
      <c r="BD99" s="109" t="n">
        <f aca="false">Curves!AO100</f>
        <v>0</v>
      </c>
      <c r="BE99" s="109" t="n">
        <f aca="false">Curves!AC100</f>
        <v>0.2325</v>
      </c>
      <c r="BF99" s="109" t="n">
        <f aca="false">Curves!AR100</f>
        <v>0.04</v>
      </c>
      <c r="BG99" s="109" t="n">
        <f aca="false">Curves!Z100</f>
        <v>0.0825</v>
      </c>
      <c r="BH99" s="109" t="n">
        <f aca="false">Curves!AM100</f>
        <v>0.0125</v>
      </c>
      <c r="BI99" s="109" t="n">
        <f aca="false">AS99</f>
        <v>0.1725</v>
      </c>
      <c r="BJ99" s="109" t="n">
        <f aca="false">AT99</f>
        <v>0</v>
      </c>
      <c r="BK99" s="109" t="n">
        <v>0</v>
      </c>
      <c r="BL99" s="109" t="n">
        <f aca="false">D99</f>
        <v>0.1825</v>
      </c>
      <c r="BM99" s="109" t="n">
        <v>0</v>
      </c>
      <c r="BN99" s="109" t="n">
        <f aca="false">R99</f>
        <v>0.2275</v>
      </c>
      <c r="BO99" s="109" t="n">
        <f aca="false">S99+0.01</f>
        <v>0.01</v>
      </c>
      <c r="BP99" s="109" t="n">
        <v>0</v>
      </c>
      <c r="BQ99" s="109" t="n">
        <f aca="false">AS99</f>
        <v>0.1725</v>
      </c>
      <c r="BR99" s="109" t="n">
        <f aca="false">AQ99</f>
        <v>0.1725</v>
      </c>
      <c r="BS99" s="109" t="n">
        <f aca="false">D99</f>
        <v>0.1825</v>
      </c>
      <c r="BT99" s="109" t="n">
        <f aca="false">Curves!AE100</f>
        <v>0.0306405</v>
      </c>
      <c r="BU99" s="109" t="n">
        <v>0</v>
      </c>
      <c r="BV99" s="109" t="n">
        <f aca="false">AW99</f>
        <v>0.0825</v>
      </c>
      <c r="BW99" s="109" t="n">
        <f aca="false">Curves!AN100</f>
        <v>0</v>
      </c>
      <c r="BX99" s="109" t="n">
        <f aca="false">AQ99</f>
        <v>0.1725</v>
      </c>
      <c r="BY99" s="109" t="n">
        <f aca="false">Curves!AS100</f>
        <v>0</v>
      </c>
      <c r="BZ99" s="109" t="n">
        <f aca="false">BA99</f>
        <v>0.0825</v>
      </c>
      <c r="CA99" s="109" t="n">
        <f aca="false">BB99</f>
        <v>0.04</v>
      </c>
      <c r="CB99" s="109"/>
      <c r="CC99" s="109"/>
      <c r="CD99" s="110"/>
      <c r="CE99" s="109"/>
      <c r="CF99" s="110"/>
      <c r="CG99" s="109"/>
      <c r="CH99" s="109"/>
      <c r="CI99" s="109"/>
      <c r="CJ99" s="109"/>
      <c r="CK99" s="109"/>
    </row>
    <row r="100" customFormat="false" ht="12.75" hidden="false" customHeight="false" outlineLevel="0" collapsed="false">
      <c r="A100" s="0" t="n">
        <v>0.545346518501085</v>
      </c>
      <c r="B100" s="0" t="str">
        <f aca="false">(D100&amp;E100&amp;F100&amp;G100&amp;H100&amp;I100&amp;J100&amp;K100&amp;L100&amp;M100&amp;N100&amp;O100&amp;P100&amp;Q100&amp;R100&amp;S100&amp;T100&amp;U100&amp;V100&amp;W100&amp;X100&amp;Y100&amp;Z100&amp;AA100&amp;AB100&amp;AC100&amp;AD100&amp;AE100&amp;AF100&amp;AG100&amp;AH100&amp;AI100&amp;AJ100&amp;AK100&amp;AL100&amp;AM100&amp;AN100&amp;AO100&amp;AP100&amp;AQ100&amp;AR100&amp;AS100&amp;AT100&amp;AU100&amp;AV100&amp;AW100&amp;AX100&amp;AY100&amp;AZ100&amp;BA100&amp;BB100&amp;BC100&amp;BD100&amp;BE100&amp;BF100&amp;BG100&amp;BH100&amp;BI100&amp;BJ100&amp;BK100&amp;BL100&amp;BM100&amp;BN100&amp;BO100&amp;BP100&amp;BQ100&amp;BR100&amp;BS100&amp;BT100&amp;BU100&amp;BV100&amp;BW100&amp;BX100&amp;BY100&amp;BZ100&amp;CA100)</f>
        <v>0.192500.192500.187500.21750-0.0075000000000000100.047500.192500.237500.182500.182500.187500.192500.157500.18750.0050.21750.0050.19250.0050.19250.21750.18750.24250-0.60.1550.182500.182500.242500.09250.0050.09250.0050.09250.040.092500.24250.040.09250.01250.1825000.192500.23750.0100.18250.18250.19250.040167500.092500.182500.09250.04</v>
      </c>
      <c r="C100" s="108" t="n">
        <v>39722</v>
      </c>
      <c r="D100" s="109" t="n">
        <f aca="false">Curves!D101</f>
        <v>0.1925</v>
      </c>
      <c r="E100" s="109" t="n">
        <v>0</v>
      </c>
      <c r="F100" s="109" t="n">
        <f aca="false">Curves!I101</f>
        <v>0.1925</v>
      </c>
      <c r="G100" s="109" t="n">
        <v>0</v>
      </c>
      <c r="H100" s="109" t="n">
        <f aca="false">Curves!P101</f>
        <v>0.1875</v>
      </c>
      <c r="I100" s="109" t="n">
        <v>0</v>
      </c>
      <c r="J100" s="109" t="n">
        <f aca="false">Curves!L101</f>
        <v>0.2175</v>
      </c>
      <c r="K100" s="109" t="n">
        <v>0</v>
      </c>
      <c r="L100" s="109" t="n">
        <f aca="false">Curves!U101</f>
        <v>-0.00750000000000001</v>
      </c>
      <c r="M100" s="109" t="n">
        <v>0</v>
      </c>
      <c r="N100" s="109" t="n">
        <f aca="false">Curves!V101</f>
        <v>0.0475</v>
      </c>
      <c r="O100" s="109" t="n">
        <v>0</v>
      </c>
      <c r="P100" s="109" t="n">
        <f aca="false">Curves!W101</f>
        <v>0.1925</v>
      </c>
      <c r="Q100" s="109" t="n">
        <v>0</v>
      </c>
      <c r="R100" s="109" t="n">
        <f aca="false">Curves!O101</f>
        <v>0.2375</v>
      </c>
      <c r="S100" s="109" t="n">
        <v>0</v>
      </c>
      <c r="T100" s="109" t="n">
        <f aca="false">Curves!F101</f>
        <v>0.1825</v>
      </c>
      <c r="U100" s="109" t="n">
        <v>0</v>
      </c>
      <c r="V100" s="109" t="n">
        <f aca="false">Curves!H101</f>
        <v>0.1825</v>
      </c>
      <c r="W100" s="109" t="n">
        <v>0</v>
      </c>
      <c r="X100" s="109" t="n">
        <f aca="false">Curves!S101</f>
        <v>0.1875</v>
      </c>
      <c r="Y100" s="109" t="n">
        <v>0</v>
      </c>
      <c r="Z100" s="109" t="n">
        <f aca="false">Curves!K101</f>
        <v>0.1925</v>
      </c>
      <c r="AA100" s="109" t="n">
        <v>0</v>
      </c>
      <c r="AB100" s="109" t="n">
        <f aca="false">Curves!G101</f>
        <v>0.1575</v>
      </c>
      <c r="AC100" s="109" t="n">
        <v>0</v>
      </c>
      <c r="AD100" s="109" t="n">
        <f aca="false">Curves!R101</f>
        <v>0.1875</v>
      </c>
      <c r="AE100" s="109" t="n">
        <v>0.005</v>
      </c>
      <c r="AF100" s="109" t="n">
        <f aca="false">Curves!N101</f>
        <v>0.2175</v>
      </c>
      <c r="AG100" s="109" t="n">
        <v>0.005</v>
      </c>
      <c r="AH100" s="109" t="n">
        <f aca="false">Curves!J101</f>
        <v>0.1925</v>
      </c>
      <c r="AI100" s="109" t="n">
        <v>0.005</v>
      </c>
      <c r="AJ100" s="109" t="n">
        <f aca="false">Curves!E101</f>
        <v>0.1925</v>
      </c>
      <c r="AK100" s="109" t="n">
        <f aca="false">Curves!M101</f>
        <v>0.2175</v>
      </c>
      <c r="AL100" s="109" t="n">
        <f aca="false">Curves!Q101</f>
        <v>0.1875</v>
      </c>
      <c r="AM100" s="109" t="n">
        <f aca="false">Curves!AC101</f>
        <v>0.2425</v>
      </c>
      <c r="AN100" s="109" t="n">
        <f aca="false">Curves!AQ101</f>
        <v>0</v>
      </c>
      <c r="AO100" s="109" t="n">
        <f aca="false">Curves!AD101</f>
        <v>-0.6</v>
      </c>
      <c r="AP100" s="109" t="n">
        <f aca="false">Curves!AP101</f>
        <v>0.155</v>
      </c>
      <c r="AQ100" s="109" t="n">
        <f aca="false">Curves!AA101</f>
        <v>0.1825</v>
      </c>
      <c r="AR100" s="109" t="n">
        <f aca="false">Curves!AG101</f>
        <v>0</v>
      </c>
      <c r="AS100" s="109" t="n">
        <f aca="false">Curves!Y101</f>
        <v>0.1825</v>
      </c>
      <c r="AT100" s="109" t="n">
        <f aca="false">Curves!AJ101</f>
        <v>0</v>
      </c>
      <c r="AU100" s="109" t="n">
        <f aca="false">Curves!AB101</f>
        <v>0.2425</v>
      </c>
      <c r="AV100" s="109" t="n">
        <f aca="false">Curves!AH101</f>
        <v>0</v>
      </c>
      <c r="AW100" s="109" t="n">
        <f aca="false">Curves!Z101</f>
        <v>0.0925</v>
      </c>
      <c r="AX100" s="109" t="n">
        <f aca="false">Curves!AI101</f>
        <v>0.005</v>
      </c>
      <c r="AY100" s="109" t="n">
        <f aca="false">Curves!Z101</f>
        <v>0.0925</v>
      </c>
      <c r="AZ100" s="109" t="n">
        <f aca="false">Curves!AK101</f>
        <v>0.005</v>
      </c>
      <c r="BA100" s="109" t="n">
        <f aca="false">Curves!Z101</f>
        <v>0.0925</v>
      </c>
      <c r="BB100" s="109" t="n">
        <f aca="false">Curves!AL101</f>
        <v>0.04</v>
      </c>
      <c r="BC100" s="109" t="n">
        <f aca="false">Curves!Z101</f>
        <v>0.0925</v>
      </c>
      <c r="BD100" s="109" t="n">
        <f aca="false">Curves!AO101</f>
        <v>0</v>
      </c>
      <c r="BE100" s="109" t="n">
        <f aca="false">Curves!AC101</f>
        <v>0.2425</v>
      </c>
      <c r="BF100" s="109" t="n">
        <f aca="false">Curves!AR101</f>
        <v>0.04</v>
      </c>
      <c r="BG100" s="109" t="n">
        <f aca="false">Curves!Z101</f>
        <v>0.0925</v>
      </c>
      <c r="BH100" s="109" t="n">
        <f aca="false">Curves!AM101</f>
        <v>0.0125</v>
      </c>
      <c r="BI100" s="109" t="n">
        <f aca="false">AS100</f>
        <v>0.1825</v>
      </c>
      <c r="BJ100" s="109" t="n">
        <f aca="false">AT100</f>
        <v>0</v>
      </c>
      <c r="BK100" s="109" t="n">
        <v>0</v>
      </c>
      <c r="BL100" s="109" t="n">
        <f aca="false">D100</f>
        <v>0.1925</v>
      </c>
      <c r="BM100" s="109" t="n">
        <v>0</v>
      </c>
      <c r="BN100" s="109" t="n">
        <f aca="false">R100</f>
        <v>0.2375</v>
      </c>
      <c r="BO100" s="109" t="n">
        <f aca="false">S100+0.01</f>
        <v>0.01</v>
      </c>
      <c r="BP100" s="109" t="n">
        <v>0</v>
      </c>
      <c r="BQ100" s="109" t="n">
        <f aca="false">AS100</f>
        <v>0.1825</v>
      </c>
      <c r="BR100" s="109" t="n">
        <f aca="false">AQ100</f>
        <v>0.1825</v>
      </c>
      <c r="BS100" s="109" t="n">
        <f aca="false">D100</f>
        <v>0.1925</v>
      </c>
      <c r="BT100" s="109" t="n">
        <f aca="false">Curves!AE101</f>
        <v>0.0401675</v>
      </c>
      <c r="BU100" s="109" t="n">
        <v>0</v>
      </c>
      <c r="BV100" s="109" t="n">
        <f aca="false">AW100</f>
        <v>0.0925</v>
      </c>
      <c r="BW100" s="109" t="n">
        <f aca="false">Curves!AN101</f>
        <v>0</v>
      </c>
      <c r="BX100" s="109" t="n">
        <f aca="false">AQ100</f>
        <v>0.1825</v>
      </c>
      <c r="BY100" s="109" t="n">
        <f aca="false">Curves!AS101</f>
        <v>0</v>
      </c>
      <c r="BZ100" s="109" t="n">
        <f aca="false">BA100</f>
        <v>0.0925</v>
      </c>
      <c r="CA100" s="109" t="n">
        <f aca="false">BB100</f>
        <v>0.04</v>
      </c>
      <c r="CB100" s="109"/>
      <c r="CC100" s="109"/>
      <c r="CD100" s="110"/>
      <c r="CE100" s="109"/>
      <c r="CF100" s="110"/>
      <c r="CG100" s="109"/>
      <c r="CH100" s="109"/>
      <c r="CI100" s="109"/>
      <c r="CJ100" s="109"/>
      <c r="CK100" s="109"/>
    </row>
    <row r="101" customFormat="false" ht="12.75" hidden="false" customHeight="false" outlineLevel="0" collapsed="false">
      <c r="A101" s="0" t="n">
        <v>0.542056455261233</v>
      </c>
      <c r="B101" s="0" t="str">
        <f aca="false">(D101&amp;E101&amp;F101&amp;G101&amp;H101&amp;I101&amp;J101&amp;K101&amp;L101&amp;M101&amp;N101&amp;O101&amp;P101&amp;Q101&amp;R101&amp;S101&amp;T101&amp;U101&amp;V101&amp;W101&amp;X101&amp;Y101&amp;Z101&amp;AA101&amp;AB101&amp;AC101&amp;AD101&amp;AE101&amp;AF101&amp;AG101&amp;AH101&amp;AI101&amp;AJ101&amp;AK101&amp;AL101&amp;AM101&amp;AN101&amp;AO101&amp;AP101&amp;AQ101&amp;AR101&amp;AS101&amp;AT101&amp;AU101&amp;AV101&amp;AW101&amp;AX101&amp;AY101&amp;AZ101&amp;BA101&amp;BB101&amp;BC101&amp;BD101&amp;BE101&amp;BF101&amp;BG101&amp;BH101&amp;BI101&amp;BJ101&amp;BK101&amp;BL101&amp;BM101&amp;BN101&amp;BO101&amp;BP101&amp;BQ101&amp;BR101&amp;BS101&amp;BT101&amp;BU101&amp;BV101&amp;BW101&amp;BX101&amp;BY101&amp;BZ101&amp;CA101)</f>
        <v>0.247500.387500.457500.357500.087500.142500.25329200.387500.247500.247500.477500.387500.212500.45750.0050.35750.0050.38750.0050.24750.35750.45750.37750.005-0.50.1550.227500.227500.377500.12750.020.12750.020.12750.050.127500.37750.0550.12750.0250.2275000.247500.38750.0100.22750.22750.2475000.127500.227500.12750.05</v>
      </c>
      <c r="C101" s="108" t="n">
        <v>39753</v>
      </c>
      <c r="D101" s="109" t="n">
        <f aca="false">Curves!D102</f>
        <v>0.2475</v>
      </c>
      <c r="E101" s="109" t="n">
        <v>0</v>
      </c>
      <c r="F101" s="109" t="n">
        <f aca="false">Curves!I102</f>
        <v>0.3875</v>
      </c>
      <c r="G101" s="109" t="n">
        <v>0</v>
      </c>
      <c r="H101" s="109" t="n">
        <f aca="false">Curves!P102</f>
        <v>0.4575</v>
      </c>
      <c r="I101" s="109" t="n">
        <v>0</v>
      </c>
      <c r="J101" s="109" t="n">
        <f aca="false">Curves!L102</f>
        <v>0.3575</v>
      </c>
      <c r="K101" s="109" t="n">
        <v>0</v>
      </c>
      <c r="L101" s="109" t="n">
        <f aca="false">Curves!U102</f>
        <v>0.0875</v>
      </c>
      <c r="M101" s="109" t="n">
        <v>0</v>
      </c>
      <c r="N101" s="109" t="n">
        <f aca="false">Curves!V102</f>
        <v>0.1425</v>
      </c>
      <c r="O101" s="109" t="n">
        <v>0</v>
      </c>
      <c r="P101" s="109" t="n">
        <f aca="false">Curves!W102</f>
        <v>0.253292</v>
      </c>
      <c r="Q101" s="109" t="n">
        <v>0</v>
      </c>
      <c r="R101" s="109" t="n">
        <f aca="false">Curves!O102</f>
        <v>0.3875</v>
      </c>
      <c r="S101" s="109" t="n">
        <v>0</v>
      </c>
      <c r="T101" s="109" t="n">
        <f aca="false">Curves!F102</f>
        <v>0.2475</v>
      </c>
      <c r="U101" s="109" t="n">
        <v>0</v>
      </c>
      <c r="V101" s="109" t="n">
        <f aca="false">Curves!H102</f>
        <v>0.2475</v>
      </c>
      <c r="W101" s="109" t="n">
        <v>0</v>
      </c>
      <c r="X101" s="109" t="n">
        <f aca="false">Curves!S102</f>
        <v>0.4775</v>
      </c>
      <c r="Y101" s="109" t="n">
        <v>0</v>
      </c>
      <c r="Z101" s="109" t="n">
        <f aca="false">Curves!K102</f>
        <v>0.3875</v>
      </c>
      <c r="AA101" s="109" t="n">
        <v>0</v>
      </c>
      <c r="AB101" s="109" t="n">
        <f aca="false">Curves!G102</f>
        <v>0.2125</v>
      </c>
      <c r="AC101" s="109" t="n">
        <v>0</v>
      </c>
      <c r="AD101" s="109" t="n">
        <f aca="false">Curves!R102</f>
        <v>0.4575</v>
      </c>
      <c r="AE101" s="109" t="n">
        <v>0.005</v>
      </c>
      <c r="AF101" s="109" t="n">
        <f aca="false">Curves!N102</f>
        <v>0.3575</v>
      </c>
      <c r="AG101" s="109" t="n">
        <v>0.005</v>
      </c>
      <c r="AH101" s="109" t="n">
        <f aca="false">Curves!J102</f>
        <v>0.3875</v>
      </c>
      <c r="AI101" s="109" t="n">
        <v>0.005</v>
      </c>
      <c r="AJ101" s="109" t="n">
        <f aca="false">Curves!E102</f>
        <v>0.2475</v>
      </c>
      <c r="AK101" s="109" t="n">
        <f aca="false">Curves!M102</f>
        <v>0.3575</v>
      </c>
      <c r="AL101" s="109" t="n">
        <f aca="false">Curves!Q102</f>
        <v>0.4575</v>
      </c>
      <c r="AM101" s="109" t="n">
        <f aca="false">Curves!AC102</f>
        <v>0.3775</v>
      </c>
      <c r="AN101" s="109" t="n">
        <f aca="false">Curves!AQ102</f>
        <v>0.005</v>
      </c>
      <c r="AO101" s="109" t="n">
        <f aca="false">Curves!AD102</f>
        <v>-0.5</v>
      </c>
      <c r="AP101" s="109" t="n">
        <f aca="false">Curves!AP102</f>
        <v>0.155</v>
      </c>
      <c r="AQ101" s="109" t="n">
        <f aca="false">Curves!AA102</f>
        <v>0.2275</v>
      </c>
      <c r="AR101" s="109" t="n">
        <f aca="false">Curves!AG102</f>
        <v>0</v>
      </c>
      <c r="AS101" s="109" t="n">
        <f aca="false">Curves!Y102</f>
        <v>0.2275</v>
      </c>
      <c r="AT101" s="109" t="n">
        <f aca="false">Curves!AJ102</f>
        <v>0</v>
      </c>
      <c r="AU101" s="109" t="n">
        <f aca="false">Curves!AB102</f>
        <v>0.3775</v>
      </c>
      <c r="AV101" s="109" t="n">
        <f aca="false">Curves!AH102</f>
        <v>0</v>
      </c>
      <c r="AW101" s="109" t="n">
        <f aca="false">Curves!Z102</f>
        <v>0.1275</v>
      </c>
      <c r="AX101" s="109" t="n">
        <f aca="false">Curves!AI102</f>
        <v>0.02</v>
      </c>
      <c r="AY101" s="109" t="n">
        <f aca="false">Curves!Z102</f>
        <v>0.1275</v>
      </c>
      <c r="AZ101" s="109" t="n">
        <f aca="false">Curves!AK102</f>
        <v>0.02</v>
      </c>
      <c r="BA101" s="109" t="n">
        <f aca="false">Curves!Z102</f>
        <v>0.1275</v>
      </c>
      <c r="BB101" s="109" t="n">
        <f aca="false">Curves!AL102</f>
        <v>0.05</v>
      </c>
      <c r="BC101" s="109" t="n">
        <f aca="false">Curves!Z102</f>
        <v>0.1275</v>
      </c>
      <c r="BD101" s="109" t="n">
        <f aca="false">Curves!AO102</f>
        <v>0</v>
      </c>
      <c r="BE101" s="109" t="n">
        <f aca="false">Curves!AC102</f>
        <v>0.3775</v>
      </c>
      <c r="BF101" s="109" t="n">
        <f aca="false">Curves!AR102</f>
        <v>0.055</v>
      </c>
      <c r="BG101" s="109" t="n">
        <f aca="false">Curves!Z102</f>
        <v>0.1275</v>
      </c>
      <c r="BH101" s="109" t="n">
        <f aca="false">Curves!AM102</f>
        <v>0.025</v>
      </c>
      <c r="BI101" s="109" t="n">
        <f aca="false">AS101</f>
        <v>0.2275</v>
      </c>
      <c r="BJ101" s="109" t="n">
        <f aca="false">AT101</f>
        <v>0</v>
      </c>
      <c r="BK101" s="109" t="n">
        <v>0</v>
      </c>
      <c r="BL101" s="109" t="n">
        <f aca="false">D101</f>
        <v>0.2475</v>
      </c>
      <c r="BM101" s="109" t="n">
        <v>0</v>
      </c>
      <c r="BN101" s="109" t="n">
        <f aca="false">R101</f>
        <v>0.3875</v>
      </c>
      <c r="BO101" s="109" t="n">
        <f aca="false">S101+0.01</f>
        <v>0.01</v>
      </c>
      <c r="BP101" s="109" t="n">
        <v>0</v>
      </c>
      <c r="BQ101" s="109" t="n">
        <f aca="false">AS101</f>
        <v>0.2275</v>
      </c>
      <c r="BR101" s="109" t="n">
        <f aca="false">AQ101</f>
        <v>0.2275</v>
      </c>
      <c r="BS101" s="109" t="n">
        <f aca="false">D101</f>
        <v>0.2475</v>
      </c>
      <c r="BT101" s="109" t="n">
        <f aca="false">Curves!AE102</f>
        <v>0</v>
      </c>
      <c r="BU101" s="109" t="n">
        <v>0</v>
      </c>
      <c r="BV101" s="109" t="n">
        <f aca="false">AW101</f>
        <v>0.1275</v>
      </c>
      <c r="BW101" s="109" t="n">
        <f aca="false">Curves!AN102</f>
        <v>0</v>
      </c>
      <c r="BX101" s="109" t="n">
        <f aca="false">AQ101</f>
        <v>0.2275</v>
      </c>
      <c r="BY101" s="109" t="n">
        <f aca="false">Curves!AS102</f>
        <v>0</v>
      </c>
      <c r="BZ101" s="109" t="n">
        <f aca="false">BA101</f>
        <v>0.1275</v>
      </c>
      <c r="CA101" s="109" t="n">
        <f aca="false">BB101</f>
        <v>0.05</v>
      </c>
      <c r="CB101" s="109"/>
      <c r="CC101" s="109"/>
      <c r="CD101" s="110"/>
      <c r="CE101" s="109"/>
      <c r="CF101" s="110"/>
      <c r="CG101" s="109"/>
      <c r="CH101" s="109"/>
      <c r="CI101" s="109"/>
      <c r="CJ101" s="109"/>
      <c r="CK101" s="109"/>
    </row>
    <row r="102" customFormat="false" ht="12.75" hidden="false" customHeight="false" outlineLevel="0" collapsed="false">
      <c r="A102" s="0" t="n">
        <v>0.538892724054897</v>
      </c>
      <c r="B102" s="0" t="str">
        <f aca="false">(D102&amp;E102&amp;F102&amp;G102&amp;H102&amp;I102&amp;J102&amp;K102&amp;L102&amp;M102&amp;N102&amp;O102&amp;P102&amp;Q102&amp;R102&amp;S102&amp;T102&amp;U102&amp;V102&amp;W102&amp;X102&amp;Y102&amp;Z102&amp;AA102&amp;AB102&amp;AC102&amp;AD102&amp;AE102&amp;AF102&amp;AG102&amp;AH102&amp;AI102&amp;AJ102&amp;AK102&amp;AL102&amp;AM102&amp;AN102&amp;AO102&amp;AP102&amp;AQ102&amp;AR102&amp;AS102&amp;AT102&amp;AU102&amp;AV102&amp;AW102&amp;AX102&amp;AY102&amp;AZ102&amp;BA102&amp;BB102&amp;BC102&amp;BD102&amp;BE102&amp;BF102&amp;BG102&amp;BH102&amp;BI102&amp;BJ102&amp;BK102&amp;BL102&amp;BM102&amp;BN102&amp;BO102&amp;BP102&amp;BQ102&amp;BR102&amp;BS102&amp;BT102&amp;BU102&amp;BV102&amp;BW102&amp;BX102&amp;BY102&amp;BZ102&amp;CA102)</f>
        <v>0.267500.407500.477500.377500.107500.162500.27786800.407500.267500.267500.497500.407500.232500.47750.0050.37750.0050.40750.0050.26750.37750.47750.39750.005-0.50.1550.247500.247500.397500.14750.020.14750.020.14750.050.147500.39750.0550.14750.02750.2475000.267500.40750.0100.24750.24750.2675000.147500.247500.14750.05</v>
      </c>
      <c r="C102" s="108" t="n">
        <v>39783</v>
      </c>
      <c r="D102" s="109" t="n">
        <f aca="false">Curves!D103</f>
        <v>0.2675</v>
      </c>
      <c r="E102" s="109" t="n">
        <v>0</v>
      </c>
      <c r="F102" s="109" t="n">
        <f aca="false">Curves!I103</f>
        <v>0.4075</v>
      </c>
      <c r="G102" s="109" t="n">
        <v>0</v>
      </c>
      <c r="H102" s="109" t="n">
        <f aca="false">Curves!P103</f>
        <v>0.4775</v>
      </c>
      <c r="I102" s="109" t="n">
        <v>0</v>
      </c>
      <c r="J102" s="109" t="n">
        <f aca="false">Curves!L103</f>
        <v>0.3775</v>
      </c>
      <c r="K102" s="109" t="n">
        <v>0</v>
      </c>
      <c r="L102" s="109" t="n">
        <f aca="false">Curves!U103</f>
        <v>0.1075</v>
      </c>
      <c r="M102" s="109" t="n">
        <v>0</v>
      </c>
      <c r="N102" s="109" t="n">
        <f aca="false">Curves!V103</f>
        <v>0.1625</v>
      </c>
      <c r="O102" s="109" t="n">
        <v>0</v>
      </c>
      <c r="P102" s="109" t="n">
        <f aca="false">Curves!W103</f>
        <v>0.277868</v>
      </c>
      <c r="Q102" s="109" t="n">
        <v>0</v>
      </c>
      <c r="R102" s="109" t="n">
        <f aca="false">Curves!O103</f>
        <v>0.4075</v>
      </c>
      <c r="S102" s="109" t="n">
        <v>0</v>
      </c>
      <c r="T102" s="109" t="n">
        <f aca="false">Curves!F103</f>
        <v>0.2675</v>
      </c>
      <c r="U102" s="109" t="n">
        <v>0</v>
      </c>
      <c r="V102" s="109" t="n">
        <f aca="false">Curves!H103</f>
        <v>0.2675</v>
      </c>
      <c r="W102" s="109" t="n">
        <v>0</v>
      </c>
      <c r="X102" s="109" t="n">
        <f aca="false">Curves!S103</f>
        <v>0.4975</v>
      </c>
      <c r="Y102" s="109" t="n">
        <v>0</v>
      </c>
      <c r="Z102" s="109" t="n">
        <f aca="false">Curves!K103</f>
        <v>0.4075</v>
      </c>
      <c r="AA102" s="109" t="n">
        <v>0</v>
      </c>
      <c r="AB102" s="109" t="n">
        <f aca="false">Curves!G103</f>
        <v>0.2325</v>
      </c>
      <c r="AC102" s="109" t="n">
        <v>0</v>
      </c>
      <c r="AD102" s="109" t="n">
        <f aca="false">Curves!R103</f>
        <v>0.4775</v>
      </c>
      <c r="AE102" s="109" t="n">
        <v>0.005</v>
      </c>
      <c r="AF102" s="109" t="n">
        <f aca="false">Curves!N103</f>
        <v>0.3775</v>
      </c>
      <c r="AG102" s="109" t="n">
        <v>0.005</v>
      </c>
      <c r="AH102" s="109" t="n">
        <f aca="false">Curves!J103</f>
        <v>0.4075</v>
      </c>
      <c r="AI102" s="109" t="n">
        <v>0.005</v>
      </c>
      <c r="AJ102" s="109" t="n">
        <f aca="false">Curves!E103</f>
        <v>0.2675</v>
      </c>
      <c r="AK102" s="109" t="n">
        <f aca="false">Curves!M103</f>
        <v>0.3775</v>
      </c>
      <c r="AL102" s="109" t="n">
        <f aca="false">Curves!Q103</f>
        <v>0.4775</v>
      </c>
      <c r="AM102" s="109" t="n">
        <f aca="false">Curves!AC103</f>
        <v>0.3975</v>
      </c>
      <c r="AN102" s="109" t="n">
        <f aca="false">Curves!AQ103</f>
        <v>0.005</v>
      </c>
      <c r="AO102" s="109" t="n">
        <f aca="false">Curves!AD103</f>
        <v>-0.5</v>
      </c>
      <c r="AP102" s="109" t="n">
        <f aca="false">Curves!AP103</f>
        <v>0.155</v>
      </c>
      <c r="AQ102" s="109" t="n">
        <f aca="false">Curves!AA103</f>
        <v>0.2475</v>
      </c>
      <c r="AR102" s="109" t="n">
        <f aca="false">Curves!AG103</f>
        <v>0</v>
      </c>
      <c r="AS102" s="109" t="n">
        <f aca="false">Curves!Y103</f>
        <v>0.2475</v>
      </c>
      <c r="AT102" s="109" t="n">
        <f aca="false">Curves!AJ103</f>
        <v>0</v>
      </c>
      <c r="AU102" s="109" t="n">
        <f aca="false">Curves!AB103</f>
        <v>0.3975</v>
      </c>
      <c r="AV102" s="109" t="n">
        <f aca="false">Curves!AH103</f>
        <v>0</v>
      </c>
      <c r="AW102" s="109" t="n">
        <f aca="false">Curves!Z103</f>
        <v>0.1475</v>
      </c>
      <c r="AX102" s="109" t="n">
        <f aca="false">Curves!AI103</f>
        <v>0.02</v>
      </c>
      <c r="AY102" s="109" t="n">
        <f aca="false">Curves!Z103</f>
        <v>0.1475</v>
      </c>
      <c r="AZ102" s="109" t="n">
        <f aca="false">Curves!AK103</f>
        <v>0.02</v>
      </c>
      <c r="BA102" s="109" t="n">
        <f aca="false">Curves!Z103</f>
        <v>0.1475</v>
      </c>
      <c r="BB102" s="109" t="n">
        <f aca="false">Curves!AL103</f>
        <v>0.05</v>
      </c>
      <c r="BC102" s="109" t="n">
        <f aca="false">Curves!Z103</f>
        <v>0.1475</v>
      </c>
      <c r="BD102" s="109" t="n">
        <f aca="false">Curves!AO103</f>
        <v>0</v>
      </c>
      <c r="BE102" s="109" t="n">
        <f aca="false">Curves!AC103</f>
        <v>0.3975</v>
      </c>
      <c r="BF102" s="109" t="n">
        <f aca="false">Curves!AR103</f>
        <v>0.055</v>
      </c>
      <c r="BG102" s="109" t="n">
        <f aca="false">Curves!Z103</f>
        <v>0.1475</v>
      </c>
      <c r="BH102" s="109" t="n">
        <f aca="false">Curves!AM103</f>
        <v>0.0275</v>
      </c>
      <c r="BI102" s="109" t="n">
        <f aca="false">AS102</f>
        <v>0.2475</v>
      </c>
      <c r="BJ102" s="109" t="n">
        <f aca="false">AT102</f>
        <v>0</v>
      </c>
      <c r="BK102" s="109" t="n">
        <v>0</v>
      </c>
      <c r="BL102" s="109" t="n">
        <f aca="false">D102</f>
        <v>0.2675</v>
      </c>
      <c r="BM102" s="109" t="n">
        <v>0</v>
      </c>
      <c r="BN102" s="109" t="n">
        <f aca="false">R102</f>
        <v>0.4075</v>
      </c>
      <c r="BO102" s="109" t="n">
        <f aca="false">S102+0.01</f>
        <v>0.01</v>
      </c>
      <c r="BP102" s="109" t="n">
        <v>0</v>
      </c>
      <c r="BQ102" s="109" t="n">
        <f aca="false">AS102</f>
        <v>0.2475</v>
      </c>
      <c r="BR102" s="109" t="n">
        <f aca="false">AQ102</f>
        <v>0.2475</v>
      </c>
      <c r="BS102" s="109" t="n">
        <f aca="false">D102</f>
        <v>0.2675</v>
      </c>
      <c r="BT102" s="109" t="n">
        <f aca="false">Curves!AE103</f>
        <v>0</v>
      </c>
      <c r="BU102" s="109" t="n">
        <v>0</v>
      </c>
      <c r="BV102" s="109" t="n">
        <f aca="false">AW102</f>
        <v>0.1475</v>
      </c>
      <c r="BW102" s="109" t="n">
        <f aca="false">Curves!AN103</f>
        <v>0</v>
      </c>
      <c r="BX102" s="109" t="n">
        <f aca="false">AQ102</f>
        <v>0.2475</v>
      </c>
      <c r="BY102" s="109" t="n">
        <f aca="false">Curves!AS103</f>
        <v>0</v>
      </c>
      <c r="BZ102" s="109" t="n">
        <f aca="false">BA102</f>
        <v>0.1475</v>
      </c>
      <c r="CA102" s="109" t="n">
        <f aca="false">BB102</f>
        <v>0.05</v>
      </c>
      <c r="CB102" s="109"/>
      <c r="CC102" s="109"/>
      <c r="CD102" s="110"/>
      <c r="CE102" s="109"/>
      <c r="CF102" s="110"/>
      <c r="CG102" s="109"/>
      <c r="CH102" s="109"/>
      <c r="CI102" s="109"/>
      <c r="CJ102" s="109"/>
      <c r="CK102" s="109"/>
    </row>
    <row r="103" customFormat="false" ht="12.75" hidden="false" customHeight="false" outlineLevel="0" collapsed="false">
      <c r="A103" s="0" t="n">
        <v>0.535644268862887</v>
      </c>
      <c r="B103" s="0" t="str">
        <f aca="false">(D103&amp;E103&amp;F103&amp;G103&amp;H103&amp;I103&amp;J103&amp;K103&amp;L103&amp;M103&amp;N103&amp;O103&amp;P103&amp;Q103&amp;R103&amp;S103&amp;T103&amp;U103&amp;V103&amp;W103&amp;X103&amp;Y103&amp;Z103&amp;AA103&amp;AB103&amp;AC103&amp;AD103&amp;AE103&amp;AF103&amp;AG103&amp;AH103&amp;AI103&amp;AJ103&amp;AK103&amp;AL103&amp;AM103&amp;AN103&amp;AO103&amp;AP103&amp;AQ103&amp;AR103&amp;AS103&amp;AT103&amp;AU103&amp;AV103&amp;AW103&amp;AX103&amp;AY103&amp;AZ103&amp;BA103&amp;BB103&amp;BC103&amp;BD103&amp;BE103&amp;BF103&amp;BG103&amp;BH103&amp;BI103&amp;BJ103&amp;BK103&amp;BL103&amp;BM103&amp;BN103&amp;BO103&amp;BP103&amp;BQ103&amp;BR103&amp;BS103&amp;BT103&amp;BU103&amp;BV103&amp;BW103&amp;BX103&amp;BY103&amp;BZ103&amp;CA103)</f>
        <v>0.277500.417500.487500.387500.117500.172500.28866800.417500.277500.277500.507500.417500.242500.48750.0050.38750.0050.41750.0050.27750.38750.48750.40750.005-0.50.1550.257500.257500.407500.15750.020.15750.020.15750.050.157500.40750.0550.15750.030.2575000.277500.41750.0100.25750.25750.2775000.157500.257500.15750.05</v>
      </c>
      <c r="C103" s="108" t="n">
        <v>39814</v>
      </c>
      <c r="D103" s="109" t="n">
        <f aca="false">Curves!D104</f>
        <v>0.2775</v>
      </c>
      <c r="E103" s="109" t="n">
        <v>0</v>
      </c>
      <c r="F103" s="109" t="n">
        <f aca="false">Curves!I104</f>
        <v>0.4175</v>
      </c>
      <c r="G103" s="109" t="n">
        <v>0</v>
      </c>
      <c r="H103" s="109" t="n">
        <f aca="false">Curves!P104</f>
        <v>0.4875</v>
      </c>
      <c r="I103" s="109" t="n">
        <v>0</v>
      </c>
      <c r="J103" s="109" t="n">
        <f aca="false">Curves!L104</f>
        <v>0.3875</v>
      </c>
      <c r="K103" s="109" t="n">
        <v>0</v>
      </c>
      <c r="L103" s="109" t="n">
        <f aca="false">Curves!U104</f>
        <v>0.1175</v>
      </c>
      <c r="M103" s="109" t="n">
        <v>0</v>
      </c>
      <c r="N103" s="109" t="n">
        <f aca="false">Curves!V104</f>
        <v>0.1725</v>
      </c>
      <c r="O103" s="109" t="n">
        <v>0</v>
      </c>
      <c r="P103" s="109" t="n">
        <f aca="false">Curves!W104</f>
        <v>0.288668</v>
      </c>
      <c r="Q103" s="109" t="n">
        <v>0</v>
      </c>
      <c r="R103" s="109" t="n">
        <f aca="false">Curves!O104</f>
        <v>0.4175</v>
      </c>
      <c r="S103" s="109" t="n">
        <v>0</v>
      </c>
      <c r="T103" s="109" t="n">
        <f aca="false">Curves!F104</f>
        <v>0.2775</v>
      </c>
      <c r="U103" s="109" t="n">
        <v>0</v>
      </c>
      <c r="V103" s="109" t="n">
        <f aca="false">Curves!H104</f>
        <v>0.2775</v>
      </c>
      <c r="W103" s="109" t="n">
        <v>0</v>
      </c>
      <c r="X103" s="109" t="n">
        <f aca="false">Curves!S104</f>
        <v>0.5075</v>
      </c>
      <c r="Y103" s="109" t="n">
        <v>0</v>
      </c>
      <c r="Z103" s="109" t="n">
        <f aca="false">Curves!K104</f>
        <v>0.4175</v>
      </c>
      <c r="AA103" s="109" t="n">
        <v>0</v>
      </c>
      <c r="AB103" s="109" t="n">
        <f aca="false">Curves!G104</f>
        <v>0.2425</v>
      </c>
      <c r="AC103" s="109" t="n">
        <v>0</v>
      </c>
      <c r="AD103" s="109" t="n">
        <f aca="false">Curves!R104</f>
        <v>0.4875</v>
      </c>
      <c r="AE103" s="109" t="n">
        <v>0.005</v>
      </c>
      <c r="AF103" s="109" t="n">
        <f aca="false">Curves!N104</f>
        <v>0.3875</v>
      </c>
      <c r="AG103" s="109" t="n">
        <v>0.005</v>
      </c>
      <c r="AH103" s="109" t="n">
        <f aca="false">Curves!J104</f>
        <v>0.4175</v>
      </c>
      <c r="AI103" s="109" t="n">
        <v>0.005</v>
      </c>
      <c r="AJ103" s="109" t="n">
        <f aca="false">Curves!E104</f>
        <v>0.2775</v>
      </c>
      <c r="AK103" s="109" t="n">
        <f aca="false">Curves!M104</f>
        <v>0.3875</v>
      </c>
      <c r="AL103" s="109" t="n">
        <f aca="false">Curves!Q104</f>
        <v>0.4875</v>
      </c>
      <c r="AM103" s="109" t="n">
        <f aca="false">Curves!AC104</f>
        <v>0.4075</v>
      </c>
      <c r="AN103" s="109" t="n">
        <f aca="false">Curves!AQ104</f>
        <v>0.005</v>
      </c>
      <c r="AO103" s="109" t="n">
        <f aca="false">Curves!AD104</f>
        <v>-0.5</v>
      </c>
      <c r="AP103" s="109" t="n">
        <f aca="false">Curves!AP104</f>
        <v>0.155</v>
      </c>
      <c r="AQ103" s="109" t="n">
        <f aca="false">Curves!AA104</f>
        <v>0.2575</v>
      </c>
      <c r="AR103" s="109" t="n">
        <f aca="false">Curves!AG104</f>
        <v>0</v>
      </c>
      <c r="AS103" s="109" t="n">
        <f aca="false">Curves!Y104</f>
        <v>0.2575</v>
      </c>
      <c r="AT103" s="109" t="n">
        <f aca="false">Curves!AJ104</f>
        <v>0</v>
      </c>
      <c r="AU103" s="109" t="n">
        <f aca="false">Curves!AB104</f>
        <v>0.4075</v>
      </c>
      <c r="AV103" s="109" t="n">
        <f aca="false">Curves!AH104</f>
        <v>0</v>
      </c>
      <c r="AW103" s="109" t="n">
        <f aca="false">Curves!Z104</f>
        <v>0.1575</v>
      </c>
      <c r="AX103" s="109" t="n">
        <f aca="false">Curves!AI104</f>
        <v>0.02</v>
      </c>
      <c r="AY103" s="109" t="n">
        <f aca="false">Curves!Z104</f>
        <v>0.1575</v>
      </c>
      <c r="AZ103" s="109" t="n">
        <f aca="false">Curves!AK104</f>
        <v>0.02</v>
      </c>
      <c r="BA103" s="109" t="n">
        <f aca="false">Curves!Z104</f>
        <v>0.1575</v>
      </c>
      <c r="BB103" s="109" t="n">
        <f aca="false">Curves!AL104</f>
        <v>0.05</v>
      </c>
      <c r="BC103" s="109" t="n">
        <f aca="false">Curves!Z104</f>
        <v>0.1575</v>
      </c>
      <c r="BD103" s="109" t="n">
        <f aca="false">Curves!AO104</f>
        <v>0</v>
      </c>
      <c r="BE103" s="109" t="n">
        <f aca="false">Curves!AC104</f>
        <v>0.4075</v>
      </c>
      <c r="BF103" s="109" t="n">
        <f aca="false">Curves!AR104</f>
        <v>0.055</v>
      </c>
      <c r="BG103" s="109" t="n">
        <f aca="false">Curves!Z104</f>
        <v>0.1575</v>
      </c>
      <c r="BH103" s="109" t="n">
        <f aca="false">Curves!AM104</f>
        <v>0.03</v>
      </c>
      <c r="BI103" s="109" t="n">
        <f aca="false">AS103</f>
        <v>0.2575</v>
      </c>
      <c r="BJ103" s="109" t="n">
        <f aca="false">AT103</f>
        <v>0</v>
      </c>
      <c r="BK103" s="109" t="n">
        <v>0</v>
      </c>
      <c r="BL103" s="109" t="n">
        <f aca="false">D103</f>
        <v>0.2775</v>
      </c>
      <c r="BM103" s="109" t="n">
        <v>0</v>
      </c>
      <c r="BN103" s="109" t="n">
        <f aca="false">R103</f>
        <v>0.4175</v>
      </c>
      <c r="BO103" s="109" t="n">
        <f aca="false">S103+0.01</f>
        <v>0.01</v>
      </c>
      <c r="BP103" s="109" t="n">
        <v>0</v>
      </c>
      <c r="BQ103" s="109" t="n">
        <f aca="false">AS103</f>
        <v>0.2575</v>
      </c>
      <c r="BR103" s="109" t="n">
        <f aca="false">AQ103</f>
        <v>0.2575</v>
      </c>
      <c r="BS103" s="109" t="n">
        <f aca="false">D103</f>
        <v>0.2775</v>
      </c>
      <c r="BT103" s="109" t="n">
        <f aca="false">Curves!AE104</f>
        <v>0</v>
      </c>
      <c r="BU103" s="109" t="n">
        <v>0</v>
      </c>
      <c r="BV103" s="109" t="n">
        <f aca="false">AW103</f>
        <v>0.1575</v>
      </c>
      <c r="BW103" s="109" t="n">
        <f aca="false">Curves!AN104</f>
        <v>0</v>
      </c>
      <c r="BX103" s="109" t="n">
        <f aca="false">AQ103</f>
        <v>0.2575</v>
      </c>
      <c r="BY103" s="109" t="n">
        <f aca="false">Curves!AS104</f>
        <v>0</v>
      </c>
      <c r="BZ103" s="109" t="n">
        <f aca="false">BA103</f>
        <v>0.1575</v>
      </c>
      <c r="CA103" s="109" t="n">
        <f aca="false">BB103</f>
        <v>0.05</v>
      </c>
      <c r="CB103" s="109"/>
      <c r="CC103" s="109"/>
      <c r="CD103" s="110"/>
      <c r="CE103" s="109"/>
      <c r="CF103" s="110"/>
      <c r="CG103" s="109"/>
      <c r="CH103" s="109"/>
      <c r="CI103" s="109"/>
      <c r="CJ103" s="109"/>
      <c r="CK103" s="109"/>
    </row>
    <row r="104" customFormat="false" ht="12.75" hidden="false" customHeight="false" outlineLevel="0" collapsed="false">
      <c r="A104" s="0" t="n">
        <v>0.532416745389951</v>
      </c>
      <c r="B104" s="0" t="str">
        <f aca="false">(D104&amp;E104&amp;F104&amp;G104&amp;H104&amp;I104&amp;J104&amp;K104&amp;L104&amp;M104&amp;N104&amp;O104&amp;P104&amp;Q104&amp;R104&amp;S104&amp;T104&amp;U104&amp;V104&amp;W104&amp;X104&amp;Y104&amp;Z104&amp;AA104&amp;AB104&amp;AC104&amp;AD104&amp;AE104&amp;AF104&amp;AG104&amp;AH104&amp;AI104&amp;AJ104&amp;AK104&amp;AL104&amp;AM104&amp;AN104&amp;AO104&amp;AP104&amp;AQ104&amp;AR104&amp;AS104&amp;AT104&amp;AU104&amp;AV104&amp;AW104&amp;AX104&amp;AY104&amp;AZ104&amp;BA104&amp;BB104&amp;BC104&amp;BD104&amp;BE104&amp;BF104&amp;BG104&amp;BH104&amp;BI104&amp;BJ104&amp;BK104&amp;BL104&amp;BM104&amp;BN104&amp;BO104&amp;BP104&amp;BQ104&amp;BR104&amp;BS104&amp;BT104&amp;BU104&amp;BV104&amp;BW104&amp;BX104&amp;BY104&amp;BZ104&amp;CA104)</f>
        <v>0.267500.407500.477500.377500.107500.162500.27450800.407500.267500.267500.497500.407500.232500.47750.0050.37750.0050.40750.0050.26750.37750.47750.39750.005-0.50.1550.247500.247500.397500.14750.020.14750.020.14750.050.147500.39750.0550.14750.03250.2475000.267500.40750.0100.24750.24750.2675000.147500.247500.14750.05</v>
      </c>
      <c r="C104" s="108" t="n">
        <v>39845</v>
      </c>
      <c r="D104" s="109" t="n">
        <f aca="false">Curves!D105</f>
        <v>0.2675</v>
      </c>
      <c r="E104" s="109" t="n">
        <v>0</v>
      </c>
      <c r="F104" s="109" t="n">
        <f aca="false">Curves!I105</f>
        <v>0.4075</v>
      </c>
      <c r="G104" s="109" t="n">
        <v>0</v>
      </c>
      <c r="H104" s="109" t="n">
        <f aca="false">Curves!P105</f>
        <v>0.4775</v>
      </c>
      <c r="I104" s="109" t="n">
        <v>0</v>
      </c>
      <c r="J104" s="109" t="n">
        <f aca="false">Curves!L105</f>
        <v>0.3775</v>
      </c>
      <c r="K104" s="109" t="n">
        <v>0</v>
      </c>
      <c r="L104" s="109" t="n">
        <f aca="false">Curves!U105</f>
        <v>0.1075</v>
      </c>
      <c r="M104" s="109" t="n">
        <v>0</v>
      </c>
      <c r="N104" s="109" t="n">
        <f aca="false">Curves!V105</f>
        <v>0.1625</v>
      </c>
      <c r="O104" s="109" t="n">
        <v>0</v>
      </c>
      <c r="P104" s="109" t="n">
        <f aca="false">Curves!W105</f>
        <v>0.274508</v>
      </c>
      <c r="Q104" s="109" t="n">
        <v>0</v>
      </c>
      <c r="R104" s="109" t="n">
        <f aca="false">Curves!O105</f>
        <v>0.4075</v>
      </c>
      <c r="S104" s="109" t="n">
        <v>0</v>
      </c>
      <c r="T104" s="109" t="n">
        <f aca="false">Curves!F105</f>
        <v>0.2675</v>
      </c>
      <c r="U104" s="109" t="n">
        <v>0</v>
      </c>
      <c r="V104" s="109" t="n">
        <f aca="false">Curves!H105</f>
        <v>0.2675</v>
      </c>
      <c r="W104" s="109" t="n">
        <v>0</v>
      </c>
      <c r="X104" s="109" t="n">
        <f aca="false">Curves!S105</f>
        <v>0.4975</v>
      </c>
      <c r="Y104" s="109" t="n">
        <v>0</v>
      </c>
      <c r="Z104" s="109" t="n">
        <f aca="false">Curves!K105</f>
        <v>0.4075</v>
      </c>
      <c r="AA104" s="109" t="n">
        <v>0</v>
      </c>
      <c r="AB104" s="109" t="n">
        <f aca="false">Curves!G105</f>
        <v>0.2325</v>
      </c>
      <c r="AC104" s="109" t="n">
        <v>0</v>
      </c>
      <c r="AD104" s="109" t="n">
        <f aca="false">Curves!R105</f>
        <v>0.4775</v>
      </c>
      <c r="AE104" s="109" t="n">
        <v>0.005</v>
      </c>
      <c r="AF104" s="109" t="n">
        <f aca="false">Curves!N105</f>
        <v>0.3775</v>
      </c>
      <c r="AG104" s="109" t="n">
        <v>0.005</v>
      </c>
      <c r="AH104" s="109" t="n">
        <f aca="false">Curves!J105</f>
        <v>0.4075</v>
      </c>
      <c r="AI104" s="109" t="n">
        <v>0.005</v>
      </c>
      <c r="AJ104" s="109" t="n">
        <f aca="false">Curves!E105</f>
        <v>0.2675</v>
      </c>
      <c r="AK104" s="109" t="n">
        <f aca="false">Curves!M105</f>
        <v>0.3775</v>
      </c>
      <c r="AL104" s="109" t="n">
        <f aca="false">Curves!Q105</f>
        <v>0.4775</v>
      </c>
      <c r="AM104" s="109" t="n">
        <f aca="false">Curves!AC105</f>
        <v>0.3975</v>
      </c>
      <c r="AN104" s="109" t="n">
        <f aca="false">Curves!AQ105</f>
        <v>0.005</v>
      </c>
      <c r="AO104" s="109" t="n">
        <f aca="false">Curves!AD105</f>
        <v>-0.5</v>
      </c>
      <c r="AP104" s="109" t="n">
        <f aca="false">Curves!AP105</f>
        <v>0.155</v>
      </c>
      <c r="AQ104" s="109" t="n">
        <f aca="false">Curves!AA105</f>
        <v>0.2475</v>
      </c>
      <c r="AR104" s="109" t="n">
        <f aca="false">Curves!AG105</f>
        <v>0</v>
      </c>
      <c r="AS104" s="109" t="n">
        <f aca="false">Curves!Y105</f>
        <v>0.2475</v>
      </c>
      <c r="AT104" s="109" t="n">
        <f aca="false">Curves!AJ105</f>
        <v>0</v>
      </c>
      <c r="AU104" s="109" t="n">
        <f aca="false">Curves!AB105</f>
        <v>0.3975</v>
      </c>
      <c r="AV104" s="109" t="n">
        <f aca="false">Curves!AH105</f>
        <v>0</v>
      </c>
      <c r="AW104" s="109" t="n">
        <f aca="false">Curves!Z105</f>
        <v>0.1475</v>
      </c>
      <c r="AX104" s="109" t="n">
        <f aca="false">Curves!AI105</f>
        <v>0.02</v>
      </c>
      <c r="AY104" s="109" t="n">
        <f aca="false">Curves!Z105</f>
        <v>0.1475</v>
      </c>
      <c r="AZ104" s="109" t="n">
        <f aca="false">Curves!AK105</f>
        <v>0.02</v>
      </c>
      <c r="BA104" s="109" t="n">
        <f aca="false">Curves!Z105</f>
        <v>0.1475</v>
      </c>
      <c r="BB104" s="109" t="n">
        <f aca="false">Curves!AL105</f>
        <v>0.05</v>
      </c>
      <c r="BC104" s="109" t="n">
        <f aca="false">Curves!Z105</f>
        <v>0.1475</v>
      </c>
      <c r="BD104" s="109" t="n">
        <f aca="false">Curves!AO105</f>
        <v>0</v>
      </c>
      <c r="BE104" s="109" t="n">
        <f aca="false">Curves!AC105</f>
        <v>0.3975</v>
      </c>
      <c r="BF104" s="109" t="n">
        <f aca="false">Curves!AR105</f>
        <v>0.055</v>
      </c>
      <c r="BG104" s="109" t="n">
        <f aca="false">Curves!Z105</f>
        <v>0.1475</v>
      </c>
      <c r="BH104" s="109" t="n">
        <f aca="false">Curves!AM105</f>
        <v>0.0325</v>
      </c>
      <c r="BI104" s="109" t="n">
        <f aca="false">AS104</f>
        <v>0.2475</v>
      </c>
      <c r="BJ104" s="109" t="n">
        <f aca="false">AT104</f>
        <v>0</v>
      </c>
      <c r="BK104" s="109" t="n">
        <v>0</v>
      </c>
      <c r="BL104" s="109" t="n">
        <f aca="false">D104</f>
        <v>0.2675</v>
      </c>
      <c r="BM104" s="109" t="n">
        <v>0</v>
      </c>
      <c r="BN104" s="109" t="n">
        <f aca="false">R104</f>
        <v>0.4075</v>
      </c>
      <c r="BO104" s="109" t="n">
        <f aca="false">S104+0.01</f>
        <v>0.01</v>
      </c>
      <c r="BP104" s="109" t="n">
        <v>0</v>
      </c>
      <c r="BQ104" s="109" t="n">
        <f aca="false">AS104</f>
        <v>0.2475</v>
      </c>
      <c r="BR104" s="109" t="n">
        <f aca="false">AQ104</f>
        <v>0.2475</v>
      </c>
      <c r="BS104" s="109" t="n">
        <f aca="false">D104</f>
        <v>0.2675</v>
      </c>
      <c r="BT104" s="109" t="n">
        <f aca="false">Curves!AE105</f>
        <v>0</v>
      </c>
      <c r="BU104" s="109" t="n">
        <v>0</v>
      </c>
      <c r="BV104" s="109" t="n">
        <f aca="false">AW104</f>
        <v>0.1475</v>
      </c>
      <c r="BW104" s="109" t="n">
        <f aca="false">Curves!AN105</f>
        <v>0</v>
      </c>
      <c r="BX104" s="109" t="n">
        <f aca="false">AQ104</f>
        <v>0.2475</v>
      </c>
      <c r="BY104" s="109" t="n">
        <f aca="false">Curves!AS105</f>
        <v>0</v>
      </c>
      <c r="BZ104" s="109" t="n">
        <f aca="false">BA104</f>
        <v>0.1475</v>
      </c>
      <c r="CA104" s="109" t="n">
        <f aca="false">BB104</f>
        <v>0.05</v>
      </c>
      <c r="CB104" s="109"/>
      <c r="CC104" s="109"/>
      <c r="CD104" s="110"/>
      <c r="CE104" s="109"/>
      <c r="CF104" s="110"/>
      <c r="CG104" s="109"/>
      <c r="CH104" s="109"/>
      <c r="CI104" s="109"/>
      <c r="CJ104" s="109"/>
      <c r="CK104" s="109"/>
    </row>
    <row r="105" customFormat="false" ht="12.75" hidden="false" customHeight="false" outlineLevel="0" collapsed="false">
      <c r="A105" s="0" t="n">
        <v>0.529519435666923</v>
      </c>
      <c r="B105" s="0" t="str">
        <f aca="false">(D105&amp;E105&amp;F105&amp;G105&amp;H105&amp;I105&amp;J105&amp;K105&amp;L105&amp;M105&amp;N105&amp;O105&amp;P105&amp;Q105&amp;R105&amp;S105&amp;T105&amp;U105&amp;V105&amp;W105&amp;X105&amp;Y105&amp;Z105&amp;AA105&amp;AB105&amp;AC105&amp;AD105&amp;AE105&amp;AF105&amp;AG105&amp;AH105&amp;AI105&amp;AJ105&amp;AK105&amp;AL105&amp;AM105&amp;AN105&amp;AO105&amp;AP105&amp;AQ105&amp;AR105&amp;AS105&amp;AT105&amp;AU105&amp;AV105&amp;AW105&amp;AX105&amp;AY105&amp;AZ105&amp;BA105&amp;BB105&amp;BC105&amp;BD105&amp;BE105&amp;BF105&amp;BG105&amp;BH105&amp;BI105&amp;BJ105&amp;BK105&amp;BL105&amp;BM105&amp;BN105&amp;BO105&amp;BP105&amp;BQ105&amp;BR105&amp;BS105&amp;BT105&amp;BU105&amp;BV105&amp;BW105&amp;BX105&amp;BY105&amp;BZ105&amp;CA105)</f>
        <v>0.262500.402500.472500.372500.102500.157500.26486800.402500.262500.262500.492500.402500.227500.47250.0050.37250.0050.40250.0050.26250.37250.47250.39250.005-0.50.1550.242500.242500.392500.14250.020.14250.020.14250.050.142500.39250.0550.14250.0350.2425000.262500.40250.0100.24250.24250.2625000.142500.242500.14250.05</v>
      </c>
      <c r="C105" s="108" t="n">
        <v>39873</v>
      </c>
      <c r="D105" s="109" t="n">
        <f aca="false">Curves!D106</f>
        <v>0.2625</v>
      </c>
      <c r="E105" s="109" t="n">
        <v>0</v>
      </c>
      <c r="F105" s="109" t="n">
        <f aca="false">Curves!I106</f>
        <v>0.4025</v>
      </c>
      <c r="G105" s="109" t="n">
        <v>0</v>
      </c>
      <c r="H105" s="109" t="n">
        <f aca="false">Curves!P106</f>
        <v>0.4725</v>
      </c>
      <c r="I105" s="109" t="n">
        <v>0</v>
      </c>
      <c r="J105" s="109" t="n">
        <f aca="false">Curves!L106</f>
        <v>0.3725</v>
      </c>
      <c r="K105" s="109" t="n">
        <v>0</v>
      </c>
      <c r="L105" s="109" t="n">
        <f aca="false">Curves!U106</f>
        <v>0.1025</v>
      </c>
      <c r="M105" s="109" t="n">
        <v>0</v>
      </c>
      <c r="N105" s="109" t="n">
        <f aca="false">Curves!V106</f>
        <v>0.1575</v>
      </c>
      <c r="O105" s="109" t="n">
        <v>0</v>
      </c>
      <c r="P105" s="109" t="n">
        <f aca="false">Curves!W106</f>
        <v>0.264868</v>
      </c>
      <c r="Q105" s="109" t="n">
        <v>0</v>
      </c>
      <c r="R105" s="109" t="n">
        <f aca="false">Curves!O106</f>
        <v>0.4025</v>
      </c>
      <c r="S105" s="109" t="n">
        <v>0</v>
      </c>
      <c r="T105" s="109" t="n">
        <f aca="false">Curves!F106</f>
        <v>0.2625</v>
      </c>
      <c r="U105" s="109" t="n">
        <v>0</v>
      </c>
      <c r="V105" s="109" t="n">
        <f aca="false">Curves!H106</f>
        <v>0.2625</v>
      </c>
      <c r="W105" s="109" t="n">
        <v>0</v>
      </c>
      <c r="X105" s="109" t="n">
        <f aca="false">Curves!S106</f>
        <v>0.4925</v>
      </c>
      <c r="Y105" s="109" t="n">
        <v>0</v>
      </c>
      <c r="Z105" s="109" t="n">
        <f aca="false">Curves!K106</f>
        <v>0.4025</v>
      </c>
      <c r="AA105" s="109" t="n">
        <v>0</v>
      </c>
      <c r="AB105" s="109" t="n">
        <f aca="false">Curves!G106</f>
        <v>0.2275</v>
      </c>
      <c r="AC105" s="109" t="n">
        <v>0</v>
      </c>
      <c r="AD105" s="109" t="n">
        <f aca="false">Curves!R106</f>
        <v>0.4725</v>
      </c>
      <c r="AE105" s="109" t="n">
        <v>0.005</v>
      </c>
      <c r="AF105" s="109" t="n">
        <f aca="false">Curves!N106</f>
        <v>0.3725</v>
      </c>
      <c r="AG105" s="109" t="n">
        <v>0.005</v>
      </c>
      <c r="AH105" s="109" t="n">
        <f aca="false">Curves!J106</f>
        <v>0.4025</v>
      </c>
      <c r="AI105" s="109" t="n">
        <v>0.005</v>
      </c>
      <c r="AJ105" s="109" t="n">
        <f aca="false">Curves!E106</f>
        <v>0.2625</v>
      </c>
      <c r="AK105" s="109" t="n">
        <f aca="false">Curves!M106</f>
        <v>0.3725</v>
      </c>
      <c r="AL105" s="109" t="n">
        <f aca="false">Curves!Q106</f>
        <v>0.4725</v>
      </c>
      <c r="AM105" s="109" t="n">
        <f aca="false">Curves!AC106</f>
        <v>0.3925</v>
      </c>
      <c r="AN105" s="109" t="n">
        <f aca="false">Curves!AQ106</f>
        <v>0.005</v>
      </c>
      <c r="AO105" s="109" t="n">
        <f aca="false">Curves!AD106</f>
        <v>-0.5</v>
      </c>
      <c r="AP105" s="109" t="n">
        <f aca="false">Curves!AP106</f>
        <v>0.155</v>
      </c>
      <c r="AQ105" s="109" t="n">
        <f aca="false">Curves!AA106</f>
        <v>0.2425</v>
      </c>
      <c r="AR105" s="109" t="n">
        <f aca="false">Curves!AG106</f>
        <v>0</v>
      </c>
      <c r="AS105" s="109" t="n">
        <f aca="false">Curves!Y106</f>
        <v>0.2425</v>
      </c>
      <c r="AT105" s="109" t="n">
        <f aca="false">Curves!AJ106</f>
        <v>0</v>
      </c>
      <c r="AU105" s="109" t="n">
        <f aca="false">Curves!AB106</f>
        <v>0.3925</v>
      </c>
      <c r="AV105" s="109" t="n">
        <f aca="false">Curves!AH106</f>
        <v>0</v>
      </c>
      <c r="AW105" s="109" t="n">
        <f aca="false">Curves!Z106</f>
        <v>0.1425</v>
      </c>
      <c r="AX105" s="109" t="n">
        <f aca="false">Curves!AI106</f>
        <v>0.02</v>
      </c>
      <c r="AY105" s="109" t="n">
        <f aca="false">Curves!Z106</f>
        <v>0.1425</v>
      </c>
      <c r="AZ105" s="109" t="n">
        <f aca="false">Curves!AK106</f>
        <v>0.02</v>
      </c>
      <c r="BA105" s="109" t="n">
        <f aca="false">Curves!Z106</f>
        <v>0.1425</v>
      </c>
      <c r="BB105" s="109" t="n">
        <f aca="false">Curves!AL106</f>
        <v>0.05</v>
      </c>
      <c r="BC105" s="109" t="n">
        <f aca="false">Curves!Z106</f>
        <v>0.1425</v>
      </c>
      <c r="BD105" s="109" t="n">
        <f aca="false">Curves!AO106</f>
        <v>0</v>
      </c>
      <c r="BE105" s="109" t="n">
        <f aca="false">Curves!AC106</f>
        <v>0.3925</v>
      </c>
      <c r="BF105" s="109" t="n">
        <f aca="false">Curves!AR106</f>
        <v>0.055</v>
      </c>
      <c r="BG105" s="109" t="n">
        <f aca="false">Curves!Z106</f>
        <v>0.1425</v>
      </c>
      <c r="BH105" s="109" t="n">
        <f aca="false">Curves!AM106</f>
        <v>0.035</v>
      </c>
      <c r="BI105" s="109" t="n">
        <f aca="false">AS105</f>
        <v>0.2425</v>
      </c>
      <c r="BJ105" s="109" t="n">
        <f aca="false">AT105</f>
        <v>0</v>
      </c>
      <c r="BK105" s="109" t="n">
        <v>0</v>
      </c>
      <c r="BL105" s="109" t="n">
        <f aca="false">D105</f>
        <v>0.2625</v>
      </c>
      <c r="BM105" s="109" t="n">
        <v>0</v>
      </c>
      <c r="BN105" s="109" t="n">
        <f aca="false">R105</f>
        <v>0.4025</v>
      </c>
      <c r="BO105" s="109" t="n">
        <f aca="false">S105+0.01</f>
        <v>0.01</v>
      </c>
      <c r="BP105" s="109" t="n">
        <v>0</v>
      </c>
      <c r="BQ105" s="109" t="n">
        <f aca="false">AS105</f>
        <v>0.2425</v>
      </c>
      <c r="BR105" s="109" t="n">
        <f aca="false">AQ105</f>
        <v>0.2425</v>
      </c>
      <c r="BS105" s="109" t="n">
        <f aca="false">D105</f>
        <v>0.2625</v>
      </c>
      <c r="BT105" s="109" t="n">
        <f aca="false">Curves!AE106</f>
        <v>0</v>
      </c>
      <c r="BU105" s="109" t="n">
        <v>0</v>
      </c>
      <c r="BV105" s="109" t="n">
        <f aca="false">AW105</f>
        <v>0.1425</v>
      </c>
      <c r="BW105" s="109" t="n">
        <f aca="false">Curves!AN106</f>
        <v>0</v>
      </c>
      <c r="BX105" s="109" t="n">
        <f aca="false">AQ105</f>
        <v>0.2425</v>
      </c>
      <c r="BY105" s="109" t="n">
        <f aca="false">Curves!AS106</f>
        <v>0</v>
      </c>
      <c r="BZ105" s="109" t="n">
        <f aca="false">BA105</f>
        <v>0.1425</v>
      </c>
      <c r="CA105" s="109" t="n">
        <f aca="false">BB105</f>
        <v>0.05</v>
      </c>
      <c r="CB105" s="109"/>
      <c r="CC105" s="109"/>
      <c r="CD105" s="110"/>
      <c r="CE105" s="109"/>
      <c r="CF105" s="110"/>
      <c r="CG105" s="109"/>
      <c r="CH105" s="109"/>
      <c r="CI105" s="109"/>
      <c r="CJ105" s="109"/>
      <c r="CK105" s="109"/>
    </row>
    <row r="106" customFormat="false" ht="12.75" hidden="false" customHeight="false" outlineLevel="0" collapsed="false">
      <c r="A106" s="0" t="n">
        <v>0.526331357337241</v>
      </c>
      <c r="B106" s="0" t="str">
        <f aca="false">(D106&amp;E106&amp;F106&amp;G106&amp;H106&amp;I106&amp;J106&amp;K106&amp;L106&amp;M106&amp;N106&amp;O106&amp;P106&amp;Q106&amp;R106&amp;S106&amp;T106&amp;U106&amp;V106&amp;W106&amp;X106&amp;Y106&amp;Z106&amp;AA106&amp;AB106&amp;AC106&amp;AD106&amp;AE106&amp;AF106&amp;AG106&amp;AH106&amp;AI106&amp;AJ106&amp;AK106&amp;AL106&amp;AM106&amp;AN106&amp;AO106&amp;AP106&amp;AQ106&amp;AR106&amp;AS106&amp;AT106&amp;AU106&amp;AV106&amp;AW106&amp;AX106&amp;AY106&amp;AZ106&amp;BA106&amp;BB106&amp;BC106&amp;BD106&amp;BE106&amp;BF106&amp;BG106&amp;BH106&amp;BI106&amp;BJ106&amp;BK106&amp;BL106&amp;BM106&amp;BN106&amp;BO106&amp;BP106&amp;BQ106&amp;BR106&amp;BS106&amp;BT106&amp;BU106&amp;BV106&amp;BW106&amp;BX106&amp;BY106&amp;BZ106&amp;CA106)</f>
        <v>0.187500.187500.182500.21250-0.012500.042500.187500.232500.187500.187500.182500.187500.152500.18250.0050.21250.0050.18750.0050.18750.21250.18250.23750-0.650.1550.177500.177500.237500.08750.0050.08750.0050.08750.040.087500.23750.040.08750.00750.1775000.187500.23250.0100.17750.17750.1875000.087500.177500.08750.04</v>
      </c>
      <c r="C106" s="108" t="n">
        <v>39904</v>
      </c>
      <c r="D106" s="109" t="n">
        <f aca="false">Curves!D107</f>
        <v>0.1875</v>
      </c>
      <c r="E106" s="109" t="n">
        <v>0</v>
      </c>
      <c r="F106" s="109" t="n">
        <f aca="false">Curves!I107</f>
        <v>0.1875</v>
      </c>
      <c r="G106" s="109" t="n">
        <v>0</v>
      </c>
      <c r="H106" s="109" t="n">
        <f aca="false">Curves!P107</f>
        <v>0.1825</v>
      </c>
      <c r="I106" s="109" t="n">
        <v>0</v>
      </c>
      <c r="J106" s="109" t="n">
        <f aca="false">Curves!L107</f>
        <v>0.2125</v>
      </c>
      <c r="K106" s="109" t="n">
        <v>0</v>
      </c>
      <c r="L106" s="109" t="n">
        <f aca="false">Curves!U107</f>
        <v>-0.0125</v>
      </c>
      <c r="M106" s="109" t="n">
        <v>0</v>
      </c>
      <c r="N106" s="109" t="n">
        <f aca="false">Curves!V107</f>
        <v>0.0425</v>
      </c>
      <c r="O106" s="109" t="n">
        <v>0</v>
      </c>
      <c r="P106" s="109" t="n">
        <f aca="false">Curves!W107</f>
        <v>0.1875</v>
      </c>
      <c r="Q106" s="109" t="n">
        <v>0</v>
      </c>
      <c r="R106" s="109" t="n">
        <f aca="false">Curves!O107</f>
        <v>0.2325</v>
      </c>
      <c r="S106" s="109" t="n">
        <v>0</v>
      </c>
      <c r="T106" s="109" t="n">
        <f aca="false">Curves!F107</f>
        <v>0.1875</v>
      </c>
      <c r="U106" s="109" t="n">
        <v>0</v>
      </c>
      <c r="V106" s="109" t="n">
        <f aca="false">Curves!H107</f>
        <v>0.1875</v>
      </c>
      <c r="W106" s="109" t="n">
        <v>0</v>
      </c>
      <c r="X106" s="109" t="n">
        <f aca="false">Curves!S107</f>
        <v>0.1825</v>
      </c>
      <c r="Y106" s="109" t="n">
        <v>0</v>
      </c>
      <c r="Z106" s="109" t="n">
        <f aca="false">Curves!K107</f>
        <v>0.1875</v>
      </c>
      <c r="AA106" s="109" t="n">
        <v>0</v>
      </c>
      <c r="AB106" s="109" t="n">
        <f aca="false">Curves!G107</f>
        <v>0.1525</v>
      </c>
      <c r="AC106" s="109" t="n">
        <v>0</v>
      </c>
      <c r="AD106" s="109" t="n">
        <f aca="false">Curves!R107</f>
        <v>0.1825</v>
      </c>
      <c r="AE106" s="109" t="n">
        <v>0.005</v>
      </c>
      <c r="AF106" s="109" t="n">
        <f aca="false">Curves!N107</f>
        <v>0.2125</v>
      </c>
      <c r="AG106" s="109" t="n">
        <v>0.005</v>
      </c>
      <c r="AH106" s="109" t="n">
        <f aca="false">Curves!J107</f>
        <v>0.1875</v>
      </c>
      <c r="AI106" s="109" t="n">
        <v>0.005</v>
      </c>
      <c r="AJ106" s="109" t="n">
        <f aca="false">Curves!E107</f>
        <v>0.1875</v>
      </c>
      <c r="AK106" s="109" t="n">
        <f aca="false">Curves!M107</f>
        <v>0.2125</v>
      </c>
      <c r="AL106" s="109" t="n">
        <f aca="false">Curves!Q107</f>
        <v>0.1825</v>
      </c>
      <c r="AM106" s="109" t="n">
        <f aca="false">Curves!AC107</f>
        <v>0.2375</v>
      </c>
      <c r="AN106" s="109" t="n">
        <f aca="false">Curves!AQ107</f>
        <v>0</v>
      </c>
      <c r="AO106" s="109" t="n">
        <f aca="false">Curves!AD107</f>
        <v>-0.65</v>
      </c>
      <c r="AP106" s="109" t="n">
        <f aca="false">Curves!AP107</f>
        <v>0.155</v>
      </c>
      <c r="AQ106" s="109" t="n">
        <f aca="false">Curves!AA107</f>
        <v>0.1775</v>
      </c>
      <c r="AR106" s="109" t="n">
        <f aca="false">Curves!AG107</f>
        <v>0</v>
      </c>
      <c r="AS106" s="109" t="n">
        <f aca="false">Curves!Y107</f>
        <v>0.1775</v>
      </c>
      <c r="AT106" s="109" t="n">
        <f aca="false">Curves!AJ107</f>
        <v>0</v>
      </c>
      <c r="AU106" s="109" t="n">
        <f aca="false">Curves!AB107</f>
        <v>0.2375</v>
      </c>
      <c r="AV106" s="109" t="n">
        <f aca="false">Curves!AH107</f>
        <v>0</v>
      </c>
      <c r="AW106" s="109" t="n">
        <f aca="false">Curves!Z107</f>
        <v>0.0875</v>
      </c>
      <c r="AX106" s="109" t="n">
        <f aca="false">Curves!AI107</f>
        <v>0.005</v>
      </c>
      <c r="AY106" s="109" t="n">
        <f aca="false">Curves!Z107</f>
        <v>0.0875</v>
      </c>
      <c r="AZ106" s="109" t="n">
        <f aca="false">Curves!AK107</f>
        <v>0.005</v>
      </c>
      <c r="BA106" s="109" t="n">
        <f aca="false">Curves!Z107</f>
        <v>0.0875</v>
      </c>
      <c r="BB106" s="109" t="n">
        <f aca="false">Curves!AL107</f>
        <v>0.04</v>
      </c>
      <c r="BC106" s="109" t="n">
        <f aca="false">Curves!Z107</f>
        <v>0.0875</v>
      </c>
      <c r="BD106" s="109" t="n">
        <f aca="false">Curves!AO107</f>
        <v>0</v>
      </c>
      <c r="BE106" s="109" t="n">
        <f aca="false">Curves!AC107</f>
        <v>0.2375</v>
      </c>
      <c r="BF106" s="109" t="n">
        <f aca="false">Curves!AR107</f>
        <v>0.04</v>
      </c>
      <c r="BG106" s="109" t="n">
        <f aca="false">Curves!Z107</f>
        <v>0.0875</v>
      </c>
      <c r="BH106" s="109" t="n">
        <f aca="false">Curves!AM107</f>
        <v>0.0075</v>
      </c>
      <c r="BI106" s="109" t="n">
        <f aca="false">AS106</f>
        <v>0.1775</v>
      </c>
      <c r="BJ106" s="109" t="n">
        <f aca="false">AT106</f>
        <v>0</v>
      </c>
      <c r="BK106" s="109" t="n">
        <v>0</v>
      </c>
      <c r="BL106" s="109" t="n">
        <f aca="false">D106</f>
        <v>0.1875</v>
      </c>
      <c r="BM106" s="109" t="n">
        <v>0</v>
      </c>
      <c r="BN106" s="109" t="n">
        <f aca="false">R106</f>
        <v>0.2325</v>
      </c>
      <c r="BO106" s="109" t="n">
        <f aca="false">S106+0.01</f>
        <v>0.01</v>
      </c>
      <c r="BP106" s="109" t="n">
        <v>0</v>
      </c>
      <c r="BQ106" s="109" t="n">
        <f aca="false">AS106</f>
        <v>0.1775</v>
      </c>
      <c r="BR106" s="109" t="n">
        <f aca="false">AQ106</f>
        <v>0.1775</v>
      </c>
      <c r="BS106" s="109" t="n">
        <f aca="false">D106</f>
        <v>0.1875</v>
      </c>
      <c r="BT106" s="109" t="n">
        <f aca="false">Curves!AE107</f>
        <v>0</v>
      </c>
      <c r="BU106" s="109" t="n">
        <v>0</v>
      </c>
      <c r="BV106" s="109" t="n">
        <f aca="false">AW106</f>
        <v>0.0875</v>
      </c>
      <c r="BW106" s="109" t="n">
        <f aca="false">Curves!AN107</f>
        <v>0</v>
      </c>
      <c r="BX106" s="109" t="n">
        <f aca="false">AQ106</f>
        <v>0.1775</v>
      </c>
      <c r="BY106" s="109" t="n">
        <f aca="false">Curves!AS107</f>
        <v>0</v>
      </c>
      <c r="BZ106" s="109" t="n">
        <f aca="false">BA106</f>
        <v>0.0875</v>
      </c>
      <c r="CA106" s="109" t="n">
        <f aca="false">BB106</f>
        <v>0.04</v>
      </c>
      <c r="CB106" s="109"/>
      <c r="CC106" s="109"/>
      <c r="CD106" s="110"/>
      <c r="CE106" s="109"/>
      <c r="CF106" s="110"/>
      <c r="CG106" s="109"/>
      <c r="CH106" s="109"/>
      <c r="CI106" s="109"/>
      <c r="CJ106" s="109"/>
      <c r="CK106" s="109"/>
    </row>
    <row r="107" customFormat="false" ht="12.75" hidden="false" customHeight="false" outlineLevel="0" collapsed="false">
      <c r="A107" s="0" t="n">
        <v>0.523265660419863</v>
      </c>
      <c r="B107" s="0" t="str">
        <f aca="false">(D107&amp;E107&amp;F107&amp;G107&amp;H107&amp;I107&amp;J107&amp;K107&amp;L107&amp;M107&amp;N107&amp;O107&amp;P107&amp;Q107&amp;R107&amp;S107&amp;T107&amp;U107&amp;V107&amp;W107&amp;X107&amp;Y107&amp;Z107&amp;AA107&amp;AB107&amp;AC107&amp;AD107&amp;AE107&amp;AF107&amp;AG107&amp;AH107&amp;AI107&amp;AJ107&amp;AK107&amp;AL107&amp;AM107&amp;AN107&amp;AO107&amp;AP107&amp;AQ107&amp;AR107&amp;AS107&amp;AT107&amp;AU107&amp;AV107&amp;AW107&amp;AX107&amp;AY107&amp;AZ107&amp;BA107&amp;BB107&amp;BC107&amp;BD107&amp;BE107&amp;BF107&amp;BG107&amp;BH107&amp;BI107&amp;BJ107&amp;BK107&amp;BL107&amp;BM107&amp;BN107&amp;BO107&amp;BP107&amp;BQ107&amp;BR107&amp;BS107&amp;BT107&amp;BU107&amp;BV107&amp;BW107&amp;BX107&amp;BY107&amp;BZ107&amp;CA107)</f>
        <v>0.177500.177500.172500.20250-0.022500.032500.177500.222500.177500.177500.172500.177500.142500.17250.0050.20250.0050.17750.0050.17750.20250.17250.22750-0.650.1550.167500.167500.227500.07750.0050.07750.0050.07750.040.077500.22750.040.07750.00750.1675000.177500.22250.0100.16750.16750.1775000.077500.167500.07750.04</v>
      </c>
      <c r="C107" s="108" t="n">
        <v>39934</v>
      </c>
      <c r="D107" s="109" t="n">
        <f aca="false">Curves!D108</f>
        <v>0.1775</v>
      </c>
      <c r="E107" s="109" t="n">
        <v>0</v>
      </c>
      <c r="F107" s="109" t="n">
        <f aca="false">Curves!I108</f>
        <v>0.1775</v>
      </c>
      <c r="G107" s="109" t="n">
        <v>0</v>
      </c>
      <c r="H107" s="109" t="n">
        <f aca="false">Curves!P108</f>
        <v>0.1725</v>
      </c>
      <c r="I107" s="109" t="n">
        <v>0</v>
      </c>
      <c r="J107" s="109" t="n">
        <f aca="false">Curves!L108</f>
        <v>0.2025</v>
      </c>
      <c r="K107" s="109" t="n">
        <v>0</v>
      </c>
      <c r="L107" s="109" t="n">
        <f aca="false">Curves!U108</f>
        <v>-0.0225</v>
      </c>
      <c r="M107" s="109" t="n">
        <v>0</v>
      </c>
      <c r="N107" s="109" t="n">
        <f aca="false">Curves!V108</f>
        <v>0.0325</v>
      </c>
      <c r="O107" s="109" t="n">
        <v>0</v>
      </c>
      <c r="P107" s="109" t="n">
        <f aca="false">Curves!W108</f>
        <v>0.1775</v>
      </c>
      <c r="Q107" s="109" t="n">
        <v>0</v>
      </c>
      <c r="R107" s="109" t="n">
        <f aca="false">Curves!O108</f>
        <v>0.2225</v>
      </c>
      <c r="S107" s="109" t="n">
        <v>0</v>
      </c>
      <c r="T107" s="109" t="n">
        <f aca="false">Curves!F108</f>
        <v>0.1775</v>
      </c>
      <c r="U107" s="109" t="n">
        <v>0</v>
      </c>
      <c r="V107" s="109" t="n">
        <f aca="false">Curves!H108</f>
        <v>0.1775</v>
      </c>
      <c r="W107" s="109" t="n">
        <v>0</v>
      </c>
      <c r="X107" s="109" t="n">
        <f aca="false">Curves!S108</f>
        <v>0.1725</v>
      </c>
      <c r="Y107" s="109" t="n">
        <v>0</v>
      </c>
      <c r="Z107" s="109" t="n">
        <f aca="false">Curves!K108</f>
        <v>0.1775</v>
      </c>
      <c r="AA107" s="109" t="n">
        <v>0</v>
      </c>
      <c r="AB107" s="109" t="n">
        <f aca="false">Curves!G108</f>
        <v>0.1425</v>
      </c>
      <c r="AC107" s="109" t="n">
        <v>0</v>
      </c>
      <c r="AD107" s="109" t="n">
        <f aca="false">Curves!R108</f>
        <v>0.1725</v>
      </c>
      <c r="AE107" s="109" t="n">
        <v>0.005</v>
      </c>
      <c r="AF107" s="109" t="n">
        <f aca="false">Curves!N108</f>
        <v>0.2025</v>
      </c>
      <c r="AG107" s="109" t="n">
        <v>0.005</v>
      </c>
      <c r="AH107" s="109" t="n">
        <f aca="false">Curves!J108</f>
        <v>0.1775</v>
      </c>
      <c r="AI107" s="109" t="n">
        <v>0.005</v>
      </c>
      <c r="AJ107" s="109" t="n">
        <f aca="false">Curves!E108</f>
        <v>0.1775</v>
      </c>
      <c r="AK107" s="109" t="n">
        <f aca="false">Curves!M108</f>
        <v>0.2025</v>
      </c>
      <c r="AL107" s="109" t="n">
        <f aca="false">Curves!Q108</f>
        <v>0.1725</v>
      </c>
      <c r="AM107" s="109" t="n">
        <f aca="false">Curves!AC108</f>
        <v>0.2275</v>
      </c>
      <c r="AN107" s="109" t="n">
        <f aca="false">Curves!AQ108</f>
        <v>0</v>
      </c>
      <c r="AO107" s="109" t="n">
        <f aca="false">Curves!AD108</f>
        <v>-0.65</v>
      </c>
      <c r="AP107" s="109" t="n">
        <f aca="false">Curves!AP108</f>
        <v>0.155</v>
      </c>
      <c r="AQ107" s="109" t="n">
        <f aca="false">Curves!AA108</f>
        <v>0.1675</v>
      </c>
      <c r="AR107" s="109" t="n">
        <f aca="false">Curves!AG108</f>
        <v>0</v>
      </c>
      <c r="AS107" s="109" t="n">
        <f aca="false">Curves!Y108</f>
        <v>0.1675</v>
      </c>
      <c r="AT107" s="109" t="n">
        <f aca="false">Curves!AJ108</f>
        <v>0</v>
      </c>
      <c r="AU107" s="109" t="n">
        <f aca="false">Curves!AB108</f>
        <v>0.2275</v>
      </c>
      <c r="AV107" s="109" t="n">
        <f aca="false">Curves!AH108</f>
        <v>0</v>
      </c>
      <c r="AW107" s="109" t="n">
        <f aca="false">Curves!Z108</f>
        <v>0.0775</v>
      </c>
      <c r="AX107" s="109" t="n">
        <f aca="false">Curves!AI108</f>
        <v>0.005</v>
      </c>
      <c r="AY107" s="109" t="n">
        <f aca="false">Curves!Z108</f>
        <v>0.0775</v>
      </c>
      <c r="AZ107" s="109" t="n">
        <f aca="false">Curves!AK108</f>
        <v>0.005</v>
      </c>
      <c r="BA107" s="109" t="n">
        <f aca="false">Curves!Z108</f>
        <v>0.0775</v>
      </c>
      <c r="BB107" s="109" t="n">
        <f aca="false">Curves!AL108</f>
        <v>0.04</v>
      </c>
      <c r="BC107" s="109" t="n">
        <f aca="false">Curves!Z108</f>
        <v>0.0775</v>
      </c>
      <c r="BD107" s="109" t="n">
        <f aca="false">Curves!AO108</f>
        <v>0</v>
      </c>
      <c r="BE107" s="109" t="n">
        <f aca="false">Curves!AC108</f>
        <v>0.2275</v>
      </c>
      <c r="BF107" s="109" t="n">
        <f aca="false">Curves!AR108</f>
        <v>0.04</v>
      </c>
      <c r="BG107" s="109" t="n">
        <f aca="false">Curves!Z108</f>
        <v>0.0775</v>
      </c>
      <c r="BH107" s="109" t="n">
        <f aca="false">Curves!AM108</f>
        <v>0.0075</v>
      </c>
      <c r="BI107" s="109" t="n">
        <f aca="false">AS107</f>
        <v>0.1675</v>
      </c>
      <c r="BJ107" s="109" t="n">
        <f aca="false">AT107</f>
        <v>0</v>
      </c>
      <c r="BK107" s="109" t="n">
        <v>0</v>
      </c>
      <c r="BL107" s="109" t="n">
        <f aca="false">D107</f>
        <v>0.1775</v>
      </c>
      <c r="BM107" s="109" t="n">
        <v>0</v>
      </c>
      <c r="BN107" s="109" t="n">
        <f aca="false">R107</f>
        <v>0.2225</v>
      </c>
      <c r="BO107" s="109" t="n">
        <f aca="false">S107+0.01</f>
        <v>0.01</v>
      </c>
      <c r="BP107" s="109" t="n">
        <v>0</v>
      </c>
      <c r="BQ107" s="109" t="n">
        <f aca="false">AS107</f>
        <v>0.1675</v>
      </c>
      <c r="BR107" s="109" t="n">
        <f aca="false">AQ107</f>
        <v>0.1675</v>
      </c>
      <c r="BS107" s="109" t="n">
        <f aca="false">D107</f>
        <v>0.1775</v>
      </c>
      <c r="BT107" s="109" t="n">
        <f aca="false">Curves!AE108</f>
        <v>0</v>
      </c>
      <c r="BU107" s="109" t="n">
        <v>0</v>
      </c>
      <c r="BV107" s="109" t="n">
        <f aca="false">AW107</f>
        <v>0.0775</v>
      </c>
      <c r="BW107" s="109" t="n">
        <f aca="false">Curves!AN108</f>
        <v>0</v>
      </c>
      <c r="BX107" s="109" t="n">
        <f aca="false">AQ107</f>
        <v>0.1675</v>
      </c>
      <c r="BY107" s="109" t="n">
        <f aca="false">Curves!AS108</f>
        <v>0</v>
      </c>
      <c r="BZ107" s="109" t="n">
        <f aca="false">BA107</f>
        <v>0.0775</v>
      </c>
      <c r="CA107" s="109" t="n">
        <f aca="false">BB107</f>
        <v>0.04</v>
      </c>
      <c r="CB107" s="109"/>
      <c r="CC107" s="109"/>
      <c r="CD107" s="110"/>
      <c r="CE107" s="109"/>
      <c r="CF107" s="110"/>
      <c r="CG107" s="109"/>
      <c r="CH107" s="109"/>
      <c r="CI107" s="109"/>
      <c r="CJ107" s="109"/>
      <c r="CK107" s="109"/>
    </row>
    <row r="108" customFormat="false" ht="12.75" hidden="false" customHeight="false" outlineLevel="0" collapsed="false">
      <c r="A108" s="0" t="n">
        <v>0.520117829330757</v>
      </c>
      <c r="B108" s="0" t="str">
        <f aca="false">(D108&amp;E108&amp;F108&amp;G108&amp;H108&amp;I108&amp;J108&amp;K108&amp;L108&amp;M108&amp;N108&amp;O108&amp;P108&amp;Q108&amp;R108&amp;S108&amp;T108&amp;U108&amp;V108&amp;W108&amp;X108&amp;Y108&amp;Z108&amp;AA108&amp;AB108&amp;AC108&amp;AD108&amp;AE108&amp;AF108&amp;AG108&amp;AH108&amp;AI108&amp;AJ108&amp;AK108&amp;AL108&amp;AM108&amp;AN108&amp;AO108&amp;AP108&amp;AQ108&amp;AR108&amp;AS108&amp;AT108&amp;AU108&amp;AV108&amp;AW108&amp;AX108&amp;AY108&amp;AZ108&amp;BA108&amp;BB108&amp;BC108&amp;BD108&amp;BE108&amp;BF108&amp;BG108&amp;BH108&amp;BI108&amp;BJ108&amp;BK108&amp;BL108&amp;BM108&amp;BN108&amp;BO108&amp;BP108&amp;BQ108&amp;BR108&amp;BS108&amp;BT108&amp;BU108&amp;BV108&amp;BW108&amp;BX108&amp;BY108&amp;BZ108&amp;CA108)</f>
        <v>0.167500.167500.162500.19250-0.032500.022500.167500.212500.167500.167500.162500.167500.132500.16250.0050.19250.0050.16750.0050.16750.19250.16250.21750-0.650.1550.157500.157500.217500.06750.0050.06750.0050.06750.040.067500.21750.040.06750.00750.1575000.167500.21250.0100.15750.15750.1675000.067500.157500.06750.04</v>
      </c>
      <c r="C108" s="108" t="n">
        <v>39965</v>
      </c>
      <c r="D108" s="109" t="n">
        <f aca="false">Curves!D109</f>
        <v>0.1675</v>
      </c>
      <c r="E108" s="109" t="n">
        <v>0</v>
      </c>
      <c r="F108" s="109" t="n">
        <f aca="false">Curves!I109</f>
        <v>0.1675</v>
      </c>
      <c r="G108" s="109" t="n">
        <v>0</v>
      </c>
      <c r="H108" s="109" t="n">
        <f aca="false">Curves!P109</f>
        <v>0.1625</v>
      </c>
      <c r="I108" s="109" t="n">
        <v>0</v>
      </c>
      <c r="J108" s="109" t="n">
        <f aca="false">Curves!L109</f>
        <v>0.1925</v>
      </c>
      <c r="K108" s="109" t="n">
        <v>0</v>
      </c>
      <c r="L108" s="109" t="n">
        <f aca="false">Curves!U109</f>
        <v>-0.0325</v>
      </c>
      <c r="M108" s="109" t="n">
        <v>0</v>
      </c>
      <c r="N108" s="109" t="n">
        <f aca="false">Curves!V109</f>
        <v>0.0225</v>
      </c>
      <c r="O108" s="109" t="n">
        <v>0</v>
      </c>
      <c r="P108" s="109" t="n">
        <f aca="false">Curves!W109</f>
        <v>0.1675</v>
      </c>
      <c r="Q108" s="109" t="n">
        <v>0</v>
      </c>
      <c r="R108" s="109" t="n">
        <f aca="false">Curves!O109</f>
        <v>0.2125</v>
      </c>
      <c r="S108" s="109" t="n">
        <v>0</v>
      </c>
      <c r="T108" s="109" t="n">
        <f aca="false">Curves!F109</f>
        <v>0.1675</v>
      </c>
      <c r="U108" s="109" t="n">
        <v>0</v>
      </c>
      <c r="V108" s="109" t="n">
        <f aca="false">Curves!H109</f>
        <v>0.1675</v>
      </c>
      <c r="W108" s="109" t="n">
        <v>0</v>
      </c>
      <c r="X108" s="109" t="n">
        <f aca="false">Curves!S109</f>
        <v>0.1625</v>
      </c>
      <c r="Y108" s="109" t="n">
        <v>0</v>
      </c>
      <c r="Z108" s="109" t="n">
        <f aca="false">Curves!K109</f>
        <v>0.1675</v>
      </c>
      <c r="AA108" s="109" t="n">
        <v>0</v>
      </c>
      <c r="AB108" s="109" t="n">
        <f aca="false">Curves!G109</f>
        <v>0.1325</v>
      </c>
      <c r="AC108" s="109" t="n">
        <v>0</v>
      </c>
      <c r="AD108" s="109" t="n">
        <f aca="false">Curves!R109</f>
        <v>0.1625</v>
      </c>
      <c r="AE108" s="109" t="n">
        <v>0.005</v>
      </c>
      <c r="AF108" s="109" t="n">
        <f aca="false">Curves!N109</f>
        <v>0.1925</v>
      </c>
      <c r="AG108" s="109" t="n">
        <v>0.005</v>
      </c>
      <c r="AH108" s="109" t="n">
        <f aca="false">Curves!J109</f>
        <v>0.1675</v>
      </c>
      <c r="AI108" s="109" t="n">
        <v>0.005</v>
      </c>
      <c r="AJ108" s="109" t="n">
        <f aca="false">Curves!E109</f>
        <v>0.1675</v>
      </c>
      <c r="AK108" s="109" t="n">
        <f aca="false">Curves!M109</f>
        <v>0.1925</v>
      </c>
      <c r="AL108" s="109" t="n">
        <f aca="false">Curves!Q109</f>
        <v>0.1625</v>
      </c>
      <c r="AM108" s="109" t="n">
        <f aca="false">Curves!AC109</f>
        <v>0.2175</v>
      </c>
      <c r="AN108" s="109" t="n">
        <f aca="false">Curves!AQ109</f>
        <v>0</v>
      </c>
      <c r="AO108" s="109" t="n">
        <f aca="false">Curves!AD109</f>
        <v>-0.65</v>
      </c>
      <c r="AP108" s="109" t="n">
        <f aca="false">Curves!AP109</f>
        <v>0.155</v>
      </c>
      <c r="AQ108" s="109" t="n">
        <f aca="false">Curves!AA109</f>
        <v>0.1575</v>
      </c>
      <c r="AR108" s="109" t="n">
        <f aca="false">Curves!AG109</f>
        <v>0</v>
      </c>
      <c r="AS108" s="109" t="n">
        <f aca="false">Curves!Y109</f>
        <v>0.1575</v>
      </c>
      <c r="AT108" s="109" t="n">
        <f aca="false">Curves!AJ109</f>
        <v>0</v>
      </c>
      <c r="AU108" s="109" t="n">
        <f aca="false">Curves!AB109</f>
        <v>0.2175</v>
      </c>
      <c r="AV108" s="109" t="n">
        <f aca="false">Curves!AH109</f>
        <v>0</v>
      </c>
      <c r="AW108" s="109" t="n">
        <f aca="false">Curves!Z109</f>
        <v>0.0675</v>
      </c>
      <c r="AX108" s="109" t="n">
        <f aca="false">Curves!AI109</f>
        <v>0.005</v>
      </c>
      <c r="AY108" s="109" t="n">
        <f aca="false">Curves!Z109</f>
        <v>0.0675</v>
      </c>
      <c r="AZ108" s="109" t="n">
        <f aca="false">Curves!AK109</f>
        <v>0.005</v>
      </c>
      <c r="BA108" s="109" t="n">
        <f aca="false">Curves!Z109</f>
        <v>0.0675</v>
      </c>
      <c r="BB108" s="109" t="n">
        <f aca="false">Curves!AL109</f>
        <v>0.04</v>
      </c>
      <c r="BC108" s="109" t="n">
        <f aca="false">Curves!Z109</f>
        <v>0.0675</v>
      </c>
      <c r="BD108" s="109" t="n">
        <f aca="false">Curves!AO109</f>
        <v>0</v>
      </c>
      <c r="BE108" s="109" t="n">
        <f aca="false">Curves!AC109</f>
        <v>0.2175</v>
      </c>
      <c r="BF108" s="109" t="n">
        <f aca="false">Curves!AR109</f>
        <v>0.04</v>
      </c>
      <c r="BG108" s="109" t="n">
        <f aca="false">Curves!Z109</f>
        <v>0.0675</v>
      </c>
      <c r="BH108" s="109" t="n">
        <f aca="false">Curves!AM109</f>
        <v>0.0075</v>
      </c>
      <c r="BI108" s="109" t="n">
        <f aca="false">AS108</f>
        <v>0.1575</v>
      </c>
      <c r="BJ108" s="109" t="n">
        <f aca="false">AT108</f>
        <v>0</v>
      </c>
      <c r="BK108" s="109" t="n">
        <v>0</v>
      </c>
      <c r="BL108" s="109" t="n">
        <f aca="false">D108</f>
        <v>0.1675</v>
      </c>
      <c r="BM108" s="109" t="n">
        <v>0</v>
      </c>
      <c r="BN108" s="109" t="n">
        <f aca="false">R108</f>
        <v>0.2125</v>
      </c>
      <c r="BO108" s="109" t="n">
        <f aca="false">S108+0.01</f>
        <v>0.01</v>
      </c>
      <c r="BP108" s="109" t="n">
        <v>0</v>
      </c>
      <c r="BQ108" s="109" t="n">
        <f aca="false">AS108</f>
        <v>0.1575</v>
      </c>
      <c r="BR108" s="109" t="n">
        <f aca="false">AQ108</f>
        <v>0.1575</v>
      </c>
      <c r="BS108" s="109" t="n">
        <f aca="false">D108</f>
        <v>0.1675</v>
      </c>
      <c r="BT108" s="109" t="n">
        <f aca="false">Curves!AE109</f>
        <v>0</v>
      </c>
      <c r="BU108" s="109" t="n">
        <v>0</v>
      </c>
      <c r="BV108" s="109" t="n">
        <f aca="false">AW108</f>
        <v>0.0675</v>
      </c>
      <c r="BW108" s="109" t="n">
        <f aca="false">Curves!AN109</f>
        <v>0</v>
      </c>
      <c r="BX108" s="109" t="n">
        <f aca="false">AQ108</f>
        <v>0.1575</v>
      </c>
      <c r="BY108" s="109" t="n">
        <f aca="false">Curves!AS109</f>
        <v>0</v>
      </c>
      <c r="BZ108" s="109" t="n">
        <f aca="false">BA108</f>
        <v>0.0675</v>
      </c>
      <c r="CA108" s="109" t="n">
        <f aca="false">BB108</f>
        <v>0.04</v>
      </c>
      <c r="CB108" s="109"/>
      <c r="CC108" s="109"/>
      <c r="CD108" s="110"/>
      <c r="CE108" s="109"/>
      <c r="CF108" s="110"/>
      <c r="CG108" s="109"/>
      <c r="CH108" s="109"/>
      <c r="CI108" s="109"/>
      <c r="CJ108" s="109"/>
      <c r="CK108" s="109"/>
    </row>
    <row r="109" customFormat="false" ht="12.75" hidden="false" customHeight="false" outlineLevel="0" collapsed="false">
      <c r="A109" s="0" t="n">
        <v>0.517090820876756</v>
      </c>
      <c r="B109" s="0" t="str">
        <f aca="false">(D109&amp;E109&amp;F109&amp;G109&amp;H109&amp;I109&amp;J109&amp;K109&amp;L109&amp;M109&amp;N109&amp;O109&amp;P109&amp;Q109&amp;R109&amp;S109&amp;T109&amp;U109&amp;V109&amp;W109&amp;X109&amp;Y109&amp;Z109&amp;AA109&amp;AB109&amp;AC109&amp;AD109&amp;AE109&amp;AF109&amp;AG109&amp;AH109&amp;AI109&amp;AJ109&amp;AK109&amp;AL109&amp;AM109&amp;AN109&amp;AO109&amp;AP109&amp;AQ109&amp;AR109&amp;AS109&amp;AT109&amp;AU109&amp;AV109&amp;AW109&amp;AX109&amp;AY109&amp;AZ109&amp;BA109&amp;BB109&amp;BC109&amp;BD109&amp;BE109&amp;BF109&amp;BG109&amp;BH109&amp;BI109&amp;BJ109&amp;BK109&amp;BL109&amp;BM109&amp;BN109&amp;BO109&amp;BP109&amp;BQ109&amp;BR109&amp;BS109&amp;BT109&amp;BU109&amp;BV109&amp;BW109&amp;BX109&amp;BY109&amp;BZ109&amp;CA109)</f>
        <v>0.167500.167500.162500.19250-0.032500.022500.167500.212500.167500.167500.162500.167500.132500.16250.0050.19250.0050.16750.0050.16750.19250.16250.21750-0.650.1550.157500.157500.217500.06750.0050.06750.0050.06750.040.067500.21750.040.06750.010.1575000.167500.21250.0100.15750.15750.1675000.067500.157500.06750.04</v>
      </c>
      <c r="C109" s="108" t="n">
        <v>39995</v>
      </c>
      <c r="D109" s="109" t="n">
        <f aca="false">Curves!D110</f>
        <v>0.1675</v>
      </c>
      <c r="E109" s="109" t="n">
        <v>0</v>
      </c>
      <c r="F109" s="109" t="n">
        <f aca="false">Curves!I110</f>
        <v>0.1675</v>
      </c>
      <c r="G109" s="109" t="n">
        <v>0</v>
      </c>
      <c r="H109" s="109" t="n">
        <f aca="false">Curves!P110</f>
        <v>0.1625</v>
      </c>
      <c r="I109" s="109" t="n">
        <v>0</v>
      </c>
      <c r="J109" s="109" t="n">
        <f aca="false">Curves!L110</f>
        <v>0.1925</v>
      </c>
      <c r="K109" s="109" t="n">
        <v>0</v>
      </c>
      <c r="L109" s="109" t="n">
        <f aca="false">Curves!U110</f>
        <v>-0.0325</v>
      </c>
      <c r="M109" s="109" t="n">
        <v>0</v>
      </c>
      <c r="N109" s="109" t="n">
        <f aca="false">Curves!V110</f>
        <v>0.0225</v>
      </c>
      <c r="O109" s="109" t="n">
        <v>0</v>
      </c>
      <c r="P109" s="109" t="n">
        <f aca="false">Curves!W110</f>
        <v>0.1675</v>
      </c>
      <c r="Q109" s="109" t="n">
        <v>0</v>
      </c>
      <c r="R109" s="109" t="n">
        <f aca="false">Curves!O110</f>
        <v>0.2125</v>
      </c>
      <c r="S109" s="109" t="n">
        <v>0</v>
      </c>
      <c r="T109" s="109" t="n">
        <f aca="false">Curves!F110</f>
        <v>0.1675</v>
      </c>
      <c r="U109" s="109" t="n">
        <v>0</v>
      </c>
      <c r="V109" s="109" t="n">
        <f aca="false">Curves!H110</f>
        <v>0.1675</v>
      </c>
      <c r="W109" s="109" t="n">
        <v>0</v>
      </c>
      <c r="X109" s="109" t="n">
        <f aca="false">Curves!S110</f>
        <v>0.1625</v>
      </c>
      <c r="Y109" s="109" t="n">
        <v>0</v>
      </c>
      <c r="Z109" s="109" t="n">
        <f aca="false">Curves!K110</f>
        <v>0.1675</v>
      </c>
      <c r="AA109" s="109" t="n">
        <v>0</v>
      </c>
      <c r="AB109" s="109" t="n">
        <f aca="false">Curves!G110</f>
        <v>0.1325</v>
      </c>
      <c r="AC109" s="109" t="n">
        <v>0</v>
      </c>
      <c r="AD109" s="109" t="n">
        <f aca="false">Curves!R110</f>
        <v>0.1625</v>
      </c>
      <c r="AE109" s="109" t="n">
        <v>0.005</v>
      </c>
      <c r="AF109" s="109" t="n">
        <f aca="false">Curves!N110</f>
        <v>0.1925</v>
      </c>
      <c r="AG109" s="109" t="n">
        <v>0.005</v>
      </c>
      <c r="AH109" s="109" t="n">
        <f aca="false">Curves!J110</f>
        <v>0.1675</v>
      </c>
      <c r="AI109" s="109" t="n">
        <v>0.005</v>
      </c>
      <c r="AJ109" s="109" t="n">
        <f aca="false">Curves!E110</f>
        <v>0.1675</v>
      </c>
      <c r="AK109" s="109" t="n">
        <f aca="false">Curves!M110</f>
        <v>0.1925</v>
      </c>
      <c r="AL109" s="109" t="n">
        <f aca="false">Curves!Q110</f>
        <v>0.1625</v>
      </c>
      <c r="AM109" s="109" t="n">
        <f aca="false">Curves!AC110</f>
        <v>0.2175</v>
      </c>
      <c r="AN109" s="109" t="n">
        <f aca="false">Curves!AQ110</f>
        <v>0</v>
      </c>
      <c r="AO109" s="109" t="n">
        <f aca="false">Curves!AD110</f>
        <v>-0.65</v>
      </c>
      <c r="AP109" s="109" t="n">
        <f aca="false">Curves!AP110</f>
        <v>0.155</v>
      </c>
      <c r="AQ109" s="109" t="n">
        <f aca="false">Curves!AA110</f>
        <v>0.1575</v>
      </c>
      <c r="AR109" s="109" t="n">
        <f aca="false">Curves!AG110</f>
        <v>0</v>
      </c>
      <c r="AS109" s="109" t="n">
        <f aca="false">Curves!Y110</f>
        <v>0.1575</v>
      </c>
      <c r="AT109" s="109" t="n">
        <f aca="false">Curves!AJ110</f>
        <v>0</v>
      </c>
      <c r="AU109" s="109" t="n">
        <f aca="false">Curves!AB110</f>
        <v>0.2175</v>
      </c>
      <c r="AV109" s="109" t="n">
        <f aca="false">Curves!AH110</f>
        <v>0</v>
      </c>
      <c r="AW109" s="109" t="n">
        <f aca="false">Curves!Z110</f>
        <v>0.0675</v>
      </c>
      <c r="AX109" s="109" t="n">
        <f aca="false">Curves!AI110</f>
        <v>0.005</v>
      </c>
      <c r="AY109" s="109" t="n">
        <f aca="false">Curves!Z110</f>
        <v>0.0675</v>
      </c>
      <c r="AZ109" s="109" t="n">
        <f aca="false">Curves!AK110</f>
        <v>0.005</v>
      </c>
      <c r="BA109" s="109" t="n">
        <f aca="false">Curves!Z110</f>
        <v>0.0675</v>
      </c>
      <c r="BB109" s="109" t="n">
        <f aca="false">Curves!AL110</f>
        <v>0.04</v>
      </c>
      <c r="BC109" s="109" t="n">
        <f aca="false">Curves!Z110</f>
        <v>0.0675</v>
      </c>
      <c r="BD109" s="109" t="n">
        <f aca="false">Curves!AO110</f>
        <v>0</v>
      </c>
      <c r="BE109" s="109" t="n">
        <f aca="false">Curves!AC110</f>
        <v>0.2175</v>
      </c>
      <c r="BF109" s="109" t="n">
        <f aca="false">Curves!AR110</f>
        <v>0.04</v>
      </c>
      <c r="BG109" s="109" t="n">
        <f aca="false">Curves!Z110</f>
        <v>0.0675</v>
      </c>
      <c r="BH109" s="109" t="n">
        <f aca="false">Curves!AM110</f>
        <v>0.01</v>
      </c>
      <c r="BI109" s="109" t="n">
        <f aca="false">AS109</f>
        <v>0.1575</v>
      </c>
      <c r="BJ109" s="109" t="n">
        <f aca="false">AT109</f>
        <v>0</v>
      </c>
      <c r="BK109" s="109" t="n">
        <v>0</v>
      </c>
      <c r="BL109" s="109" t="n">
        <f aca="false">D109</f>
        <v>0.1675</v>
      </c>
      <c r="BM109" s="109" t="n">
        <v>0</v>
      </c>
      <c r="BN109" s="109" t="n">
        <f aca="false">R109</f>
        <v>0.2125</v>
      </c>
      <c r="BO109" s="109" t="n">
        <f aca="false">S109+0.01</f>
        <v>0.01</v>
      </c>
      <c r="BP109" s="109" t="n">
        <v>0</v>
      </c>
      <c r="BQ109" s="109" t="n">
        <f aca="false">AS109</f>
        <v>0.1575</v>
      </c>
      <c r="BR109" s="109" t="n">
        <f aca="false">AQ109</f>
        <v>0.1575</v>
      </c>
      <c r="BS109" s="109" t="n">
        <f aca="false">D109</f>
        <v>0.1675</v>
      </c>
      <c r="BT109" s="109" t="n">
        <f aca="false">Curves!AE110</f>
        <v>0</v>
      </c>
      <c r="BU109" s="109" t="n">
        <v>0</v>
      </c>
      <c r="BV109" s="109" t="n">
        <f aca="false">AW109</f>
        <v>0.0675</v>
      </c>
      <c r="BW109" s="109" t="n">
        <f aca="false">Curves!AN110</f>
        <v>0</v>
      </c>
      <c r="BX109" s="109" t="n">
        <f aca="false">AQ109</f>
        <v>0.1575</v>
      </c>
      <c r="BY109" s="109" t="n">
        <f aca="false">Curves!AS110</f>
        <v>0</v>
      </c>
      <c r="BZ109" s="109" t="n">
        <f aca="false">BA109</f>
        <v>0.0675</v>
      </c>
      <c r="CA109" s="109" t="n">
        <f aca="false">BB109</f>
        <v>0.04</v>
      </c>
      <c r="CB109" s="109"/>
      <c r="CC109" s="109"/>
      <c r="CD109" s="110"/>
      <c r="CE109" s="109"/>
      <c r="CF109" s="110"/>
      <c r="CG109" s="109"/>
      <c r="CH109" s="109"/>
      <c r="CI109" s="109"/>
      <c r="CJ109" s="109"/>
      <c r="CK109" s="109"/>
    </row>
    <row r="110" customFormat="false" ht="12.75" hidden="false" customHeight="false" outlineLevel="0" collapsed="false">
      <c r="A110" s="0" t="n">
        <v>0.513982700601162</v>
      </c>
      <c r="B110" s="0" t="str">
        <f aca="false">(D110&amp;E110&amp;F110&amp;G110&amp;H110&amp;I110&amp;J110&amp;K110&amp;L110&amp;M110&amp;N110&amp;O110&amp;P110&amp;Q110&amp;R110&amp;S110&amp;T110&amp;U110&amp;V110&amp;W110&amp;X110&amp;Y110&amp;Z110&amp;AA110&amp;AB110&amp;AC110&amp;AD110&amp;AE110&amp;AF110&amp;AG110&amp;AH110&amp;AI110&amp;AJ110&amp;AK110&amp;AL110&amp;AM110&amp;AN110&amp;AO110&amp;AP110&amp;AQ110&amp;AR110&amp;AS110&amp;AT110&amp;AU110&amp;AV110&amp;AW110&amp;AX110&amp;AY110&amp;AZ110&amp;BA110&amp;BB110&amp;BC110&amp;BD110&amp;BE110&amp;BF110&amp;BG110&amp;BH110&amp;BI110&amp;BJ110&amp;BK110&amp;BL110&amp;BM110&amp;BN110&amp;BO110&amp;BP110&amp;BQ110&amp;BR110&amp;BS110&amp;BT110&amp;BU110&amp;BV110&amp;BW110&amp;BX110&amp;BY110&amp;BZ110&amp;CA110)</f>
        <v>0.167500.167500.162500.19250-0.032500.022500.167500.212500.167500.167500.162500.167500.132500.16250.0050.19250.0050.16750.0050.16750.19250.16250.21750-0.650.1550.157500.157500.217500.06750.0050.06750.0050.06750.040.067500.21750.040.06750.01250.1575000.167500.21250.0100.15750.15750.1675000.067500.157500.06750.04</v>
      </c>
      <c r="C110" s="108" t="n">
        <v>40026</v>
      </c>
      <c r="D110" s="109" t="n">
        <f aca="false">Curves!D111</f>
        <v>0.1675</v>
      </c>
      <c r="E110" s="109" t="n">
        <v>0</v>
      </c>
      <c r="F110" s="109" t="n">
        <f aca="false">Curves!I111</f>
        <v>0.1675</v>
      </c>
      <c r="G110" s="109" t="n">
        <v>0</v>
      </c>
      <c r="H110" s="109" t="n">
        <f aca="false">Curves!P111</f>
        <v>0.1625</v>
      </c>
      <c r="I110" s="109" t="n">
        <v>0</v>
      </c>
      <c r="J110" s="109" t="n">
        <f aca="false">Curves!L111</f>
        <v>0.1925</v>
      </c>
      <c r="K110" s="109" t="n">
        <v>0</v>
      </c>
      <c r="L110" s="109" t="n">
        <f aca="false">Curves!U111</f>
        <v>-0.0325</v>
      </c>
      <c r="M110" s="109" t="n">
        <v>0</v>
      </c>
      <c r="N110" s="109" t="n">
        <f aca="false">Curves!V111</f>
        <v>0.0225</v>
      </c>
      <c r="O110" s="109" t="n">
        <v>0</v>
      </c>
      <c r="P110" s="109" t="n">
        <f aca="false">Curves!W111</f>
        <v>0.1675</v>
      </c>
      <c r="Q110" s="109" t="n">
        <v>0</v>
      </c>
      <c r="R110" s="109" t="n">
        <f aca="false">Curves!O111</f>
        <v>0.2125</v>
      </c>
      <c r="S110" s="109" t="n">
        <v>0</v>
      </c>
      <c r="T110" s="109" t="n">
        <f aca="false">Curves!F111</f>
        <v>0.1675</v>
      </c>
      <c r="U110" s="109" t="n">
        <v>0</v>
      </c>
      <c r="V110" s="109" t="n">
        <f aca="false">Curves!H111</f>
        <v>0.1675</v>
      </c>
      <c r="W110" s="109" t="n">
        <v>0</v>
      </c>
      <c r="X110" s="109" t="n">
        <f aca="false">Curves!S111</f>
        <v>0.1625</v>
      </c>
      <c r="Y110" s="109" t="n">
        <v>0</v>
      </c>
      <c r="Z110" s="109" t="n">
        <f aca="false">Curves!K111</f>
        <v>0.1675</v>
      </c>
      <c r="AA110" s="109" t="n">
        <v>0</v>
      </c>
      <c r="AB110" s="109" t="n">
        <f aca="false">Curves!G111</f>
        <v>0.1325</v>
      </c>
      <c r="AC110" s="109" t="n">
        <v>0</v>
      </c>
      <c r="AD110" s="109" t="n">
        <f aca="false">Curves!R111</f>
        <v>0.1625</v>
      </c>
      <c r="AE110" s="109" t="n">
        <v>0.005</v>
      </c>
      <c r="AF110" s="109" t="n">
        <f aca="false">Curves!N111</f>
        <v>0.1925</v>
      </c>
      <c r="AG110" s="109" t="n">
        <v>0.005</v>
      </c>
      <c r="AH110" s="109" t="n">
        <f aca="false">Curves!J111</f>
        <v>0.1675</v>
      </c>
      <c r="AI110" s="109" t="n">
        <v>0.005</v>
      </c>
      <c r="AJ110" s="109" t="n">
        <f aca="false">Curves!E111</f>
        <v>0.1675</v>
      </c>
      <c r="AK110" s="109" t="n">
        <f aca="false">Curves!M111</f>
        <v>0.1925</v>
      </c>
      <c r="AL110" s="109" t="n">
        <f aca="false">Curves!Q111</f>
        <v>0.1625</v>
      </c>
      <c r="AM110" s="109" t="n">
        <f aca="false">Curves!AC111</f>
        <v>0.2175</v>
      </c>
      <c r="AN110" s="109" t="n">
        <f aca="false">Curves!AQ111</f>
        <v>0</v>
      </c>
      <c r="AO110" s="109" t="n">
        <f aca="false">Curves!AD111</f>
        <v>-0.65</v>
      </c>
      <c r="AP110" s="109" t="n">
        <f aca="false">Curves!AP111</f>
        <v>0.155</v>
      </c>
      <c r="AQ110" s="109" t="n">
        <f aca="false">Curves!AA111</f>
        <v>0.1575</v>
      </c>
      <c r="AR110" s="109" t="n">
        <f aca="false">Curves!AG111</f>
        <v>0</v>
      </c>
      <c r="AS110" s="109" t="n">
        <f aca="false">Curves!Y111</f>
        <v>0.1575</v>
      </c>
      <c r="AT110" s="109" t="n">
        <f aca="false">Curves!AJ111</f>
        <v>0</v>
      </c>
      <c r="AU110" s="109" t="n">
        <f aca="false">Curves!AB111</f>
        <v>0.2175</v>
      </c>
      <c r="AV110" s="109" t="n">
        <f aca="false">Curves!AH111</f>
        <v>0</v>
      </c>
      <c r="AW110" s="109" t="n">
        <f aca="false">Curves!Z111</f>
        <v>0.0675</v>
      </c>
      <c r="AX110" s="109" t="n">
        <f aca="false">Curves!AI111</f>
        <v>0.005</v>
      </c>
      <c r="AY110" s="109" t="n">
        <f aca="false">Curves!Z111</f>
        <v>0.0675</v>
      </c>
      <c r="AZ110" s="109" t="n">
        <f aca="false">Curves!AK111</f>
        <v>0.005</v>
      </c>
      <c r="BA110" s="109" t="n">
        <f aca="false">Curves!Z111</f>
        <v>0.0675</v>
      </c>
      <c r="BB110" s="109" t="n">
        <f aca="false">Curves!AL111</f>
        <v>0.04</v>
      </c>
      <c r="BC110" s="109" t="n">
        <f aca="false">Curves!Z111</f>
        <v>0.0675</v>
      </c>
      <c r="BD110" s="109" t="n">
        <f aca="false">Curves!AO111</f>
        <v>0</v>
      </c>
      <c r="BE110" s="109" t="n">
        <f aca="false">Curves!AC111</f>
        <v>0.2175</v>
      </c>
      <c r="BF110" s="109" t="n">
        <f aca="false">Curves!AR111</f>
        <v>0.04</v>
      </c>
      <c r="BG110" s="109" t="n">
        <f aca="false">Curves!Z111</f>
        <v>0.0675</v>
      </c>
      <c r="BH110" s="109" t="n">
        <f aca="false">Curves!AM111</f>
        <v>0.0125</v>
      </c>
      <c r="BI110" s="109" t="n">
        <f aca="false">AS110</f>
        <v>0.1575</v>
      </c>
      <c r="BJ110" s="109" t="n">
        <f aca="false">AT110</f>
        <v>0</v>
      </c>
      <c r="BK110" s="109" t="n">
        <v>0</v>
      </c>
      <c r="BL110" s="109" t="n">
        <f aca="false">D110</f>
        <v>0.1675</v>
      </c>
      <c r="BM110" s="109" t="n">
        <v>0</v>
      </c>
      <c r="BN110" s="109" t="n">
        <f aca="false">R110</f>
        <v>0.2125</v>
      </c>
      <c r="BO110" s="109" t="n">
        <f aca="false">S110+0.01</f>
        <v>0.01</v>
      </c>
      <c r="BP110" s="109" t="n">
        <v>0</v>
      </c>
      <c r="BQ110" s="109" t="n">
        <f aca="false">AS110</f>
        <v>0.1575</v>
      </c>
      <c r="BR110" s="109" t="n">
        <f aca="false">AQ110</f>
        <v>0.1575</v>
      </c>
      <c r="BS110" s="109" t="n">
        <f aca="false">D110</f>
        <v>0.1675</v>
      </c>
      <c r="BT110" s="109" t="n">
        <f aca="false">Curves!AE111</f>
        <v>0</v>
      </c>
      <c r="BU110" s="109" t="n">
        <v>0</v>
      </c>
      <c r="BV110" s="109" t="n">
        <f aca="false">AW110</f>
        <v>0.0675</v>
      </c>
      <c r="BW110" s="109" t="n">
        <f aca="false">Curves!AN111</f>
        <v>0</v>
      </c>
      <c r="BX110" s="109" t="n">
        <f aca="false">AQ110</f>
        <v>0.1575</v>
      </c>
      <c r="BY110" s="109" t="n">
        <f aca="false">Curves!AS111</f>
        <v>0</v>
      </c>
      <c r="BZ110" s="109" t="n">
        <f aca="false">BA110</f>
        <v>0.0675</v>
      </c>
      <c r="CA110" s="109" t="n">
        <f aca="false">BB110</f>
        <v>0.04</v>
      </c>
      <c r="CB110" s="109"/>
      <c r="CC110" s="109"/>
      <c r="CD110" s="110"/>
      <c r="CE110" s="109"/>
      <c r="CF110" s="110"/>
      <c r="CG110" s="109"/>
      <c r="CH110" s="109"/>
      <c r="CI110" s="109"/>
      <c r="CJ110" s="109"/>
      <c r="CK110" s="109"/>
    </row>
    <row r="111" customFormat="false" ht="12.75" hidden="false" customHeight="false" outlineLevel="0" collapsed="false">
      <c r="A111" s="0" t="n">
        <v>0.510894558059711</v>
      </c>
      <c r="B111" s="0" t="str">
        <f aca="false">(D111&amp;E111&amp;F111&amp;G111&amp;H111&amp;I111&amp;J111&amp;K111&amp;L111&amp;M111&amp;N111&amp;O111&amp;P111&amp;Q111&amp;R111&amp;S111&amp;T111&amp;U111&amp;V111&amp;W111&amp;X111&amp;Y111&amp;Z111&amp;AA111&amp;AB111&amp;AC111&amp;AD111&amp;AE111&amp;AF111&amp;AG111&amp;AH111&amp;AI111&amp;AJ111&amp;AK111&amp;AL111&amp;AM111&amp;AN111&amp;AO111&amp;AP111&amp;AQ111&amp;AR111&amp;AS111&amp;AT111&amp;AU111&amp;AV111&amp;AW111&amp;AX111&amp;AY111&amp;AZ111&amp;BA111&amp;BB111&amp;BC111&amp;BD111&amp;BE111&amp;BF111&amp;BG111&amp;BH111&amp;BI111&amp;BJ111&amp;BK111&amp;BL111&amp;BM111&amp;BN111&amp;BO111&amp;BP111&amp;BQ111&amp;BR111&amp;BS111&amp;BT111&amp;BU111&amp;BV111&amp;BW111&amp;BX111&amp;BY111&amp;BZ111&amp;CA111)</f>
        <v>0.187500.187500.182500.21250-0.012500.042500.187500.232500.187500.187500.182500.187500.152500.18250.0050.21250.0050.18750.0050.18750.21250.18250.23750-0.650.1550.177500.177500.237500.08750.0050.08750.0050.08750.040.087500.23750.040.08750.01250.1775000.187500.23250.0100.17750.17750.1875000.087500.177500.08750.04</v>
      </c>
      <c r="C111" s="108" t="n">
        <v>40057</v>
      </c>
      <c r="D111" s="109" t="n">
        <f aca="false">Curves!D112</f>
        <v>0.1875</v>
      </c>
      <c r="E111" s="109" t="n">
        <v>0</v>
      </c>
      <c r="F111" s="109" t="n">
        <f aca="false">Curves!I112</f>
        <v>0.1875</v>
      </c>
      <c r="G111" s="109" t="n">
        <v>0</v>
      </c>
      <c r="H111" s="109" t="n">
        <f aca="false">Curves!P112</f>
        <v>0.1825</v>
      </c>
      <c r="I111" s="109" t="n">
        <v>0</v>
      </c>
      <c r="J111" s="109" t="n">
        <f aca="false">Curves!L112</f>
        <v>0.2125</v>
      </c>
      <c r="K111" s="109" t="n">
        <v>0</v>
      </c>
      <c r="L111" s="109" t="n">
        <f aca="false">Curves!U112</f>
        <v>-0.0125</v>
      </c>
      <c r="M111" s="109" t="n">
        <v>0</v>
      </c>
      <c r="N111" s="109" t="n">
        <f aca="false">Curves!V112</f>
        <v>0.0425</v>
      </c>
      <c r="O111" s="109" t="n">
        <v>0</v>
      </c>
      <c r="P111" s="109" t="n">
        <f aca="false">Curves!W112</f>
        <v>0.1875</v>
      </c>
      <c r="Q111" s="109" t="n">
        <v>0</v>
      </c>
      <c r="R111" s="109" t="n">
        <f aca="false">Curves!O112</f>
        <v>0.2325</v>
      </c>
      <c r="S111" s="109" t="n">
        <v>0</v>
      </c>
      <c r="T111" s="109" t="n">
        <f aca="false">Curves!F112</f>
        <v>0.1875</v>
      </c>
      <c r="U111" s="109" t="n">
        <v>0</v>
      </c>
      <c r="V111" s="109" t="n">
        <f aca="false">Curves!H112</f>
        <v>0.1875</v>
      </c>
      <c r="W111" s="109" t="n">
        <v>0</v>
      </c>
      <c r="X111" s="109" t="n">
        <f aca="false">Curves!S112</f>
        <v>0.1825</v>
      </c>
      <c r="Y111" s="109" t="n">
        <v>0</v>
      </c>
      <c r="Z111" s="109" t="n">
        <f aca="false">Curves!K112</f>
        <v>0.1875</v>
      </c>
      <c r="AA111" s="109" t="n">
        <v>0</v>
      </c>
      <c r="AB111" s="109" t="n">
        <f aca="false">Curves!G112</f>
        <v>0.1525</v>
      </c>
      <c r="AC111" s="109" t="n">
        <v>0</v>
      </c>
      <c r="AD111" s="109" t="n">
        <f aca="false">Curves!R112</f>
        <v>0.1825</v>
      </c>
      <c r="AE111" s="109" t="n">
        <v>0.005</v>
      </c>
      <c r="AF111" s="109" t="n">
        <f aca="false">Curves!N112</f>
        <v>0.2125</v>
      </c>
      <c r="AG111" s="109" t="n">
        <v>0.005</v>
      </c>
      <c r="AH111" s="109" t="n">
        <f aca="false">Curves!J112</f>
        <v>0.1875</v>
      </c>
      <c r="AI111" s="109" t="n">
        <v>0.005</v>
      </c>
      <c r="AJ111" s="109" t="n">
        <f aca="false">Curves!E112</f>
        <v>0.1875</v>
      </c>
      <c r="AK111" s="109" t="n">
        <f aca="false">Curves!M112</f>
        <v>0.2125</v>
      </c>
      <c r="AL111" s="109" t="n">
        <f aca="false">Curves!Q112</f>
        <v>0.1825</v>
      </c>
      <c r="AM111" s="109" t="n">
        <f aca="false">Curves!AC112</f>
        <v>0.2375</v>
      </c>
      <c r="AN111" s="109" t="n">
        <f aca="false">Curves!AQ112</f>
        <v>0</v>
      </c>
      <c r="AO111" s="109" t="n">
        <f aca="false">Curves!AD112</f>
        <v>-0.65</v>
      </c>
      <c r="AP111" s="109" t="n">
        <f aca="false">Curves!AP112</f>
        <v>0.155</v>
      </c>
      <c r="AQ111" s="109" t="n">
        <f aca="false">Curves!AA112</f>
        <v>0.1775</v>
      </c>
      <c r="AR111" s="109" t="n">
        <f aca="false">Curves!AG112</f>
        <v>0</v>
      </c>
      <c r="AS111" s="109" t="n">
        <f aca="false">Curves!Y112</f>
        <v>0.1775</v>
      </c>
      <c r="AT111" s="109" t="n">
        <f aca="false">Curves!AJ112</f>
        <v>0</v>
      </c>
      <c r="AU111" s="109" t="n">
        <f aca="false">Curves!AB112</f>
        <v>0.2375</v>
      </c>
      <c r="AV111" s="109" t="n">
        <f aca="false">Curves!AH112</f>
        <v>0</v>
      </c>
      <c r="AW111" s="109" t="n">
        <f aca="false">Curves!Z112</f>
        <v>0.0875</v>
      </c>
      <c r="AX111" s="109" t="n">
        <f aca="false">Curves!AI112</f>
        <v>0.005</v>
      </c>
      <c r="AY111" s="109" t="n">
        <f aca="false">Curves!Z112</f>
        <v>0.0875</v>
      </c>
      <c r="AZ111" s="109" t="n">
        <f aca="false">Curves!AK112</f>
        <v>0.005</v>
      </c>
      <c r="BA111" s="109" t="n">
        <f aca="false">Curves!Z112</f>
        <v>0.0875</v>
      </c>
      <c r="BB111" s="109" t="n">
        <f aca="false">Curves!AL112</f>
        <v>0.04</v>
      </c>
      <c r="BC111" s="109" t="n">
        <f aca="false">Curves!Z112</f>
        <v>0.0875</v>
      </c>
      <c r="BD111" s="109" t="n">
        <f aca="false">Curves!AO112</f>
        <v>0</v>
      </c>
      <c r="BE111" s="109" t="n">
        <f aca="false">Curves!AC112</f>
        <v>0.2375</v>
      </c>
      <c r="BF111" s="109" t="n">
        <f aca="false">Curves!AR112</f>
        <v>0.04</v>
      </c>
      <c r="BG111" s="109" t="n">
        <f aca="false">Curves!Z112</f>
        <v>0.0875</v>
      </c>
      <c r="BH111" s="109" t="n">
        <f aca="false">Curves!AM112</f>
        <v>0.0125</v>
      </c>
      <c r="BI111" s="109" t="n">
        <f aca="false">AS111</f>
        <v>0.1775</v>
      </c>
      <c r="BJ111" s="109" t="n">
        <f aca="false">AT111</f>
        <v>0</v>
      </c>
      <c r="BK111" s="109" t="n">
        <v>0</v>
      </c>
      <c r="BL111" s="109" t="n">
        <f aca="false">D111</f>
        <v>0.1875</v>
      </c>
      <c r="BM111" s="109" t="n">
        <v>0</v>
      </c>
      <c r="BN111" s="109" t="n">
        <f aca="false">R111</f>
        <v>0.2325</v>
      </c>
      <c r="BO111" s="109" t="n">
        <f aca="false">S111+0.01</f>
        <v>0.01</v>
      </c>
      <c r="BP111" s="109" t="n">
        <v>0</v>
      </c>
      <c r="BQ111" s="109" t="n">
        <f aca="false">AS111</f>
        <v>0.1775</v>
      </c>
      <c r="BR111" s="109" t="n">
        <f aca="false">AQ111</f>
        <v>0.1775</v>
      </c>
      <c r="BS111" s="109" t="n">
        <f aca="false">D111</f>
        <v>0.1875</v>
      </c>
      <c r="BT111" s="109" t="n">
        <f aca="false">Curves!AE112</f>
        <v>0</v>
      </c>
      <c r="BU111" s="109" t="n">
        <v>0</v>
      </c>
      <c r="BV111" s="109" t="n">
        <f aca="false">AW111</f>
        <v>0.0875</v>
      </c>
      <c r="BW111" s="109" t="n">
        <f aca="false">Curves!AN112</f>
        <v>0</v>
      </c>
      <c r="BX111" s="109" t="n">
        <f aca="false">AQ111</f>
        <v>0.1775</v>
      </c>
      <c r="BY111" s="109" t="n">
        <f aca="false">Curves!AS112</f>
        <v>0</v>
      </c>
      <c r="BZ111" s="109" t="n">
        <f aca="false">BA111</f>
        <v>0.0875</v>
      </c>
      <c r="CA111" s="109" t="n">
        <f aca="false">BB111</f>
        <v>0.04</v>
      </c>
      <c r="CB111" s="109"/>
      <c r="CC111" s="109"/>
      <c r="CD111" s="110"/>
      <c r="CE111" s="109"/>
      <c r="CF111" s="110"/>
      <c r="CG111" s="109"/>
      <c r="CH111" s="109"/>
      <c r="CI111" s="109"/>
      <c r="CJ111" s="109"/>
      <c r="CK111" s="109"/>
    </row>
    <row r="112" customFormat="false" ht="12.75" hidden="false" customHeight="false" outlineLevel="0" collapsed="false">
      <c r="A112" s="0" t="n">
        <v>0.507924926725383</v>
      </c>
      <c r="B112" s="0" t="str">
        <f aca="false">(D112&amp;E112&amp;F112&amp;G112&amp;H112&amp;I112&amp;J112&amp;K112&amp;L112&amp;M112&amp;N112&amp;O112&amp;P112&amp;Q112&amp;R112&amp;S112&amp;T112&amp;U112&amp;V112&amp;W112&amp;X112&amp;Y112&amp;Z112&amp;AA112&amp;AB112&amp;AC112&amp;AD112&amp;AE112&amp;AF112&amp;AG112&amp;AH112&amp;AI112&amp;AJ112&amp;AK112&amp;AL112&amp;AM112&amp;AN112&amp;AO112&amp;AP112&amp;AQ112&amp;AR112&amp;AS112&amp;AT112&amp;AU112&amp;AV112&amp;AW112&amp;AX112&amp;AY112&amp;AZ112&amp;BA112&amp;BB112&amp;BC112&amp;BD112&amp;BE112&amp;BF112&amp;BG112&amp;BH112&amp;BI112&amp;BJ112&amp;BK112&amp;BL112&amp;BM112&amp;BN112&amp;BO112&amp;BP112&amp;BQ112&amp;BR112&amp;BS112&amp;BT112&amp;BU112&amp;BV112&amp;BW112&amp;BX112&amp;BY112&amp;BZ112&amp;CA112)</f>
        <v>0.197500.197500.192500.22250-0.002500.052500.197500.242500.197500.197500.192500.197500.162500.19250.0050.22250.0050.19750.0050.19750.22250.19250.24750-0.650.1550.187500.187500.247500.09750.0050.09750.0050.09750.040.097500.24750.040.09750.01250.1875000.197500.24250.0100.18750.18750.1975000.097500.187500.09750.04</v>
      </c>
      <c r="C112" s="108" t="n">
        <v>40087</v>
      </c>
      <c r="D112" s="109" t="n">
        <f aca="false">Curves!D113</f>
        <v>0.1975</v>
      </c>
      <c r="E112" s="109" t="n">
        <v>0</v>
      </c>
      <c r="F112" s="109" t="n">
        <f aca="false">Curves!I113</f>
        <v>0.1975</v>
      </c>
      <c r="G112" s="109" t="n">
        <v>0</v>
      </c>
      <c r="H112" s="109" t="n">
        <f aca="false">Curves!P113</f>
        <v>0.1925</v>
      </c>
      <c r="I112" s="109" t="n">
        <v>0</v>
      </c>
      <c r="J112" s="109" t="n">
        <f aca="false">Curves!L113</f>
        <v>0.2225</v>
      </c>
      <c r="K112" s="109" t="n">
        <v>0</v>
      </c>
      <c r="L112" s="109" t="n">
        <f aca="false">Curves!U113</f>
        <v>-0.0025</v>
      </c>
      <c r="M112" s="109" t="n">
        <v>0</v>
      </c>
      <c r="N112" s="109" t="n">
        <f aca="false">Curves!V113</f>
        <v>0.0525</v>
      </c>
      <c r="O112" s="109" t="n">
        <v>0</v>
      </c>
      <c r="P112" s="109" t="n">
        <f aca="false">Curves!W113</f>
        <v>0.1975</v>
      </c>
      <c r="Q112" s="109" t="n">
        <v>0</v>
      </c>
      <c r="R112" s="109" t="n">
        <f aca="false">Curves!O113</f>
        <v>0.2425</v>
      </c>
      <c r="S112" s="109" t="n">
        <v>0</v>
      </c>
      <c r="T112" s="109" t="n">
        <f aca="false">Curves!F113</f>
        <v>0.1975</v>
      </c>
      <c r="U112" s="109" t="n">
        <v>0</v>
      </c>
      <c r="V112" s="109" t="n">
        <f aca="false">Curves!H113</f>
        <v>0.1975</v>
      </c>
      <c r="W112" s="109" t="n">
        <v>0</v>
      </c>
      <c r="X112" s="109" t="n">
        <f aca="false">Curves!S113</f>
        <v>0.1925</v>
      </c>
      <c r="Y112" s="109" t="n">
        <v>0</v>
      </c>
      <c r="Z112" s="109" t="n">
        <f aca="false">Curves!K113</f>
        <v>0.1975</v>
      </c>
      <c r="AA112" s="109" t="n">
        <v>0</v>
      </c>
      <c r="AB112" s="109" t="n">
        <f aca="false">Curves!G113</f>
        <v>0.1625</v>
      </c>
      <c r="AC112" s="109" t="n">
        <v>0</v>
      </c>
      <c r="AD112" s="109" t="n">
        <f aca="false">Curves!R113</f>
        <v>0.1925</v>
      </c>
      <c r="AE112" s="109" t="n">
        <v>0.005</v>
      </c>
      <c r="AF112" s="109" t="n">
        <f aca="false">Curves!N113</f>
        <v>0.2225</v>
      </c>
      <c r="AG112" s="109" t="n">
        <v>0.005</v>
      </c>
      <c r="AH112" s="109" t="n">
        <f aca="false">Curves!J113</f>
        <v>0.1975</v>
      </c>
      <c r="AI112" s="109" t="n">
        <v>0.005</v>
      </c>
      <c r="AJ112" s="109" t="n">
        <f aca="false">Curves!E113</f>
        <v>0.1975</v>
      </c>
      <c r="AK112" s="109" t="n">
        <f aca="false">Curves!M113</f>
        <v>0.2225</v>
      </c>
      <c r="AL112" s="109" t="n">
        <f aca="false">Curves!Q113</f>
        <v>0.1925</v>
      </c>
      <c r="AM112" s="109" t="n">
        <f aca="false">Curves!AC113</f>
        <v>0.2475</v>
      </c>
      <c r="AN112" s="109" t="n">
        <f aca="false">Curves!AQ113</f>
        <v>0</v>
      </c>
      <c r="AO112" s="109" t="n">
        <f aca="false">Curves!AD113</f>
        <v>-0.65</v>
      </c>
      <c r="AP112" s="109" t="n">
        <f aca="false">Curves!AP113</f>
        <v>0.155</v>
      </c>
      <c r="AQ112" s="109" t="n">
        <f aca="false">Curves!AA113</f>
        <v>0.1875</v>
      </c>
      <c r="AR112" s="109" t="n">
        <f aca="false">Curves!AG113</f>
        <v>0</v>
      </c>
      <c r="AS112" s="109" t="n">
        <f aca="false">Curves!Y113</f>
        <v>0.1875</v>
      </c>
      <c r="AT112" s="109" t="n">
        <f aca="false">Curves!AJ113</f>
        <v>0</v>
      </c>
      <c r="AU112" s="109" t="n">
        <f aca="false">Curves!AB113</f>
        <v>0.2475</v>
      </c>
      <c r="AV112" s="109" t="n">
        <f aca="false">Curves!AH113</f>
        <v>0</v>
      </c>
      <c r="AW112" s="109" t="n">
        <f aca="false">Curves!Z113</f>
        <v>0.0975</v>
      </c>
      <c r="AX112" s="109" t="n">
        <f aca="false">Curves!AI113</f>
        <v>0.005</v>
      </c>
      <c r="AY112" s="109" t="n">
        <f aca="false">Curves!Z113</f>
        <v>0.0975</v>
      </c>
      <c r="AZ112" s="109" t="n">
        <f aca="false">Curves!AK113</f>
        <v>0.005</v>
      </c>
      <c r="BA112" s="109" t="n">
        <f aca="false">Curves!Z113</f>
        <v>0.0975</v>
      </c>
      <c r="BB112" s="109" t="n">
        <f aca="false">Curves!AL113</f>
        <v>0.04</v>
      </c>
      <c r="BC112" s="109" t="n">
        <f aca="false">Curves!Z113</f>
        <v>0.0975</v>
      </c>
      <c r="BD112" s="109" t="n">
        <f aca="false">Curves!AO113</f>
        <v>0</v>
      </c>
      <c r="BE112" s="109" t="n">
        <f aca="false">Curves!AC113</f>
        <v>0.2475</v>
      </c>
      <c r="BF112" s="109" t="n">
        <f aca="false">Curves!AR113</f>
        <v>0.04</v>
      </c>
      <c r="BG112" s="109" t="n">
        <f aca="false">Curves!Z113</f>
        <v>0.0975</v>
      </c>
      <c r="BH112" s="109" t="n">
        <f aca="false">Curves!AM113</f>
        <v>0.0125</v>
      </c>
      <c r="BI112" s="109" t="n">
        <f aca="false">AS112</f>
        <v>0.1875</v>
      </c>
      <c r="BJ112" s="109" t="n">
        <f aca="false">AT112</f>
        <v>0</v>
      </c>
      <c r="BK112" s="109" t="n">
        <v>0</v>
      </c>
      <c r="BL112" s="109" t="n">
        <f aca="false">D112</f>
        <v>0.1975</v>
      </c>
      <c r="BM112" s="109" t="n">
        <v>0</v>
      </c>
      <c r="BN112" s="109" t="n">
        <f aca="false">R112</f>
        <v>0.2425</v>
      </c>
      <c r="BO112" s="109" t="n">
        <f aca="false">S112+0.01</f>
        <v>0.01</v>
      </c>
      <c r="BP112" s="109" t="n">
        <v>0</v>
      </c>
      <c r="BQ112" s="109" t="n">
        <f aca="false">AS112</f>
        <v>0.1875</v>
      </c>
      <c r="BR112" s="109" t="n">
        <f aca="false">AQ112</f>
        <v>0.1875</v>
      </c>
      <c r="BS112" s="109" t="n">
        <f aca="false">D112</f>
        <v>0.1975</v>
      </c>
      <c r="BT112" s="109" t="n">
        <f aca="false">Curves!AE113</f>
        <v>0</v>
      </c>
      <c r="BU112" s="109" t="n">
        <v>0</v>
      </c>
      <c r="BV112" s="109" t="n">
        <f aca="false">AW112</f>
        <v>0.0975</v>
      </c>
      <c r="BW112" s="109" t="n">
        <f aca="false">Curves!AN113</f>
        <v>0</v>
      </c>
      <c r="BX112" s="109" t="n">
        <f aca="false">AQ112</f>
        <v>0.1875</v>
      </c>
      <c r="BY112" s="109" t="n">
        <f aca="false">Curves!AS113</f>
        <v>0</v>
      </c>
      <c r="BZ112" s="109" t="n">
        <f aca="false">BA112</f>
        <v>0.0975</v>
      </c>
      <c r="CA112" s="109" t="n">
        <f aca="false">BB112</f>
        <v>0.04</v>
      </c>
      <c r="CB112" s="109"/>
      <c r="CC112" s="109"/>
      <c r="CD112" s="110"/>
      <c r="CE112" s="109"/>
      <c r="CF112" s="110"/>
      <c r="CG112" s="109"/>
      <c r="CH112" s="109"/>
      <c r="CI112" s="109"/>
      <c r="CJ112" s="109"/>
      <c r="CK112" s="109"/>
    </row>
    <row r="113" customFormat="false" ht="12.75" hidden="false" customHeight="false" outlineLevel="0" collapsed="false">
      <c r="A113" s="0" t="n">
        <v>0.504875700090974</v>
      </c>
      <c r="B113" s="0" t="str">
        <f aca="false">(D113&amp;E113&amp;F113&amp;G113&amp;H113&amp;I113&amp;J113&amp;K113&amp;L113&amp;M113&amp;N113&amp;O113&amp;P113&amp;Q113&amp;R113&amp;S113&amp;T113&amp;U113&amp;V113&amp;W113&amp;X113&amp;Y113&amp;Z113&amp;AA113&amp;AB113&amp;AC113&amp;AD113&amp;AE113&amp;AF113&amp;AG113&amp;AH113&amp;AI113&amp;AJ113&amp;AK113&amp;AL113&amp;AM113&amp;AN113&amp;AO113&amp;AP113&amp;AQ113&amp;AR113&amp;AS113&amp;AT113&amp;AU113&amp;AV113&amp;AW113&amp;AX113&amp;AY113&amp;AZ113&amp;BA113&amp;BB113&amp;BC113&amp;BD113&amp;BE113&amp;BF113&amp;BG113&amp;BH113&amp;BI113&amp;BJ113&amp;BK113&amp;BL113&amp;BM113&amp;BN113&amp;BO113&amp;BP113&amp;BQ113&amp;BR113&amp;BS113&amp;BT113&amp;BU113&amp;BV113&amp;BW113&amp;BX113&amp;BY113&amp;BZ113&amp;CA113)</f>
        <v>0.2500.382500.4700.3700.0900.14500.25843200.400.2500.2500.4900.382500.21500.470.0050.370.0050.38250.0050.250.370.470.380.005-0.50.1550.2300.2300.3800.130.020.130.020.130.050.1300.380.0550.130.0250.23000.2500.40.0100.230.230.25000.1300.2300.130.05</v>
      </c>
      <c r="C113" s="108" t="n">
        <v>40118</v>
      </c>
      <c r="D113" s="109" t="n">
        <f aca="false">Curves!D114</f>
        <v>0.25</v>
      </c>
      <c r="E113" s="109" t="n">
        <v>0</v>
      </c>
      <c r="F113" s="109" t="n">
        <f aca="false">Curves!I114</f>
        <v>0.3825</v>
      </c>
      <c r="G113" s="109" t="n">
        <v>0</v>
      </c>
      <c r="H113" s="109" t="n">
        <f aca="false">Curves!P114</f>
        <v>0.47</v>
      </c>
      <c r="I113" s="109" t="n">
        <v>0</v>
      </c>
      <c r="J113" s="109" t="n">
        <f aca="false">Curves!L114</f>
        <v>0.37</v>
      </c>
      <c r="K113" s="109" t="n">
        <v>0</v>
      </c>
      <c r="L113" s="109" t="n">
        <f aca="false">Curves!U114</f>
        <v>0.09</v>
      </c>
      <c r="M113" s="109" t="n">
        <v>0</v>
      </c>
      <c r="N113" s="109" t="n">
        <f aca="false">Curves!V114</f>
        <v>0.145</v>
      </c>
      <c r="O113" s="109" t="n">
        <v>0</v>
      </c>
      <c r="P113" s="109" t="n">
        <f aca="false">Curves!W114</f>
        <v>0.258432</v>
      </c>
      <c r="Q113" s="109" t="n">
        <v>0</v>
      </c>
      <c r="R113" s="109" t="n">
        <f aca="false">Curves!O114</f>
        <v>0.4</v>
      </c>
      <c r="S113" s="109" t="n">
        <v>0</v>
      </c>
      <c r="T113" s="109" t="n">
        <f aca="false">Curves!F114</f>
        <v>0.25</v>
      </c>
      <c r="U113" s="109" t="n">
        <v>0</v>
      </c>
      <c r="V113" s="109" t="n">
        <f aca="false">Curves!H114</f>
        <v>0.25</v>
      </c>
      <c r="W113" s="109" t="n">
        <v>0</v>
      </c>
      <c r="X113" s="109" t="n">
        <f aca="false">Curves!S114</f>
        <v>0.49</v>
      </c>
      <c r="Y113" s="109" t="n">
        <v>0</v>
      </c>
      <c r="Z113" s="109" t="n">
        <f aca="false">Curves!K114</f>
        <v>0.3825</v>
      </c>
      <c r="AA113" s="109" t="n">
        <v>0</v>
      </c>
      <c r="AB113" s="109" t="n">
        <f aca="false">Curves!G114</f>
        <v>0.215</v>
      </c>
      <c r="AC113" s="109" t="n">
        <v>0</v>
      </c>
      <c r="AD113" s="109" t="n">
        <f aca="false">Curves!R114</f>
        <v>0.47</v>
      </c>
      <c r="AE113" s="109" t="n">
        <v>0.005</v>
      </c>
      <c r="AF113" s="109" t="n">
        <f aca="false">Curves!N114</f>
        <v>0.37</v>
      </c>
      <c r="AG113" s="109" t="n">
        <v>0.005</v>
      </c>
      <c r="AH113" s="109" t="n">
        <f aca="false">Curves!J114</f>
        <v>0.3825</v>
      </c>
      <c r="AI113" s="109" t="n">
        <v>0.005</v>
      </c>
      <c r="AJ113" s="109" t="n">
        <f aca="false">Curves!E114</f>
        <v>0.25</v>
      </c>
      <c r="AK113" s="109" t="n">
        <f aca="false">Curves!M114</f>
        <v>0.37</v>
      </c>
      <c r="AL113" s="109" t="n">
        <f aca="false">Curves!Q114</f>
        <v>0.47</v>
      </c>
      <c r="AM113" s="109" t="n">
        <f aca="false">Curves!AC114</f>
        <v>0.38</v>
      </c>
      <c r="AN113" s="109" t="n">
        <f aca="false">Curves!AQ114</f>
        <v>0.005</v>
      </c>
      <c r="AO113" s="109" t="n">
        <f aca="false">Curves!AD114</f>
        <v>-0.5</v>
      </c>
      <c r="AP113" s="109" t="n">
        <f aca="false">Curves!AP114</f>
        <v>0.155</v>
      </c>
      <c r="AQ113" s="109" t="n">
        <f aca="false">Curves!AA114</f>
        <v>0.23</v>
      </c>
      <c r="AR113" s="109" t="n">
        <f aca="false">Curves!AG114</f>
        <v>0</v>
      </c>
      <c r="AS113" s="109" t="n">
        <f aca="false">Curves!Y114</f>
        <v>0.23</v>
      </c>
      <c r="AT113" s="109" t="n">
        <f aca="false">Curves!AJ114</f>
        <v>0</v>
      </c>
      <c r="AU113" s="109" t="n">
        <f aca="false">Curves!AB114</f>
        <v>0.38</v>
      </c>
      <c r="AV113" s="109" t="n">
        <f aca="false">Curves!AH114</f>
        <v>0</v>
      </c>
      <c r="AW113" s="109" t="n">
        <f aca="false">Curves!Z114</f>
        <v>0.13</v>
      </c>
      <c r="AX113" s="109" t="n">
        <f aca="false">Curves!AI114</f>
        <v>0.02</v>
      </c>
      <c r="AY113" s="109" t="n">
        <f aca="false">Curves!Z114</f>
        <v>0.13</v>
      </c>
      <c r="AZ113" s="109" t="n">
        <f aca="false">Curves!AK114</f>
        <v>0.02</v>
      </c>
      <c r="BA113" s="109" t="n">
        <f aca="false">Curves!Z114</f>
        <v>0.13</v>
      </c>
      <c r="BB113" s="109" t="n">
        <f aca="false">Curves!AL114</f>
        <v>0.05</v>
      </c>
      <c r="BC113" s="109" t="n">
        <f aca="false">Curves!Z114</f>
        <v>0.13</v>
      </c>
      <c r="BD113" s="109" t="n">
        <f aca="false">Curves!AO114</f>
        <v>0</v>
      </c>
      <c r="BE113" s="109" t="n">
        <f aca="false">Curves!AC114</f>
        <v>0.38</v>
      </c>
      <c r="BF113" s="109" t="n">
        <f aca="false">Curves!AR114</f>
        <v>0.055</v>
      </c>
      <c r="BG113" s="109" t="n">
        <f aca="false">Curves!Z114</f>
        <v>0.13</v>
      </c>
      <c r="BH113" s="109" t="n">
        <f aca="false">Curves!AM114</f>
        <v>0.025</v>
      </c>
      <c r="BI113" s="109" t="n">
        <f aca="false">AS113</f>
        <v>0.23</v>
      </c>
      <c r="BJ113" s="109" t="n">
        <f aca="false">AT113</f>
        <v>0</v>
      </c>
      <c r="BK113" s="109" t="n">
        <v>0</v>
      </c>
      <c r="BL113" s="109" t="n">
        <f aca="false">D113</f>
        <v>0.25</v>
      </c>
      <c r="BM113" s="109" t="n">
        <v>0</v>
      </c>
      <c r="BN113" s="109" t="n">
        <f aca="false">R113</f>
        <v>0.4</v>
      </c>
      <c r="BO113" s="109" t="n">
        <f aca="false">S113+0.01</f>
        <v>0.01</v>
      </c>
      <c r="BP113" s="109" t="n">
        <v>0</v>
      </c>
      <c r="BQ113" s="109" t="n">
        <f aca="false">AS113</f>
        <v>0.23</v>
      </c>
      <c r="BR113" s="109" t="n">
        <f aca="false">AQ113</f>
        <v>0.23</v>
      </c>
      <c r="BS113" s="109" t="n">
        <f aca="false">D113</f>
        <v>0.25</v>
      </c>
      <c r="BT113" s="109" t="n">
        <f aca="false">Curves!AE114</f>
        <v>0</v>
      </c>
      <c r="BU113" s="109" t="n">
        <v>0</v>
      </c>
      <c r="BV113" s="109" t="n">
        <f aca="false">AW113</f>
        <v>0.13</v>
      </c>
      <c r="BW113" s="109" t="n">
        <f aca="false">Curves!AN114</f>
        <v>0</v>
      </c>
      <c r="BX113" s="109" t="n">
        <f aca="false">AQ113</f>
        <v>0.23</v>
      </c>
      <c r="BY113" s="109" t="n">
        <f aca="false">Curves!AS114</f>
        <v>0</v>
      </c>
      <c r="BZ113" s="109" t="n">
        <f aca="false">BA113</f>
        <v>0.13</v>
      </c>
      <c r="CA113" s="109" t="n">
        <f aca="false">BB113</f>
        <v>0.05</v>
      </c>
      <c r="CB113" s="109"/>
      <c r="CC113" s="109"/>
      <c r="CD113" s="110"/>
      <c r="CE113" s="109"/>
      <c r="CF113" s="110"/>
      <c r="CG113" s="109"/>
      <c r="CH113" s="109"/>
      <c r="CI113" s="109"/>
      <c r="CJ113" s="109"/>
      <c r="CK113" s="109"/>
    </row>
    <row r="114" customFormat="false" ht="12.75" hidden="false" customHeight="false" outlineLevel="0" collapsed="false">
      <c r="A114" s="0" t="n">
        <v>0.501943477856102</v>
      </c>
      <c r="B114" s="0" t="str">
        <f aca="false">(D114&amp;E114&amp;F114&amp;G114&amp;H114&amp;I114&amp;J114&amp;K114&amp;L114&amp;M114&amp;N114&amp;O114&amp;P114&amp;Q114&amp;R114&amp;S114&amp;T114&amp;U114&amp;V114&amp;W114&amp;X114&amp;Y114&amp;Z114&amp;AA114&amp;AB114&amp;AC114&amp;AD114&amp;AE114&amp;AF114&amp;AG114&amp;AH114&amp;AI114&amp;AJ114&amp;AK114&amp;AL114&amp;AM114&amp;AN114&amp;AO114&amp;AP114&amp;AQ114&amp;AR114&amp;AS114&amp;AT114&amp;AU114&amp;AV114&amp;AW114&amp;AX114&amp;AY114&amp;AZ114&amp;BA114&amp;BB114&amp;BC114&amp;BD114&amp;BE114&amp;BF114&amp;BG114&amp;BH114&amp;BI114&amp;BJ114&amp;BK114&amp;BL114&amp;BM114&amp;BN114&amp;BO114&amp;BP114&amp;BQ114&amp;BR114&amp;BS114&amp;BT114&amp;BU114&amp;BV114&amp;BW114&amp;BX114&amp;BY114&amp;BZ114&amp;CA114)</f>
        <v>0.2700.402500.4900.3900.1100.16500.28300800.4200.2700.2700.5100.402500.23500.490.0050.390.0050.40250.0050.270.390.490.40.005-0.50.1550.2500.2500.400.150.020.150.020.150.050.1500.40.0550.150.02750.25000.2700.420.0100.250.250.27000.1500.2500.150.05</v>
      </c>
      <c r="C114" s="108" t="n">
        <v>40148</v>
      </c>
      <c r="D114" s="109" t="n">
        <f aca="false">Curves!D115</f>
        <v>0.27</v>
      </c>
      <c r="E114" s="109" t="n">
        <v>0</v>
      </c>
      <c r="F114" s="109" t="n">
        <f aca="false">Curves!I115</f>
        <v>0.4025</v>
      </c>
      <c r="G114" s="109" t="n">
        <v>0</v>
      </c>
      <c r="H114" s="109" t="n">
        <f aca="false">Curves!P115</f>
        <v>0.49</v>
      </c>
      <c r="I114" s="109" t="n">
        <v>0</v>
      </c>
      <c r="J114" s="109" t="n">
        <f aca="false">Curves!L115</f>
        <v>0.39</v>
      </c>
      <c r="K114" s="109" t="n">
        <v>0</v>
      </c>
      <c r="L114" s="109" t="n">
        <f aca="false">Curves!U115</f>
        <v>0.11</v>
      </c>
      <c r="M114" s="109" t="n">
        <v>0</v>
      </c>
      <c r="N114" s="109" t="n">
        <f aca="false">Curves!V115</f>
        <v>0.165</v>
      </c>
      <c r="O114" s="109" t="n">
        <v>0</v>
      </c>
      <c r="P114" s="109" t="n">
        <f aca="false">Curves!W115</f>
        <v>0.283008</v>
      </c>
      <c r="Q114" s="109" t="n">
        <v>0</v>
      </c>
      <c r="R114" s="109" t="n">
        <f aca="false">Curves!O115</f>
        <v>0.42</v>
      </c>
      <c r="S114" s="109" t="n">
        <v>0</v>
      </c>
      <c r="T114" s="109" t="n">
        <f aca="false">Curves!F115</f>
        <v>0.27</v>
      </c>
      <c r="U114" s="109" t="n">
        <v>0</v>
      </c>
      <c r="V114" s="109" t="n">
        <f aca="false">Curves!H115</f>
        <v>0.27</v>
      </c>
      <c r="W114" s="109" t="n">
        <v>0</v>
      </c>
      <c r="X114" s="109" t="n">
        <f aca="false">Curves!S115</f>
        <v>0.51</v>
      </c>
      <c r="Y114" s="109" t="n">
        <v>0</v>
      </c>
      <c r="Z114" s="109" t="n">
        <f aca="false">Curves!K115</f>
        <v>0.4025</v>
      </c>
      <c r="AA114" s="109" t="n">
        <v>0</v>
      </c>
      <c r="AB114" s="109" t="n">
        <f aca="false">Curves!G115</f>
        <v>0.235</v>
      </c>
      <c r="AC114" s="109" t="n">
        <v>0</v>
      </c>
      <c r="AD114" s="109" t="n">
        <f aca="false">Curves!R115</f>
        <v>0.49</v>
      </c>
      <c r="AE114" s="109" t="n">
        <v>0.005</v>
      </c>
      <c r="AF114" s="109" t="n">
        <f aca="false">Curves!N115</f>
        <v>0.39</v>
      </c>
      <c r="AG114" s="109" t="n">
        <v>0.005</v>
      </c>
      <c r="AH114" s="109" t="n">
        <f aca="false">Curves!J115</f>
        <v>0.4025</v>
      </c>
      <c r="AI114" s="109" t="n">
        <v>0.005</v>
      </c>
      <c r="AJ114" s="109" t="n">
        <f aca="false">Curves!E115</f>
        <v>0.27</v>
      </c>
      <c r="AK114" s="109" t="n">
        <f aca="false">Curves!M115</f>
        <v>0.39</v>
      </c>
      <c r="AL114" s="109" t="n">
        <f aca="false">Curves!Q115</f>
        <v>0.49</v>
      </c>
      <c r="AM114" s="109" t="n">
        <f aca="false">Curves!AC115</f>
        <v>0.4</v>
      </c>
      <c r="AN114" s="109" t="n">
        <f aca="false">Curves!AQ115</f>
        <v>0.005</v>
      </c>
      <c r="AO114" s="109" t="n">
        <f aca="false">Curves!AD115</f>
        <v>-0.5</v>
      </c>
      <c r="AP114" s="109" t="n">
        <f aca="false">Curves!AP115</f>
        <v>0.155</v>
      </c>
      <c r="AQ114" s="109" t="n">
        <f aca="false">Curves!AA115</f>
        <v>0.25</v>
      </c>
      <c r="AR114" s="109" t="n">
        <f aca="false">Curves!AG115</f>
        <v>0</v>
      </c>
      <c r="AS114" s="109" t="n">
        <f aca="false">Curves!Y115</f>
        <v>0.25</v>
      </c>
      <c r="AT114" s="109" t="n">
        <f aca="false">Curves!AJ115</f>
        <v>0</v>
      </c>
      <c r="AU114" s="109" t="n">
        <f aca="false">Curves!AB115</f>
        <v>0.4</v>
      </c>
      <c r="AV114" s="109" t="n">
        <f aca="false">Curves!AH115</f>
        <v>0</v>
      </c>
      <c r="AW114" s="109" t="n">
        <f aca="false">Curves!Z115</f>
        <v>0.15</v>
      </c>
      <c r="AX114" s="109" t="n">
        <f aca="false">Curves!AI115</f>
        <v>0.02</v>
      </c>
      <c r="AY114" s="109" t="n">
        <f aca="false">Curves!Z115</f>
        <v>0.15</v>
      </c>
      <c r="AZ114" s="109" t="n">
        <f aca="false">Curves!AK115</f>
        <v>0.02</v>
      </c>
      <c r="BA114" s="109" t="n">
        <f aca="false">Curves!Z115</f>
        <v>0.15</v>
      </c>
      <c r="BB114" s="109" t="n">
        <f aca="false">Curves!AL115</f>
        <v>0.05</v>
      </c>
      <c r="BC114" s="109" t="n">
        <f aca="false">Curves!Z115</f>
        <v>0.15</v>
      </c>
      <c r="BD114" s="109" t="n">
        <f aca="false">Curves!AO115</f>
        <v>0</v>
      </c>
      <c r="BE114" s="109" t="n">
        <f aca="false">Curves!AC115</f>
        <v>0.4</v>
      </c>
      <c r="BF114" s="109" t="n">
        <f aca="false">Curves!AR115</f>
        <v>0.055</v>
      </c>
      <c r="BG114" s="109" t="n">
        <f aca="false">Curves!Z115</f>
        <v>0.15</v>
      </c>
      <c r="BH114" s="109" t="n">
        <f aca="false">Curves!AM115</f>
        <v>0.0275</v>
      </c>
      <c r="BI114" s="109" t="n">
        <f aca="false">AS114</f>
        <v>0.25</v>
      </c>
      <c r="BJ114" s="109" t="n">
        <f aca="false">AT114</f>
        <v>0</v>
      </c>
      <c r="BK114" s="109" t="n">
        <v>0</v>
      </c>
      <c r="BL114" s="109" t="n">
        <f aca="false">D114</f>
        <v>0.27</v>
      </c>
      <c r="BM114" s="109" t="n">
        <v>0</v>
      </c>
      <c r="BN114" s="109" t="n">
        <f aca="false">R114</f>
        <v>0.42</v>
      </c>
      <c r="BO114" s="109" t="n">
        <f aca="false">S114+0.01</f>
        <v>0.01</v>
      </c>
      <c r="BP114" s="109" t="n">
        <v>0</v>
      </c>
      <c r="BQ114" s="109" t="n">
        <f aca="false">AS114</f>
        <v>0.25</v>
      </c>
      <c r="BR114" s="109" t="n">
        <f aca="false">AQ114</f>
        <v>0.25</v>
      </c>
      <c r="BS114" s="109" t="n">
        <f aca="false">D114</f>
        <v>0.27</v>
      </c>
      <c r="BT114" s="109" t="n">
        <f aca="false">Curves!AE115</f>
        <v>0</v>
      </c>
      <c r="BU114" s="109" t="n">
        <v>0</v>
      </c>
      <c r="BV114" s="109" t="n">
        <f aca="false">AW114</f>
        <v>0.15</v>
      </c>
      <c r="BW114" s="109" t="n">
        <f aca="false">Curves!AN115</f>
        <v>0</v>
      </c>
      <c r="BX114" s="109" t="n">
        <f aca="false">AQ114</f>
        <v>0.25</v>
      </c>
      <c r="BY114" s="109" t="n">
        <f aca="false">Curves!AS115</f>
        <v>0</v>
      </c>
      <c r="BZ114" s="109" t="n">
        <f aca="false">BA114</f>
        <v>0.15</v>
      </c>
      <c r="CA114" s="109" t="n">
        <f aca="false">BB114</f>
        <v>0.05</v>
      </c>
      <c r="CB114" s="109"/>
      <c r="CC114" s="109"/>
      <c r="CD114" s="110"/>
      <c r="CE114" s="109"/>
      <c r="CF114" s="110"/>
      <c r="CG114" s="109"/>
      <c r="CH114" s="109"/>
      <c r="CI114" s="109"/>
      <c r="CJ114" s="109"/>
      <c r="CK114" s="109"/>
    </row>
    <row r="115" customFormat="false" ht="12.75" hidden="false" customHeight="false" outlineLevel="0" collapsed="false">
      <c r="A115" s="0" t="n">
        <v>0.498932649281552</v>
      </c>
      <c r="B115" s="0" t="str">
        <f aca="false">(D115&amp;E115&amp;F115&amp;G115&amp;H115&amp;I115&amp;J115&amp;K115&amp;L115&amp;M115&amp;N115&amp;O115&amp;P115&amp;Q115&amp;R115&amp;S115&amp;T115&amp;U115&amp;V115&amp;W115&amp;X115&amp;Y115&amp;Z115&amp;AA115&amp;AB115&amp;AC115&amp;AD115&amp;AE115&amp;AF115&amp;AG115&amp;AH115&amp;AI115&amp;AJ115&amp;AK115&amp;AL115&amp;AM115&amp;AN115&amp;AO115&amp;AP115&amp;AQ115&amp;AR115&amp;AS115&amp;AT115&amp;AU115&amp;AV115&amp;AW115&amp;AX115&amp;AY115&amp;AZ115&amp;BA115&amp;BB115&amp;BC115&amp;BD115&amp;BE115&amp;BF115&amp;BG115&amp;BH115&amp;BI115&amp;BJ115&amp;BK115&amp;BL115&amp;BM115&amp;BN115&amp;BO115&amp;BP115&amp;BQ115&amp;BR115&amp;BS115&amp;BT115&amp;BU115&amp;BV115&amp;BW115&amp;BX115&amp;BY115&amp;BZ115&amp;CA115)</f>
        <v>0.2800.412500.500.400.1200.17500.29396800.4300.2800.2800.5200.412500.24500.50.0050.40.0050.41250.0050.280.40.50.410.005-0.50.1550.2600.2600.4100.160.020.160.020.160.050.1600.410.0550.160.030.26000.2800.430.0100.260.260.28000.1600.2600.160.05</v>
      </c>
      <c r="C115" s="108" t="n">
        <v>40179</v>
      </c>
      <c r="D115" s="109" t="n">
        <f aca="false">Curves!D116</f>
        <v>0.28</v>
      </c>
      <c r="E115" s="109" t="n">
        <v>0</v>
      </c>
      <c r="F115" s="109" t="n">
        <f aca="false">Curves!I116</f>
        <v>0.4125</v>
      </c>
      <c r="G115" s="109" t="n">
        <v>0</v>
      </c>
      <c r="H115" s="109" t="n">
        <f aca="false">Curves!P116</f>
        <v>0.5</v>
      </c>
      <c r="I115" s="109" t="n">
        <v>0</v>
      </c>
      <c r="J115" s="109" t="n">
        <f aca="false">Curves!L116</f>
        <v>0.4</v>
      </c>
      <c r="K115" s="109" t="n">
        <v>0</v>
      </c>
      <c r="L115" s="109" t="n">
        <f aca="false">Curves!U116</f>
        <v>0.12</v>
      </c>
      <c r="M115" s="109" t="n">
        <v>0</v>
      </c>
      <c r="N115" s="109" t="n">
        <f aca="false">Curves!V116</f>
        <v>0.175</v>
      </c>
      <c r="O115" s="109" t="n">
        <v>0</v>
      </c>
      <c r="P115" s="109" t="n">
        <f aca="false">Curves!W116</f>
        <v>0.293968</v>
      </c>
      <c r="Q115" s="109" t="n">
        <v>0</v>
      </c>
      <c r="R115" s="109" t="n">
        <f aca="false">Curves!O116</f>
        <v>0.43</v>
      </c>
      <c r="S115" s="109" t="n">
        <v>0</v>
      </c>
      <c r="T115" s="109" t="n">
        <f aca="false">Curves!F116</f>
        <v>0.28</v>
      </c>
      <c r="U115" s="109" t="n">
        <v>0</v>
      </c>
      <c r="V115" s="109" t="n">
        <f aca="false">Curves!H116</f>
        <v>0.28</v>
      </c>
      <c r="W115" s="109" t="n">
        <v>0</v>
      </c>
      <c r="X115" s="109" t="n">
        <f aca="false">Curves!S116</f>
        <v>0.52</v>
      </c>
      <c r="Y115" s="109" t="n">
        <v>0</v>
      </c>
      <c r="Z115" s="109" t="n">
        <f aca="false">Curves!K116</f>
        <v>0.4125</v>
      </c>
      <c r="AA115" s="109" t="n">
        <v>0</v>
      </c>
      <c r="AB115" s="109" t="n">
        <f aca="false">Curves!G116</f>
        <v>0.245</v>
      </c>
      <c r="AC115" s="109" t="n">
        <v>0</v>
      </c>
      <c r="AD115" s="109" t="n">
        <f aca="false">Curves!R116</f>
        <v>0.5</v>
      </c>
      <c r="AE115" s="109" t="n">
        <v>0.005</v>
      </c>
      <c r="AF115" s="109" t="n">
        <f aca="false">Curves!N116</f>
        <v>0.4</v>
      </c>
      <c r="AG115" s="109" t="n">
        <v>0.005</v>
      </c>
      <c r="AH115" s="109" t="n">
        <f aca="false">Curves!J116</f>
        <v>0.4125</v>
      </c>
      <c r="AI115" s="109" t="n">
        <v>0.005</v>
      </c>
      <c r="AJ115" s="109" t="n">
        <f aca="false">Curves!E116</f>
        <v>0.28</v>
      </c>
      <c r="AK115" s="109" t="n">
        <f aca="false">Curves!M116</f>
        <v>0.4</v>
      </c>
      <c r="AL115" s="109" t="n">
        <f aca="false">Curves!Q116</f>
        <v>0.5</v>
      </c>
      <c r="AM115" s="109" t="n">
        <f aca="false">Curves!AC116</f>
        <v>0.41</v>
      </c>
      <c r="AN115" s="109" t="n">
        <f aca="false">Curves!AQ116</f>
        <v>0.005</v>
      </c>
      <c r="AO115" s="109" t="n">
        <f aca="false">Curves!AD116</f>
        <v>-0.5</v>
      </c>
      <c r="AP115" s="109" t="n">
        <f aca="false">Curves!AP116</f>
        <v>0.155</v>
      </c>
      <c r="AQ115" s="109" t="n">
        <f aca="false">Curves!AA116</f>
        <v>0.26</v>
      </c>
      <c r="AR115" s="109" t="n">
        <f aca="false">Curves!AG116</f>
        <v>0</v>
      </c>
      <c r="AS115" s="109" t="n">
        <f aca="false">Curves!Y116</f>
        <v>0.26</v>
      </c>
      <c r="AT115" s="109" t="n">
        <f aca="false">Curves!AJ116</f>
        <v>0</v>
      </c>
      <c r="AU115" s="109" t="n">
        <f aca="false">Curves!AB116</f>
        <v>0.41</v>
      </c>
      <c r="AV115" s="109" t="n">
        <f aca="false">Curves!AH116</f>
        <v>0</v>
      </c>
      <c r="AW115" s="109" t="n">
        <f aca="false">Curves!Z116</f>
        <v>0.16</v>
      </c>
      <c r="AX115" s="109" t="n">
        <f aca="false">Curves!AI116</f>
        <v>0.02</v>
      </c>
      <c r="AY115" s="109" t="n">
        <f aca="false">Curves!Z116</f>
        <v>0.16</v>
      </c>
      <c r="AZ115" s="109" t="n">
        <f aca="false">Curves!AK116</f>
        <v>0.02</v>
      </c>
      <c r="BA115" s="109" t="n">
        <f aca="false">Curves!Z116</f>
        <v>0.16</v>
      </c>
      <c r="BB115" s="109" t="n">
        <f aca="false">Curves!AL116</f>
        <v>0.05</v>
      </c>
      <c r="BC115" s="109" t="n">
        <f aca="false">Curves!Z116</f>
        <v>0.16</v>
      </c>
      <c r="BD115" s="109" t="n">
        <f aca="false">Curves!AO116</f>
        <v>0</v>
      </c>
      <c r="BE115" s="109" t="n">
        <f aca="false">Curves!AC116</f>
        <v>0.41</v>
      </c>
      <c r="BF115" s="109" t="n">
        <f aca="false">Curves!AR116</f>
        <v>0.055</v>
      </c>
      <c r="BG115" s="109" t="n">
        <f aca="false">Curves!Z116</f>
        <v>0.16</v>
      </c>
      <c r="BH115" s="109" t="n">
        <f aca="false">Curves!AM116</f>
        <v>0.03</v>
      </c>
      <c r="BI115" s="109" t="n">
        <f aca="false">AS115</f>
        <v>0.26</v>
      </c>
      <c r="BJ115" s="109" t="n">
        <f aca="false">AT115</f>
        <v>0</v>
      </c>
      <c r="BK115" s="109" t="n">
        <v>0</v>
      </c>
      <c r="BL115" s="109" t="n">
        <f aca="false">D115</f>
        <v>0.28</v>
      </c>
      <c r="BM115" s="109" t="n">
        <v>0</v>
      </c>
      <c r="BN115" s="109" t="n">
        <f aca="false">R115</f>
        <v>0.43</v>
      </c>
      <c r="BO115" s="109" t="n">
        <f aca="false">S115+0.01</f>
        <v>0.01</v>
      </c>
      <c r="BP115" s="109" t="n">
        <v>0</v>
      </c>
      <c r="BQ115" s="109" t="n">
        <f aca="false">AS115</f>
        <v>0.26</v>
      </c>
      <c r="BR115" s="109" t="n">
        <f aca="false">AQ115</f>
        <v>0.26</v>
      </c>
      <c r="BS115" s="109" t="n">
        <f aca="false">D115</f>
        <v>0.28</v>
      </c>
      <c r="BT115" s="109" t="n">
        <f aca="false">Curves!AE116</f>
        <v>0</v>
      </c>
      <c r="BU115" s="109" t="n">
        <v>0</v>
      </c>
      <c r="BV115" s="109" t="n">
        <f aca="false">AW115</f>
        <v>0.16</v>
      </c>
      <c r="BW115" s="109" t="n">
        <f aca="false">Curves!AN116</f>
        <v>0</v>
      </c>
      <c r="BX115" s="109" t="n">
        <f aca="false">AQ115</f>
        <v>0.26</v>
      </c>
      <c r="BY115" s="109" t="n">
        <f aca="false">Curves!AS116</f>
        <v>0</v>
      </c>
      <c r="BZ115" s="109" t="n">
        <f aca="false">BA115</f>
        <v>0.16</v>
      </c>
      <c r="CA115" s="109" t="n">
        <f aca="false">BB115</f>
        <v>0.05</v>
      </c>
      <c r="CB115" s="109"/>
      <c r="CC115" s="109"/>
      <c r="CD115" s="110"/>
      <c r="CE115" s="109"/>
      <c r="CF115" s="110"/>
      <c r="CG115" s="109"/>
      <c r="CH115" s="109"/>
      <c r="CI115" s="109"/>
      <c r="CJ115" s="109"/>
      <c r="CK115" s="109"/>
    </row>
    <row r="116" customFormat="false" ht="12.75" hidden="false" customHeight="false" outlineLevel="0" collapsed="false">
      <c r="A116" s="0" t="n">
        <v>0.49594113833771</v>
      </c>
      <c r="B116" s="0" t="str">
        <f aca="false">(D116&amp;E116&amp;F116&amp;G116&amp;H116&amp;I116&amp;J116&amp;K116&amp;L116&amp;M116&amp;N116&amp;O116&amp;P116&amp;Q116&amp;R116&amp;S116&amp;T116&amp;U116&amp;V116&amp;W116&amp;X116&amp;Y116&amp;Z116&amp;AA116&amp;AB116&amp;AC116&amp;AD116&amp;AE116&amp;AF116&amp;AG116&amp;AH116&amp;AI116&amp;AJ116&amp;AK116&amp;AL116&amp;AM116&amp;AN116&amp;AO116&amp;AP116&amp;AQ116&amp;AR116&amp;AS116&amp;AT116&amp;AU116&amp;AV116&amp;AW116&amp;AX116&amp;AY116&amp;AZ116&amp;BA116&amp;BB116&amp;BC116&amp;BD116&amp;BE116&amp;BF116&amp;BG116&amp;BH116&amp;BI116&amp;BJ116&amp;BK116&amp;BL116&amp;BM116&amp;BN116&amp;BO116&amp;BP116&amp;BQ116&amp;BR116&amp;BS116&amp;BT116&amp;BU116&amp;BV116&amp;BW116&amp;BX116&amp;BY116&amp;BZ116&amp;CA116)</f>
        <v>0.2700.402500.4900.3900.1100.16500.27980800.4200.2700.2700.5100.402500.23500.490.0050.390.0050.40250.0050.270.390.490.40.005-0.50.1550.2500.2500.400.150.020.150.020.150.050.1500.40.0550.150.03250.25000.2700.420.0100.250.250.27000.1500.2500.150.05</v>
      </c>
      <c r="C116" s="108" t="n">
        <v>40210</v>
      </c>
      <c r="D116" s="109" t="n">
        <f aca="false">Curves!D117</f>
        <v>0.27</v>
      </c>
      <c r="E116" s="109" t="n">
        <v>0</v>
      </c>
      <c r="F116" s="109" t="n">
        <f aca="false">Curves!I117</f>
        <v>0.4025</v>
      </c>
      <c r="G116" s="109" t="n">
        <v>0</v>
      </c>
      <c r="H116" s="109" t="n">
        <f aca="false">Curves!P117</f>
        <v>0.49</v>
      </c>
      <c r="I116" s="109" t="n">
        <v>0</v>
      </c>
      <c r="J116" s="109" t="n">
        <f aca="false">Curves!L117</f>
        <v>0.39</v>
      </c>
      <c r="K116" s="109" t="n">
        <v>0</v>
      </c>
      <c r="L116" s="109" t="n">
        <f aca="false">Curves!U117</f>
        <v>0.11</v>
      </c>
      <c r="M116" s="109" t="n">
        <v>0</v>
      </c>
      <c r="N116" s="109" t="n">
        <f aca="false">Curves!V117</f>
        <v>0.165</v>
      </c>
      <c r="O116" s="109" t="n">
        <v>0</v>
      </c>
      <c r="P116" s="109" t="n">
        <f aca="false">Curves!W117</f>
        <v>0.279808</v>
      </c>
      <c r="Q116" s="109" t="n">
        <v>0</v>
      </c>
      <c r="R116" s="109" t="n">
        <f aca="false">Curves!O117</f>
        <v>0.42</v>
      </c>
      <c r="S116" s="109" t="n">
        <v>0</v>
      </c>
      <c r="T116" s="109" t="n">
        <f aca="false">Curves!F117</f>
        <v>0.27</v>
      </c>
      <c r="U116" s="109" t="n">
        <v>0</v>
      </c>
      <c r="V116" s="109" t="n">
        <f aca="false">Curves!H117</f>
        <v>0.27</v>
      </c>
      <c r="W116" s="109" t="n">
        <v>0</v>
      </c>
      <c r="X116" s="109" t="n">
        <f aca="false">Curves!S117</f>
        <v>0.51</v>
      </c>
      <c r="Y116" s="109" t="n">
        <v>0</v>
      </c>
      <c r="Z116" s="109" t="n">
        <f aca="false">Curves!K117</f>
        <v>0.4025</v>
      </c>
      <c r="AA116" s="109" t="n">
        <v>0</v>
      </c>
      <c r="AB116" s="109" t="n">
        <f aca="false">Curves!G117</f>
        <v>0.235</v>
      </c>
      <c r="AC116" s="109" t="n">
        <v>0</v>
      </c>
      <c r="AD116" s="109" t="n">
        <f aca="false">Curves!R117</f>
        <v>0.49</v>
      </c>
      <c r="AE116" s="109" t="n">
        <v>0.005</v>
      </c>
      <c r="AF116" s="109" t="n">
        <f aca="false">Curves!N117</f>
        <v>0.39</v>
      </c>
      <c r="AG116" s="109" t="n">
        <v>0.005</v>
      </c>
      <c r="AH116" s="109" t="n">
        <f aca="false">Curves!J117</f>
        <v>0.4025</v>
      </c>
      <c r="AI116" s="109" t="n">
        <v>0.005</v>
      </c>
      <c r="AJ116" s="109" t="n">
        <f aca="false">Curves!E117</f>
        <v>0.27</v>
      </c>
      <c r="AK116" s="109" t="n">
        <f aca="false">Curves!M117</f>
        <v>0.39</v>
      </c>
      <c r="AL116" s="109" t="n">
        <f aca="false">Curves!Q117</f>
        <v>0.49</v>
      </c>
      <c r="AM116" s="109" t="n">
        <f aca="false">Curves!AC117</f>
        <v>0.4</v>
      </c>
      <c r="AN116" s="109" t="n">
        <f aca="false">Curves!AQ117</f>
        <v>0.005</v>
      </c>
      <c r="AO116" s="109" t="n">
        <f aca="false">Curves!AD117</f>
        <v>-0.5</v>
      </c>
      <c r="AP116" s="109" t="n">
        <f aca="false">Curves!AP117</f>
        <v>0.155</v>
      </c>
      <c r="AQ116" s="109" t="n">
        <f aca="false">Curves!AA117</f>
        <v>0.25</v>
      </c>
      <c r="AR116" s="109" t="n">
        <f aca="false">Curves!AG117</f>
        <v>0</v>
      </c>
      <c r="AS116" s="109" t="n">
        <f aca="false">Curves!Y117</f>
        <v>0.25</v>
      </c>
      <c r="AT116" s="109" t="n">
        <f aca="false">Curves!AJ117</f>
        <v>0</v>
      </c>
      <c r="AU116" s="109" t="n">
        <f aca="false">Curves!AB117</f>
        <v>0.4</v>
      </c>
      <c r="AV116" s="109" t="n">
        <f aca="false">Curves!AH117</f>
        <v>0</v>
      </c>
      <c r="AW116" s="109" t="n">
        <f aca="false">Curves!Z117</f>
        <v>0.15</v>
      </c>
      <c r="AX116" s="109" t="n">
        <f aca="false">Curves!AI117</f>
        <v>0.02</v>
      </c>
      <c r="AY116" s="109" t="n">
        <f aca="false">Curves!Z117</f>
        <v>0.15</v>
      </c>
      <c r="AZ116" s="109" t="n">
        <f aca="false">Curves!AK117</f>
        <v>0.02</v>
      </c>
      <c r="BA116" s="109" t="n">
        <f aca="false">Curves!Z117</f>
        <v>0.15</v>
      </c>
      <c r="BB116" s="109" t="n">
        <f aca="false">Curves!AL117</f>
        <v>0.05</v>
      </c>
      <c r="BC116" s="109" t="n">
        <f aca="false">Curves!Z117</f>
        <v>0.15</v>
      </c>
      <c r="BD116" s="109" t="n">
        <f aca="false">Curves!AO117</f>
        <v>0</v>
      </c>
      <c r="BE116" s="109" t="n">
        <f aca="false">Curves!AC117</f>
        <v>0.4</v>
      </c>
      <c r="BF116" s="109" t="n">
        <f aca="false">Curves!AR117</f>
        <v>0.055</v>
      </c>
      <c r="BG116" s="109" t="n">
        <f aca="false">Curves!Z117</f>
        <v>0.15</v>
      </c>
      <c r="BH116" s="109" t="n">
        <f aca="false">Curves!AM117</f>
        <v>0.0325</v>
      </c>
      <c r="BI116" s="109" t="n">
        <f aca="false">AS116</f>
        <v>0.25</v>
      </c>
      <c r="BJ116" s="109" t="n">
        <f aca="false">AT116</f>
        <v>0</v>
      </c>
      <c r="BK116" s="109" t="n">
        <v>0</v>
      </c>
      <c r="BL116" s="109" t="n">
        <f aca="false">D116</f>
        <v>0.27</v>
      </c>
      <c r="BM116" s="109" t="n">
        <v>0</v>
      </c>
      <c r="BN116" s="109" t="n">
        <f aca="false">R116</f>
        <v>0.42</v>
      </c>
      <c r="BO116" s="109" t="n">
        <f aca="false">S116+0.01</f>
        <v>0.01</v>
      </c>
      <c r="BP116" s="109" t="n">
        <v>0</v>
      </c>
      <c r="BQ116" s="109" t="n">
        <f aca="false">AS116</f>
        <v>0.25</v>
      </c>
      <c r="BR116" s="109" t="n">
        <f aca="false">AQ116</f>
        <v>0.25</v>
      </c>
      <c r="BS116" s="109" t="n">
        <f aca="false">D116</f>
        <v>0.27</v>
      </c>
      <c r="BT116" s="109" t="n">
        <f aca="false">Curves!AE117</f>
        <v>0</v>
      </c>
      <c r="BU116" s="109" t="n">
        <v>0</v>
      </c>
      <c r="BV116" s="109" t="n">
        <f aca="false">AW116</f>
        <v>0.15</v>
      </c>
      <c r="BW116" s="109" t="n">
        <f aca="false">Curves!AN117</f>
        <v>0</v>
      </c>
      <c r="BX116" s="109" t="n">
        <f aca="false">AQ116</f>
        <v>0.25</v>
      </c>
      <c r="BY116" s="109" t="n">
        <f aca="false">Curves!AS117</f>
        <v>0</v>
      </c>
      <c r="BZ116" s="109" t="n">
        <f aca="false">BA116</f>
        <v>0.15</v>
      </c>
      <c r="CA116" s="109" t="n">
        <f aca="false">BB116</f>
        <v>0.05</v>
      </c>
      <c r="CB116" s="109"/>
      <c r="CC116" s="109"/>
      <c r="CD116" s="110"/>
      <c r="CE116" s="109"/>
      <c r="CF116" s="110"/>
      <c r="CG116" s="109"/>
      <c r="CH116" s="109"/>
      <c r="CI116" s="109"/>
      <c r="CJ116" s="109"/>
      <c r="CK116" s="109"/>
    </row>
    <row r="117" customFormat="false" ht="12.75" hidden="false" customHeight="false" outlineLevel="0" collapsed="false">
      <c r="A117" s="0" t="n">
        <v>0.493255623436396</v>
      </c>
      <c r="B117" s="0" t="str">
        <f aca="false">(D117&amp;E117&amp;F117&amp;G117&amp;H117&amp;I117&amp;J117&amp;K117&amp;L117&amp;M117&amp;N117&amp;O117&amp;P117&amp;Q117&amp;R117&amp;S117&amp;T117&amp;U117&amp;V117&amp;W117&amp;X117&amp;Y117&amp;Z117&amp;AA117&amp;AB117&amp;AC117&amp;AD117&amp;AE117&amp;AF117&amp;AG117&amp;AH117&amp;AI117&amp;AJ117&amp;AK117&amp;AL117&amp;AM117&amp;AN117&amp;AO117&amp;AP117&amp;AQ117&amp;AR117&amp;AS117&amp;AT117&amp;AU117&amp;AV117&amp;AW117&amp;AX117&amp;AY117&amp;AZ117&amp;BA117&amp;BB117&amp;BC117&amp;BD117&amp;BE117&amp;BF117&amp;BG117&amp;BH117&amp;BI117&amp;BJ117&amp;BK117&amp;BL117&amp;BM117&amp;BN117&amp;BO117&amp;BP117&amp;BQ117&amp;BR117&amp;BS117&amp;BT117&amp;BU117&amp;BV117&amp;BW117&amp;BX117&amp;BY117&amp;BZ117&amp;CA117)</f>
        <v>0.26500.397500.48500.38500.10500.1600.27016800.41500.26500.26500.50500.397500.2300.4850.0050.3850.0050.39750.0050.2650.3850.4850.3950.005-0.50.1550.24500.24500.39500.1450.020.1450.020.1450.050.14500.3950.0550.1450.0350.245000.26500.4150.0100.2450.2450.265000.14500.24500.1450.05</v>
      </c>
      <c r="C117" s="108" t="n">
        <v>40238</v>
      </c>
      <c r="D117" s="109" t="n">
        <f aca="false">Curves!D118</f>
        <v>0.265</v>
      </c>
      <c r="E117" s="109" t="n">
        <v>0</v>
      </c>
      <c r="F117" s="109" t="n">
        <f aca="false">Curves!I118</f>
        <v>0.3975</v>
      </c>
      <c r="G117" s="109" t="n">
        <v>0</v>
      </c>
      <c r="H117" s="109" t="n">
        <f aca="false">Curves!P118</f>
        <v>0.485</v>
      </c>
      <c r="I117" s="109" t="n">
        <v>0</v>
      </c>
      <c r="J117" s="109" t="n">
        <f aca="false">Curves!L118</f>
        <v>0.385</v>
      </c>
      <c r="K117" s="109" t="n">
        <v>0</v>
      </c>
      <c r="L117" s="109" t="n">
        <f aca="false">Curves!U118</f>
        <v>0.105</v>
      </c>
      <c r="M117" s="109" t="n">
        <v>0</v>
      </c>
      <c r="N117" s="109" t="n">
        <f aca="false">Curves!V118</f>
        <v>0.16</v>
      </c>
      <c r="O117" s="109" t="n">
        <v>0</v>
      </c>
      <c r="P117" s="109" t="n">
        <f aca="false">Curves!W118</f>
        <v>0.270168</v>
      </c>
      <c r="Q117" s="109" t="n">
        <v>0</v>
      </c>
      <c r="R117" s="109" t="n">
        <f aca="false">Curves!O118</f>
        <v>0.415</v>
      </c>
      <c r="S117" s="109" t="n">
        <v>0</v>
      </c>
      <c r="T117" s="109" t="n">
        <f aca="false">Curves!F118</f>
        <v>0.265</v>
      </c>
      <c r="U117" s="109" t="n">
        <v>0</v>
      </c>
      <c r="V117" s="109" t="n">
        <f aca="false">Curves!H118</f>
        <v>0.265</v>
      </c>
      <c r="W117" s="109" t="n">
        <v>0</v>
      </c>
      <c r="X117" s="109" t="n">
        <f aca="false">Curves!S118</f>
        <v>0.505</v>
      </c>
      <c r="Y117" s="109" t="n">
        <v>0</v>
      </c>
      <c r="Z117" s="109" t="n">
        <f aca="false">Curves!K118</f>
        <v>0.3975</v>
      </c>
      <c r="AA117" s="109" t="n">
        <v>0</v>
      </c>
      <c r="AB117" s="109" t="n">
        <f aca="false">Curves!G118</f>
        <v>0.23</v>
      </c>
      <c r="AC117" s="109" t="n">
        <v>0</v>
      </c>
      <c r="AD117" s="109" t="n">
        <f aca="false">Curves!R118</f>
        <v>0.485</v>
      </c>
      <c r="AE117" s="109" t="n">
        <v>0.005</v>
      </c>
      <c r="AF117" s="109" t="n">
        <f aca="false">Curves!N118</f>
        <v>0.385</v>
      </c>
      <c r="AG117" s="109" t="n">
        <v>0.005</v>
      </c>
      <c r="AH117" s="109" t="n">
        <f aca="false">Curves!J118</f>
        <v>0.3975</v>
      </c>
      <c r="AI117" s="109" t="n">
        <v>0.005</v>
      </c>
      <c r="AJ117" s="109" t="n">
        <f aca="false">Curves!E118</f>
        <v>0.265</v>
      </c>
      <c r="AK117" s="109" t="n">
        <f aca="false">Curves!M118</f>
        <v>0.385</v>
      </c>
      <c r="AL117" s="109" t="n">
        <f aca="false">Curves!Q118</f>
        <v>0.485</v>
      </c>
      <c r="AM117" s="109" t="n">
        <f aca="false">Curves!AC118</f>
        <v>0.395</v>
      </c>
      <c r="AN117" s="109" t="n">
        <f aca="false">Curves!AQ118</f>
        <v>0.005</v>
      </c>
      <c r="AO117" s="109" t="n">
        <f aca="false">Curves!AD118</f>
        <v>-0.5</v>
      </c>
      <c r="AP117" s="109" t="n">
        <f aca="false">Curves!AP118</f>
        <v>0.155</v>
      </c>
      <c r="AQ117" s="109" t="n">
        <f aca="false">Curves!AA118</f>
        <v>0.245</v>
      </c>
      <c r="AR117" s="109" t="n">
        <f aca="false">Curves!AG118</f>
        <v>0</v>
      </c>
      <c r="AS117" s="109" t="n">
        <f aca="false">Curves!Y118</f>
        <v>0.245</v>
      </c>
      <c r="AT117" s="109" t="n">
        <f aca="false">Curves!AJ118</f>
        <v>0</v>
      </c>
      <c r="AU117" s="109" t="n">
        <f aca="false">Curves!AB118</f>
        <v>0.395</v>
      </c>
      <c r="AV117" s="109" t="n">
        <f aca="false">Curves!AH118</f>
        <v>0</v>
      </c>
      <c r="AW117" s="109" t="n">
        <f aca="false">Curves!Z118</f>
        <v>0.145</v>
      </c>
      <c r="AX117" s="109" t="n">
        <f aca="false">Curves!AI118</f>
        <v>0.02</v>
      </c>
      <c r="AY117" s="109" t="n">
        <f aca="false">Curves!Z118</f>
        <v>0.145</v>
      </c>
      <c r="AZ117" s="109" t="n">
        <f aca="false">Curves!AK118</f>
        <v>0.02</v>
      </c>
      <c r="BA117" s="109" t="n">
        <f aca="false">Curves!Z118</f>
        <v>0.145</v>
      </c>
      <c r="BB117" s="109" t="n">
        <f aca="false">Curves!AL118</f>
        <v>0.05</v>
      </c>
      <c r="BC117" s="109" t="n">
        <f aca="false">Curves!Z118</f>
        <v>0.145</v>
      </c>
      <c r="BD117" s="109" t="n">
        <f aca="false">Curves!AO118</f>
        <v>0</v>
      </c>
      <c r="BE117" s="109" t="n">
        <f aca="false">Curves!AC118</f>
        <v>0.395</v>
      </c>
      <c r="BF117" s="109" t="n">
        <f aca="false">Curves!AR118</f>
        <v>0.055</v>
      </c>
      <c r="BG117" s="109" t="n">
        <f aca="false">Curves!Z118</f>
        <v>0.145</v>
      </c>
      <c r="BH117" s="109" t="n">
        <f aca="false">Curves!AM118</f>
        <v>0.035</v>
      </c>
      <c r="BI117" s="109" t="n">
        <f aca="false">AS117</f>
        <v>0.245</v>
      </c>
      <c r="BJ117" s="109" t="n">
        <f aca="false">AT117</f>
        <v>0</v>
      </c>
      <c r="BK117" s="109" t="n">
        <v>0</v>
      </c>
      <c r="BL117" s="109" t="n">
        <f aca="false">D117</f>
        <v>0.265</v>
      </c>
      <c r="BM117" s="109" t="n">
        <v>0</v>
      </c>
      <c r="BN117" s="109" t="n">
        <f aca="false">R117</f>
        <v>0.415</v>
      </c>
      <c r="BO117" s="109" t="n">
        <f aca="false">S117+0.01</f>
        <v>0.01</v>
      </c>
      <c r="BP117" s="109" t="n">
        <v>0</v>
      </c>
      <c r="BQ117" s="109" t="n">
        <f aca="false">AS117</f>
        <v>0.245</v>
      </c>
      <c r="BR117" s="109" t="n">
        <f aca="false">AQ117</f>
        <v>0.245</v>
      </c>
      <c r="BS117" s="109" t="n">
        <f aca="false">D117</f>
        <v>0.265</v>
      </c>
      <c r="BT117" s="109" t="n">
        <f aca="false">Curves!AE118</f>
        <v>0</v>
      </c>
      <c r="BU117" s="109" t="n">
        <v>0</v>
      </c>
      <c r="BV117" s="109" t="n">
        <f aca="false">AW117</f>
        <v>0.145</v>
      </c>
      <c r="BW117" s="109" t="n">
        <f aca="false">Curves!AN118</f>
        <v>0</v>
      </c>
      <c r="BX117" s="109" t="n">
        <f aca="false">AQ117</f>
        <v>0.245</v>
      </c>
      <c r="BY117" s="109" t="n">
        <f aca="false">Curves!AS118</f>
        <v>0</v>
      </c>
      <c r="BZ117" s="109" t="n">
        <f aca="false">BA117</f>
        <v>0.145</v>
      </c>
      <c r="CA117" s="109" t="n">
        <f aca="false">BB117</f>
        <v>0.05</v>
      </c>
      <c r="CB117" s="109"/>
      <c r="CC117" s="109"/>
      <c r="CD117" s="110"/>
      <c r="CE117" s="109"/>
      <c r="CF117" s="110"/>
      <c r="CG117" s="109"/>
      <c r="CH117" s="109"/>
      <c r="CI117" s="109"/>
      <c r="CJ117" s="109"/>
      <c r="CK117" s="109"/>
    </row>
    <row r="118" customFormat="false" ht="12.75" hidden="false" customHeight="false" outlineLevel="0" collapsed="false">
      <c r="A118" s="0" t="n">
        <v>0.490300517331389</v>
      </c>
      <c r="B118" s="0" t="str">
        <f aca="false">(D118&amp;E118&amp;F118&amp;G118&amp;H118&amp;I118&amp;J118&amp;K118&amp;L118&amp;M118&amp;N118&amp;O118&amp;P118&amp;Q118&amp;R118&amp;S118&amp;T118&amp;U118&amp;V118&amp;W118&amp;X118&amp;Y118&amp;Z118&amp;AA118&amp;AB118&amp;AC118&amp;AD118&amp;AE118&amp;AF118&amp;AG118&amp;AH118&amp;AI118&amp;AJ118&amp;AK118&amp;AL118&amp;AM118&amp;AN118&amp;AO118&amp;AP118&amp;AQ118&amp;AR118&amp;AS118&amp;AT118&amp;AU118&amp;AV118&amp;AW118&amp;AX118&amp;AY118&amp;AZ118&amp;BA118&amp;BB118&amp;BC118&amp;BD118&amp;BE118&amp;BF118&amp;BG118&amp;BH118&amp;BI118&amp;BJ118&amp;BK118&amp;BL118&amp;BM118&amp;BN118&amp;BO118&amp;BP118&amp;BQ118&amp;BR118&amp;BS118&amp;BT118&amp;BU118&amp;BV118&amp;BW118&amp;BX118&amp;BY118&amp;BZ118&amp;CA118)</f>
        <v>0.1900.1900.18500.2150-0.0100.04500.1900.23500.1900.1900.18500.1900.15500.1850.0050.2150.0050.190.0050.190.2150.1850.240-0.650.1550.1800.1800.2400.090.0050.090.0050.090.040.0900.240.040.090.00750.18000.1900.2350.0100.180.180.19000.0900.1800.090.04</v>
      </c>
      <c r="C118" s="108" t="n">
        <v>40269</v>
      </c>
      <c r="D118" s="109" t="n">
        <f aca="false">Curves!D119</f>
        <v>0.19</v>
      </c>
      <c r="E118" s="109" t="n">
        <v>0</v>
      </c>
      <c r="F118" s="109" t="n">
        <f aca="false">Curves!I119</f>
        <v>0.19</v>
      </c>
      <c r="G118" s="109" t="n">
        <v>0</v>
      </c>
      <c r="H118" s="109" t="n">
        <f aca="false">Curves!P119</f>
        <v>0.185</v>
      </c>
      <c r="I118" s="109" t="n">
        <v>0</v>
      </c>
      <c r="J118" s="109" t="n">
        <f aca="false">Curves!L119</f>
        <v>0.215</v>
      </c>
      <c r="K118" s="109" t="n">
        <v>0</v>
      </c>
      <c r="L118" s="109" t="n">
        <f aca="false">Curves!U119</f>
        <v>-0.01</v>
      </c>
      <c r="M118" s="109" t="n">
        <v>0</v>
      </c>
      <c r="N118" s="109" t="n">
        <f aca="false">Curves!V119</f>
        <v>0.045</v>
      </c>
      <c r="O118" s="109" t="n">
        <v>0</v>
      </c>
      <c r="P118" s="109" t="n">
        <f aca="false">Curves!W119</f>
        <v>0.19</v>
      </c>
      <c r="Q118" s="109" t="n">
        <v>0</v>
      </c>
      <c r="R118" s="109" t="n">
        <f aca="false">Curves!O119</f>
        <v>0.235</v>
      </c>
      <c r="S118" s="109" t="n">
        <v>0</v>
      </c>
      <c r="T118" s="109" t="n">
        <f aca="false">Curves!F119</f>
        <v>0.19</v>
      </c>
      <c r="U118" s="109" t="n">
        <v>0</v>
      </c>
      <c r="V118" s="109" t="n">
        <f aca="false">Curves!H119</f>
        <v>0.19</v>
      </c>
      <c r="W118" s="109" t="n">
        <v>0</v>
      </c>
      <c r="X118" s="109" t="n">
        <f aca="false">Curves!S119</f>
        <v>0.185</v>
      </c>
      <c r="Y118" s="109" t="n">
        <v>0</v>
      </c>
      <c r="Z118" s="109" t="n">
        <f aca="false">Curves!K119</f>
        <v>0.19</v>
      </c>
      <c r="AA118" s="109" t="n">
        <v>0</v>
      </c>
      <c r="AB118" s="109" t="n">
        <f aca="false">Curves!G119</f>
        <v>0.155</v>
      </c>
      <c r="AC118" s="109" t="n">
        <v>0</v>
      </c>
      <c r="AD118" s="109" t="n">
        <f aca="false">Curves!R119</f>
        <v>0.185</v>
      </c>
      <c r="AE118" s="109" t="n">
        <v>0.005</v>
      </c>
      <c r="AF118" s="109" t="n">
        <f aca="false">Curves!N119</f>
        <v>0.215</v>
      </c>
      <c r="AG118" s="109" t="n">
        <v>0.005</v>
      </c>
      <c r="AH118" s="109" t="n">
        <f aca="false">Curves!J119</f>
        <v>0.19</v>
      </c>
      <c r="AI118" s="109" t="n">
        <v>0.005</v>
      </c>
      <c r="AJ118" s="109" t="n">
        <f aca="false">Curves!E119</f>
        <v>0.19</v>
      </c>
      <c r="AK118" s="109" t="n">
        <f aca="false">Curves!M119</f>
        <v>0.215</v>
      </c>
      <c r="AL118" s="109" t="n">
        <f aca="false">Curves!Q119</f>
        <v>0.185</v>
      </c>
      <c r="AM118" s="109" t="n">
        <f aca="false">Curves!AC119</f>
        <v>0.24</v>
      </c>
      <c r="AN118" s="109" t="n">
        <f aca="false">Curves!AQ119</f>
        <v>0</v>
      </c>
      <c r="AO118" s="109" t="n">
        <f aca="false">Curves!AD119</f>
        <v>-0.65</v>
      </c>
      <c r="AP118" s="109" t="n">
        <f aca="false">Curves!AP119</f>
        <v>0.155</v>
      </c>
      <c r="AQ118" s="109" t="n">
        <f aca="false">Curves!AA119</f>
        <v>0.18</v>
      </c>
      <c r="AR118" s="109" t="n">
        <f aca="false">Curves!AG119</f>
        <v>0</v>
      </c>
      <c r="AS118" s="109" t="n">
        <f aca="false">Curves!Y119</f>
        <v>0.18</v>
      </c>
      <c r="AT118" s="109" t="n">
        <f aca="false">Curves!AJ119</f>
        <v>0</v>
      </c>
      <c r="AU118" s="109" t="n">
        <f aca="false">Curves!AB119</f>
        <v>0.24</v>
      </c>
      <c r="AV118" s="109" t="n">
        <f aca="false">Curves!AH119</f>
        <v>0</v>
      </c>
      <c r="AW118" s="109" t="n">
        <f aca="false">Curves!Z119</f>
        <v>0.09</v>
      </c>
      <c r="AX118" s="109" t="n">
        <f aca="false">Curves!AI119</f>
        <v>0.005</v>
      </c>
      <c r="AY118" s="109" t="n">
        <f aca="false">Curves!Z119</f>
        <v>0.09</v>
      </c>
      <c r="AZ118" s="109" t="n">
        <f aca="false">Curves!AK119</f>
        <v>0.005</v>
      </c>
      <c r="BA118" s="109" t="n">
        <f aca="false">Curves!Z119</f>
        <v>0.09</v>
      </c>
      <c r="BB118" s="109" t="n">
        <f aca="false">Curves!AL119</f>
        <v>0.04</v>
      </c>
      <c r="BC118" s="109" t="n">
        <f aca="false">Curves!Z119</f>
        <v>0.09</v>
      </c>
      <c r="BD118" s="109" t="n">
        <f aca="false">Curves!AO119</f>
        <v>0</v>
      </c>
      <c r="BE118" s="109" t="n">
        <f aca="false">Curves!AC119</f>
        <v>0.24</v>
      </c>
      <c r="BF118" s="109" t="n">
        <f aca="false">Curves!AR119</f>
        <v>0.04</v>
      </c>
      <c r="BG118" s="109" t="n">
        <f aca="false">Curves!Z119</f>
        <v>0.09</v>
      </c>
      <c r="BH118" s="109" t="n">
        <f aca="false">Curves!AM119</f>
        <v>0.0075</v>
      </c>
      <c r="BI118" s="109" t="n">
        <f aca="false">AS118</f>
        <v>0.18</v>
      </c>
      <c r="BJ118" s="109" t="n">
        <f aca="false">AT118</f>
        <v>0</v>
      </c>
      <c r="BK118" s="109" t="n">
        <v>0</v>
      </c>
      <c r="BL118" s="109" t="n">
        <f aca="false">D118</f>
        <v>0.19</v>
      </c>
      <c r="BM118" s="109" t="n">
        <v>0</v>
      </c>
      <c r="BN118" s="109" t="n">
        <f aca="false">R118</f>
        <v>0.235</v>
      </c>
      <c r="BO118" s="109" t="n">
        <f aca="false">S118+0.01</f>
        <v>0.01</v>
      </c>
      <c r="BP118" s="109" t="n">
        <v>0</v>
      </c>
      <c r="BQ118" s="109" t="n">
        <f aca="false">AS118</f>
        <v>0.18</v>
      </c>
      <c r="BR118" s="109" t="n">
        <f aca="false">AQ118</f>
        <v>0.18</v>
      </c>
      <c r="BS118" s="109" t="n">
        <f aca="false">D118</f>
        <v>0.19</v>
      </c>
      <c r="BT118" s="109" t="n">
        <f aca="false">Curves!AE119</f>
        <v>0</v>
      </c>
      <c r="BU118" s="109" t="n">
        <v>0</v>
      </c>
      <c r="BV118" s="109" t="n">
        <f aca="false">AW118</f>
        <v>0.09</v>
      </c>
      <c r="BW118" s="109" t="n">
        <f aca="false">Curves!AN119</f>
        <v>0</v>
      </c>
      <c r="BX118" s="109" t="n">
        <f aca="false">AQ118</f>
        <v>0.18</v>
      </c>
      <c r="BY118" s="109" t="n">
        <f aca="false">Curves!AS119</f>
        <v>0</v>
      </c>
      <c r="BZ118" s="109" t="n">
        <f aca="false">BA118</f>
        <v>0.09</v>
      </c>
      <c r="CA118" s="109" t="n">
        <f aca="false">BB118</f>
        <v>0.04</v>
      </c>
      <c r="CB118" s="109"/>
      <c r="CC118" s="109"/>
      <c r="CD118" s="110"/>
      <c r="CE118" s="109"/>
      <c r="CF118" s="110"/>
      <c r="CG118" s="109"/>
      <c r="CH118" s="109"/>
      <c r="CI118" s="109"/>
      <c r="CJ118" s="109"/>
      <c r="CK118" s="109"/>
    </row>
    <row r="119" customFormat="false" ht="12.75" hidden="false" customHeight="false" outlineLevel="0" collapsed="false">
      <c r="A119" s="0" t="n">
        <v>0.487458771998025</v>
      </c>
      <c r="B119" s="0" t="str">
        <f aca="false">(D119&amp;E119&amp;F119&amp;G119&amp;H119&amp;I119&amp;J119&amp;K119&amp;L119&amp;M119&amp;N119&amp;O119&amp;P119&amp;Q119&amp;R119&amp;S119&amp;T119&amp;U119&amp;V119&amp;W119&amp;X119&amp;Y119&amp;Z119&amp;AA119&amp;AB119&amp;AC119&amp;AD119&amp;AE119&amp;AF119&amp;AG119&amp;AH119&amp;AI119&amp;AJ119&amp;AK119&amp;AL119&amp;AM119&amp;AN119&amp;AO119&amp;AP119&amp;AQ119&amp;AR119&amp;AS119&amp;AT119&amp;AU119&amp;AV119&amp;AW119&amp;AX119&amp;AY119&amp;AZ119&amp;BA119&amp;BB119&amp;BC119&amp;BD119&amp;BE119&amp;BF119&amp;BG119&amp;BH119&amp;BI119&amp;BJ119&amp;BK119&amp;BL119&amp;BM119&amp;BN119&amp;BO119&amp;BP119&amp;BQ119&amp;BR119&amp;BS119&amp;BT119&amp;BU119&amp;BV119&amp;BW119&amp;BX119&amp;BY119&amp;BZ119&amp;CA119)</f>
        <v>0.1800.1800.17500.2050-0.0200.03500.1800.22500.1800.1800.17500.1800.14500.1750.0050.2050.0050.180.0050.180.2050.1750.230-0.650.1550.1700.1700.2300.080.0050.080.0050.080.040.0800.230.040.080.00750.17000.1800.2250.0100.170.170.18000.0800.1700.080.04</v>
      </c>
      <c r="C119" s="108" t="n">
        <v>40299</v>
      </c>
      <c r="D119" s="109" t="n">
        <f aca="false">Curves!D120</f>
        <v>0.18</v>
      </c>
      <c r="E119" s="109" t="n">
        <v>0</v>
      </c>
      <c r="F119" s="109" t="n">
        <f aca="false">Curves!I120</f>
        <v>0.18</v>
      </c>
      <c r="G119" s="109" t="n">
        <v>0</v>
      </c>
      <c r="H119" s="109" t="n">
        <f aca="false">Curves!P120</f>
        <v>0.175</v>
      </c>
      <c r="I119" s="109" t="n">
        <v>0</v>
      </c>
      <c r="J119" s="109" t="n">
        <f aca="false">Curves!L120</f>
        <v>0.205</v>
      </c>
      <c r="K119" s="109" t="n">
        <v>0</v>
      </c>
      <c r="L119" s="109" t="n">
        <f aca="false">Curves!U120</f>
        <v>-0.02</v>
      </c>
      <c r="M119" s="109" t="n">
        <v>0</v>
      </c>
      <c r="N119" s="109" t="n">
        <f aca="false">Curves!V120</f>
        <v>0.035</v>
      </c>
      <c r="O119" s="109" t="n">
        <v>0</v>
      </c>
      <c r="P119" s="109" t="n">
        <f aca="false">Curves!W120</f>
        <v>0.18</v>
      </c>
      <c r="Q119" s="109" t="n">
        <v>0</v>
      </c>
      <c r="R119" s="109" t="n">
        <f aca="false">Curves!O120</f>
        <v>0.225</v>
      </c>
      <c r="S119" s="109" t="n">
        <v>0</v>
      </c>
      <c r="T119" s="109" t="n">
        <f aca="false">Curves!F120</f>
        <v>0.18</v>
      </c>
      <c r="U119" s="109" t="n">
        <v>0</v>
      </c>
      <c r="V119" s="109" t="n">
        <f aca="false">Curves!H120</f>
        <v>0.18</v>
      </c>
      <c r="W119" s="109" t="n">
        <v>0</v>
      </c>
      <c r="X119" s="109" t="n">
        <f aca="false">Curves!S120</f>
        <v>0.175</v>
      </c>
      <c r="Y119" s="109" t="n">
        <v>0</v>
      </c>
      <c r="Z119" s="109" t="n">
        <f aca="false">Curves!K120</f>
        <v>0.18</v>
      </c>
      <c r="AA119" s="109" t="n">
        <v>0</v>
      </c>
      <c r="AB119" s="109" t="n">
        <f aca="false">Curves!G120</f>
        <v>0.145</v>
      </c>
      <c r="AC119" s="109" t="n">
        <v>0</v>
      </c>
      <c r="AD119" s="109" t="n">
        <f aca="false">Curves!R120</f>
        <v>0.175</v>
      </c>
      <c r="AE119" s="109" t="n">
        <v>0.005</v>
      </c>
      <c r="AF119" s="109" t="n">
        <f aca="false">Curves!N120</f>
        <v>0.205</v>
      </c>
      <c r="AG119" s="109" t="n">
        <v>0.005</v>
      </c>
      <c r="AH119" s="109" t="n">
        <f aca="false">Curves!J120</f>
        <v>0.18</v>
      </c>
      <c r="AI119" s="109" t="n">
        <v>0.005</v>
      </c>
      <c r="AJ119" s="109" t="n">
        <f aca="false">Curves!E120</f>
        <v>0.18</v>
      </c>
      <c r="AK119" s="109" t="n">
        <f aca="false">Curves!M120</f>
        <v>0.205</v>
      </c>
      <c r="AL119" s="109" t="n">
        <f aca="false">Curves!Q120</f>
        <v>0.175</v>
      </c>
      <c r="AM119" s="109" t="n">
        <f aca="false">Curves!AC120</f>
        <v>0.23</v>
      </c>
      <c r="AN119" s="109" t="n">
        <f aca="false">Curves!AQ120</f>
        <v>0</v>
      </c>
      <c r="AO119" s="109" t="n">
        <f aca="false">Curves!AD120</f>
        <v>-0.65</v>
      </c>
      <c r="AP119" s="109" t="n">
        <f aca="false">Curves!AP120</f>
        <v>0.155</v>
      </c>
      <c r="AQ119" s="109" t="n">
        <f aca="false">Curves!AA120</f>
        <v>0.17</v>
      </c>
      <c r="AR119" s="109" t="n">
        <f aca="false">Curves!AG120</f>
        <v>0</v>
      </c>
      <c r="AS119" s="109" t="n">
        <f aca="false">Curves!Y120</f>
        <v>0.17</v>
      </c>
      <c r="AT119" s="109" t="n">
        <f aca="false">Curves!AJ120</f>
        <v>0</v>
      </c>
      <c r="AU119" s="109" t="n">
        <f aca="false">Curves!AB120</f>
        <v>0.23</v>
      </c>
      <c r="AV119" s="109" t="n">
        <f aca="false">Curves!AH120</f>
        <v>0</v>
      </c>
      <c r="AW119" s="109" t="n">
        <f aca="false">Curves!Z120</f>
        <v>0.08</v>
      </c>
      <c r="AX119" s="109" t="n">
        <f aca="false">Curves!AI120</f>
        <v>0.005</v>
      </c>
      <c r="AY119" s="109" t="n">
        <f aca="false">Curves!Z120</f>
        <v>0.08</v>
      </c>
      <c r="AZ119" s="109" t="n">
        <f aca="false">Curves!AK120</f>
        <v>0.005</v>
      </c>
      <c r="BA119" s="109" t="n">
        <f aca="false">Curves!Z120</f>
        <v>0.08</v>
      </c>
      <c r="BB119" s="109" t="n">
        <f aca="false">Curves!AL120</f>
        <v>0.04</v>
      </c>
      <c r="BC119" s="109" t="n">
        <f aca="false">Curves!Z120</f>
        <v>0.08</v>
      </c>
      <c r="BD119" s="109" t="n">
        <f aca="false">Curves!AO120</f>
        <v>0</v>
      </c>
      <c r="BE119" s="109" t="n">
        <f aca="false">Curves!AC120</f>
        <v>0.23</v>
      </c>
      <c r="BF119" s="109" t="n">
        <f aca="false">Curves!AR120</f>
        <v>0.04</v>
      </c>
      <c r="BG119" s="109" t="n">
        <f aca="false">Curves!Z120</f>
        <v>0.08</v>
      </c>
      <c r="BH119" s="109" t="n">
        <f aca="false">Curves!AM120</f>
        <v>0.0075</v>
      </c>
      <c r="BI119" s="109" t="n">
        <f aca="false">AS119</f>
        <v>0.17</v>
      </c>
      <c r="BJ119" s="109" t="n">
        <f aca="false">AT119</f>
        <v>0</v>
      </c>
      <c r="BK119" s="109" t="n">
        <v>0</v>
      </c>
      <c r="BL119" s="109" t="n">
        <f aca="false">D119</f>
        <v>0.18</v>
      </c>
      <c r="BM119" s="109" t="n">
        <v>0</v>
      </c>
      <c r="BN119" s="109" t="n">
        <f aca="false">R119</f>
        <v>0.225</v>
      </c>
      <c r="BO119" s="109" t="n">
        <f aca="false">S119+0.01</f>
        <v>0.01</v>
      </c>
      <c r="BP119" s="109" t="n">
        <v>0</v>
      </c>
      <c r="BQ119" s="109" t="n">
        <f aca="false">AS119</f>
        <v>0.17</v>
      </c>
      <c r="BR119" s="109" t="n">
        <f aca="false">AQ119</f>
        <v>0.17</v>
      </c>
      <c r="BS119" s="109" t="n">
        <f aca="false">D119</f>
        <v>0.18</v>
      </c>
      <c r="BT119" s="109" t="n">
        <f aca="false">Curves!AE120</f>
        <v>0</v>
      </c>
      <c r="BU119" s="109" t="n">
        <v>0</v>
      </c>
      <c r="BV119" s="109" t="n">
        <f aca="false">AW119</f>
        <v>0.08</v>
      </c>
      <c r="BW119" s="109" t="n">
        <f aca="false">Curves!AN120</f>
        <v>0</v>
      </c>
      <c r="BX119" s="109" t="n">
        <f aca="false">AQ119</f>
        <v>0.17</v>
      </c>
      <c r="BY119" s="109" t="n">
        <f aca="false">Curves!AS120</f>
        <v>0</v>
      </c>
      <c r="BZ119" s="109" t="n">
        <f aca="false">BA119</f>
        <v>0.08</v>
      </c>
      <c r="CA119" s="109" t="n">
        <f aca="false">BB119</f>
        <v>0.04</v>
      </c>
      <c r="CB119" s="109"/>
      <c r="CC119" s="109"/>
      <c r="CD119" s="110"/>
      <c r="CE119" s="109"/>
      <c r="CF119" s="110"/>
      <c r="CG119" s="109"/>
      <c r="CH119" s="109"/>
      <c r="CI119" s="109"/>
      <c r="CJ119" s="109"/>
      <c r="CK119" s="109"/>
    </row>
    <row r="120" customFormat="false" ht="12.75" hidden="false" customHeight="false" outlineLevel="0" collapsed="false">
      <c r="A120" s="0" t="n">
        <v>0.484540812902294</v>
      </c>
      <c r="B120" s="0" t="str">
        <f aca="false">(D120&amp;E120&amp;F120&amp;G120&amp;H120&amp;I120&amp;J120&amp;K120&amp;L120&amp;M120&amp;N120&amp;O120&amp;P120&amp;Q120&amp;R120&amp;S120&amp;T120&amp;U120&amp;V120&amp;W120&amp;X120&amp;Y120&amp;Z120&amp;AA120&amp;AB120&amp;AC120&amp;AD120&amp;AE120&amp;AF120&amp;AG120&amp;AH120&amp;AI120&amp;AJ120&amp;AK120&amp;AL120&amp;AM120&amp;AN120&amp;AO120&amp;AP120&amp;AQ120&amp;AR120&amp;AS120&amp;AT120&amp;AU120&amp;AV120&amp;AW120&amp;AX120&amp;AY120&amp;AZ120&amp;BA120&amp;BB120&amp;BC120&amp;BD120&amp;BE120&amp;BF120&amp;BG120&amp;BH120&amp;BI120&amp;BJ120&amp;BK120&amp;BL120&amp;BM120&amp;BN120&amp;BO120&amp;BP120&amp;BQ120&amp;BR120&amp;BS120&amp;BT120&amp;BU120&amp;BV120&amp;BW120&amp;BX120&amp;BY120&amp;BZ120&amp;CA120)</f>
        <v>0.1700.1700.16500.1950-0.0300.02500.1700.21500.1700.1700.16500.1700.13500.1650.0050.1950.0050.170.0050.170.1950.1650.220-0.650.1550.1600.1600.2200.070.0050.070.0050.070.040.0700.220.040.070.00750.16000.1700.2150.0100.160.160.17000.0700.1600.070.04</v>
      </c>
      <c r="C120" s="108" t="n">
        <v>40330</v>
      </c>
      <c r="D120" s="109" t="n">
        <f aca="false">Curves!D121</f>
        <v>0.17</v>
      </c>
      <c r="E120" s="109" t="n">
        <v>0</v>
      </c>
      <c r="F120" s="109" t="n">
        <f aca="false">Curves!I121</f>
        <v>0.17</v>
      </c>
      <c r="G120" s="109" t="n">
        <v>0</v>
      </c>
      <c r="H120" s="109" t="n">
        <f aca="false">Curves!P121</f>
        <v>0.165</v>
      </c>
      <c r="I120" s="109" t="n">
        <v>0</v>
      </c>
      <c r="J120" s="109" t="n">
        <f aca="false">Curves!L121</f>
        <v>0.195</v>
      </c>
      <c r="K120" s="109" t="n">
        <v>0</v>
      </c>
      <c r="L120" s="109" t="n">
        <f aca="false">Curves!U121</f>
        <v>-0.03</v>
      </c>
      <c r="M120" s="109" t="n">
        <v>0</v>
      </c>
      <c r="N120" s="109" t="n">
        <f aca="false">Curves!V121</f>
        <v>0.025</v>
      </c>
      <c r="O120" s="109" t="n">
        <v>0</v>
      </c>
      <c r="P120" s="109" t="n">
        <f aca="false">Curves!W121</f>
        <v>0.17</v>
      </c>
      <c r="Q120" s="109" t="n">
        <v>0</v>
      </c>
      <c r="R120" s="109" t="n">
        <f aca="false">Curves!O121</f>
        <v>0.215</v>
      </c>
      <c r="S120" s="109" t="n">
        <v>0</v>
      </c>
      <c r="T120" s="109" t="n">
        <f aca="false">Curves!F121</f>
        <v>0.17</v>
      </c>
      <c r="U120" s="109" t="n">
        <v>0</v>
      </c>
      <c r="V120" s="109" t="n">
        <f aca="false">Curves!H121</f>
        <v>0.17</v>
      </c>
      <c r="W120" s="109" t="n">
        <v>0</v>
      </c>
      <c r="X120" s="109" t="n">
        <f aca="false">Curves!S121</f>
        <v>0.165</v>
      </c>
      <c r="Y120" s="109" t="n">
        <v>0</v>
      </c>
      <c r="Z120" s="109" t="n">
        <f aca="false">Curves!K121</f>
        <v>0.17</v>
      </c>
      <c r="AA120" s="109" t="n">
        <v>0</v>
      </c>
      <c r="AB120" s="109" t="n">
        <f aca="false">Curves!G121</f>
        <v>0.135</v>
      </c>
      <c r="AC120" s="109" t="n">
        <v>0</v>
      </c>
      <c r="AD120" s="109" t="n">
        <f aca="false">Curves!R121</f>
        <v>0.165</v>
      </c>
      <c r="AE120" s="109" t="n">
        <v>0.005</v>
      </c>
      <c r="AF120" s="109" t="n">
        <f aca="false">Curves!N121</f>
        <v>0.195</v>
      </c>
      <c r="AG120" s="109" t="n">
        <v>0.005</v>
      </c>
      <c r="AH120" s="109" t="n">
        <f aca="false">Curves!J121</f>
        <v>0.17</v>
      </c>
      <c r="AI120" s="109" t="n">
        <v>0.005</v>
      </c>
      <c r="AJ120" s="109" t="n">
        <f aca="false">Curves!E121</f>
        <v>0.17</v>
      </c>
      <c r="AK120" s="109" t="n">
        <f aca="false">Curves!M121</f>
        <v>0.195</v>
      </c>
      <c r="AL120" s="109" t="n">
        <f aca="false">Curves!Q121</f>
        <v>0.165</v>
      </c>
      <c r="AM120" s="109" t="n">
        <f aca="false">Curves!AC121</f>
        <v>0.22</v>
      </c>
      <c r="AN120" s="109" t="n">
        <f aca="false">Curves!AQ121</f>
        <v>0</v>
      </c>
      <c r="AO120" s="109" t="n">
        <f aca="false">Curves!AD121</f>
        <v>-0.65</v>
      </c>
      <c r="AP120" s="109" t="n">
        <f aca="false">Curves!AP121</f>
        <v>0.155</v>
      </c>
      <c r="AQ120" s="109" t="n">
        <f aca="false">Curves!AA121</f>
        <v>0.16</v>
      </c>
      <c r="AR120" s="109" t="n">
        <f aca="false">Curves!AG121</f>
        <v>0</v>
      </c>
      <c r="AS120" s="109" t="n">
        <f aca="false">Curves!Y121</f>
        <v>0.16</v>
      </c>
      <c r="AT120" s="109" t="n">
        <f aca="false">Curves!AJ121</f>
        <v>0</v>
      </c>
      <c r="AU120" s="109" t="n">
        <f aca="false">Curves!AB121</f>
        <v>0.22</v>
      </c>
      <c r="AV120" s="109" t="n">
        <f aca="false">Curves!AH121</f>
        <v>0</v>
      </c>
      <c r="AW120" s="109" t="n">
        <f aca="false">Curves!Z121</f>
        <v>0.07</v>
      </c>
      <c r="AX120" s="109" t="n">
        <f aca="false">Curves!AI121</f>
        <v>0.005</v>
      </c>
      <c r="AY120" s="109" t="n">
        <f aca="false">Curves!Z121</f>
        <v>0.07</v>
      </c>
      <c r="AZ120" s="109" t="n">
        <f aca="false">Curves!AK121</f>
        <v>0.005</v>
      </c>
      <c r="BA120" s="109" t="n">
        <f aca="false">Curves!Z121</f>
        <v>0.07</v>
      </c>
      <c r="BB120" s="109" t="n">
        <f aca="false">Curves!AL121</f>
        <v>0.04</v>
      </c>
      <c r="BC120" s="109" t="n">
        <f aca="false">Curves!Z121</f>
        <v>0.07</v>
      </c>
      <c r="BD120" s="109" t="n">
        <f aca="false">Curves!AO121</f>
        <v>0</v>
      </c>
      <c r="BE120" s="109" t="n">
        <f aca="false">Curves!AC121</f>
        <v>0.22</v>
      </c>
      <c r="BF120" s="109" t="n">
        <f aca="false">Curves!AR121</f>
        <v>0.04</v>
      </c>
      <c r="BG120" s="109" t="n">
        <f aca="false">Curves!Z121</f>
        <v>0.07</v>
      </c>
      <c r="BH120" s="109" t="n">
        <f aca="false">Curves!AM121</f>
        <v>0.0075</v>
      </c>
      <c r="BI120" s="109" t="n">
        <f aca="false">AS120</f>
        <v>0.16</v>
      </c>
      <c r="BJ120" s="109" t="n">
        <f aca="false">AT120</f>
        <v>0</v>
      </c>
      <c r="BK120" s="109" t="n">
        <v>0</v>
      </c>
      <c r="BL120" s="109" t="n">
        <f aca="false">D120</f>
        <v>0.17</v>
      </c>
      <c r="BM120" s="109" t="n">
        <v>0</v>
      </c>
      <c r="BN120" s="109" t="n">
        <f aca="false">R120</f>
        <v>0.215</v>
      </c>
      <c r="BO120" s="109" t="n">
        <f aca="false">S120+0.01</f>
        <v>0.01</v>
      </c>
      <c r="BP120" s="109" t="n">
        <v>0</v>
      </c>
      <c r="BQ120" s="109" t="n">
        <f aca="false">AS120</f>
        <v>0.16</v>
      </c>
      <c r="BR120" s="109" t="n">
        <f aca="false">AQ120</f>
        <v>0.16</v>
      </c>
      <c r="BS120" s="109" t="n">
        <f aca="false">D120</f>
        <v>0.17</v>
      </c>
      <c r="BT120" s="109" t="n">
        <f aca="false">Curves!AE121</f>
        <v>0</v>
      </c>
      <c r="BU120" s="109" t="n">
        <v>0</v>
      </c>
      <c r="BV120" s="109" t="n">
        <f aca="false">AW120</f>
        <v>0.07</v>
      </c>
      <c r="BW120" s="109" t="n">
        <f aca="false">Curves!AN121</f>
        <v>0</v>
      </c>
      <c r="BX120" s="109" t="n">
        <f aca="false">AQ120</f>
        <v>0.16</v>
      </c>
      <c r="BY120" s="109" t="n">
        <f aca="false">Curves!AS121</f>
        <v>0</v>
      </c>
      <c r="BZ120" s="109" t="n">
        <f aca="false">BA120</f>
        <v>0.07</v>
      </c>
      <c r="CA120" s="109" t="n">
        <f aca="false">BB120</f>
        <v>0.04</v>
      </c>
      <c r="CB120" s="109"/>
      <c r="CC120" s="109"/>
      <c r="CD120" s="110"/>
      <c r="CE120" s="109"/>
      <c r="CF120" s="110"/>
      <c r="CG120" s="109"/>
      <c r="CH120" s="109"/>
      <c r="CI120" s="109"/>
      <c r="CJ120" s="109"/>
      <c r="CK120" s="109"/>
    </row>
    <row r="121" customFormat="false" ht="12.75" hidden="false" customHeight="false" outlineLevel="0" collapsed="false">
      <c r="A121" s="0" t="n">
        <v>0.481665985189816</v>
      </c>
      <c r="B121" s="0" t="str">
        <f aca="false">(D121&amp;E121&amp;F121&amp;G121&amp;H121&amp;I121&amp;J121&amp;K121&amp;L121&amp;M121&amp;N121&amp;O121&amp;P121&amp;Q121&amp;R121&amp;S121&amp;T121&amp;U121&amp;V121&amp;W121&amp;X121&amp;Y121&amp;Z121&amp;AA121&amp;AB121&amp;AC121&amp;AD121&amp;AE121&amp;AF121&amp;AG121&amp;AH121&amp;AI121&amp;AJ121&amp;AK121&amp;AL121&amp;AM121&amp;AN121&amp;AO121&amp;AP121&amp;AQ121&amp;AR121&amp;AS121&amp;AT121&amp;AU121&amp;AV121&amp;AW121&amp;AX121&amp;AY121&amp;AZ121&amp;BA121&amp;BB121&amp;BC121&amp;BD121&amp;BE121&amp;BF121&amp;BG121&amp;BH121&amp;BI121&amp;BJ121&amp;BK121&amp;BL121&amp;BM121&amp;BN121&amp;BO121&amp;BP121&amp;BQ121&amp;BR121&amp;BS121&amp;BT121&amp;BU121&amp;BV121&amp;BW121&amp;BX121&amp;BY121&amp;BZ121&amp;CA121)</f>
        <v>0.1700.1700.16500.1950-0.0300.02500.1700.21500.1700.1700.16500.1700.13500.1650.0050.1950.0050.170.0050.170.1950.1650.220-0.650.1550.1600.1600.2200.070.0050.070.0050.070.040.0700.220.040.070.010.16000.1700.2150.0100.160.160.17000.0700.1600.070.04</v>
      </c>
      <c r="C121" s="108" t="n">
        <v>40360</v>
      </c>
      <c r="D121" s="109" t="n">
        <f aca="false">Curves!D122</f>
        <v>0.17</v>
      </c>
      <c r="E121" s="109" t="n">
        <v>0</v>
      </c>
      <c r="F121" s="109" t="n">
        <f aca="false">Curves!I122</f>
        <v>0.17</v>
      </c>
      <c r="G121" s="109" t="n">
        <v>0</v>
      </c>
      <c r="H121" s="109" t="n">
        <f aca="false">Curves!P122</f>
        <v>0.165</v>
      </c>
      <c r="I121" s="109" t="n">
        <v>0</v>
      </c>
      <c r="J121" s="109" t="n">
        <f aca="false">Curves!L122</f>
        <v>0.195</v>
      </c>
      <c r="K121" s="109" t="n">
        <v>0</v>
      </c>
      <c r="L121" s="109" t="n">
        <f aca="false">Curves!U122</f>
        <v>-0.03</v>
      </c>
      <c r="M121" s="109" t="n">
        <v>0</v>
      </c>
      <c r="N121" s="109" t="n">
        <f aca="false">Curves!V122</f>
        <v>0.025</v>
      </c>
      <c r="O121" s="109" t="n">
        <v>0</v>
      </c>
      <c r="P121" s="109" t="n">
        <f aca="false">Curves!W122</f>
        <v>0.17</v>
      </c>
      <c r="Q121" s="109" t="n">
        <v>0</v>
      </c>
      <c r="R121" s="109" t="n">
        <f aca="false">Curves!O122</f>
        <v>0.215</v>
      </c>
      <c r="S121" s="109" t="n">
        <v>0</v>
      </c>
      <c r="T121" s="109" t="n">
        <f aca="false">Curves!F122</f>
        <v>0.17</v>
      </c>
      <c r="U121" s="109" t="n">
        <v>0</v>
      </c>
      <c r="V121" s="109" t="n">
        <f aca="false">Curves!H122</f>
        <v>0.17</v>
      </c>
      <c r="W121" s="109" t="n">
        <v>0</v>
      </c>
      <c r="X121" s="109" t="n">
        <f aca="false">Curves!S122</f>
        <v>0.165</v>
      </c>
      <c r="Y121" s="109" t="n">
        <v>0</v>
      </c>
      <c r="Z121" s="109" t="n">
        <f aca="false">Curves!K122</f>
        <v>0.17</v>
      </c>
      <c r="AA121" s="109" t="n">
        <v>0</v>
      </c>
      <c r="AB121" s="109" t="n">
        <f aca="false">Curves!G122</f>
        <v>0.135</v>
      </c>
      <c r="AC121" s="109" t="n">
        <v>0</v>
      </c>
      <c r="AD121" s="109" t="n">
        <f aca="false">Curves!R122</f>
        <v>0.165</v>
      </c>
      <c r="AE121" s="109" t="n">
        <v>0.005</v>
      </c>
      <c r="AF121" s="109" t="n">
        <f aca="false">Curves!N122</f>
        <v>0.195</v>
      </c>
      <c r="AG121" s="109" t="n">
        <v>0.005</v>
      </c>
      <c r="AH121" s="109" t="n">
        <f aca="false">Curves!J122</f>
        <v>0.17</v>
      </c>
      <c r="AI121" s="109" t="n">
        <v>0.005</v>
      </c>
      <c r="AJ121" s="109" t="n">
        <f aca="false">Curves!E122</f>
        <v>0.17</v>
      </c>
      <c r="AK121" s="109" t="n">
        <f aca="false">Curves!M122</f>
        <v>0.195</v>
      </c>
      <c r="AL121" s="109" t="n">
        <f aca="false">Curves!Q122</f>
        <v>0.165</v>
      </c>
      <c r="AM121" s="109" t="n">
        <f aca="false">Curves!AC122</f>
        <v>0.22</v>
      </c>
      <c r="AN121" s="109" t="n">
        <f aca="false">Curves!AQ122</f>
        <v>0</v>
      </c>
      <c r="AO121" s="109" t="n">
        <f aca="false">Curves!AD122</f>
        <v>-0.65</v>
      </c>
      <c r="AP121" s="109" t="n">
        <f aca="false">Curves!AP122</f>
        <v>0.155</v>
      </c>
      <c r="AQ121" s="109" t="n">
        <f aca="false">Curves!AA122</f>
        <v>0.16</v>
      </c>
      <c r="AR121" s="109" t="n">
        <f aca="false">Curves!AG122</f>
        <v>0</v>
      </c>
      <c r="AS121" s="109" t="n">
        <f aca="false">Curves!Y122</f>
        <v>0.16</v>
      </c>
      <c r="AT121" s="109" t="n">
        <f aca="false">Curves!AJ122</f>
        <v>0</v>
      </c>
      <c r="AU121" s="109" t="n">
        <f aca="false">Curves!AB122</f>
        <v>0.22</v>
      </c>
      <c r="AV121" s="109" t="n">
        <f aca="false">Curves!AH122</f>
        <v>0</v>
      </c>
      <c r="AW121" s="109" t="n">
        <f aca="false">Curves!Z122</f>
        <v>0.07</v>
      </c>
      <c r="AX121" s="109" t="n">
        <f aca="false">Curves!AI122</f>
        <v>0.005</v>
      </c>
      <c r="AY121" s="109" t="n">
        <f aca="false">Curves!Z122</f>
        <v>0.07</v>
      </c>
      <c r="AZ121" s="109" t="n">
        <f aca="false">Curves!AK122</f>
        <v>0.005</v>
      </c>
      <c r="BA121" s="109" t="n">
        <f aca="false">Curves!Z122</f>
        <v>0.07</v>
      </c>
      <c r="BB121" s="109" t="n">
        <f aca="false">Curves!AL122</f>
        <v>0.04</v>
      </c>
      <c r="BC121" s="109" t="n">
        <f aca="false">Curves!Z122</f>
        <v>0.07</v>
      </c>
      <c r="BD121" s="109" t="n">
        <f aca="false">Curves!AO122</f>
        <v>0</v>
      </c>
      <c r="BE121" s="109" t="n">
        <f aca="false">Curves!AC122</f>
        <v>0.22</v>
      </c>
      <c r="BF121" s="109" t="n">
        <f aca="false">Curves!AR122</f>
        <v>0.04</v>
      </c>
      <c r="BG121" s="109" t="n">
        <f aca="false">Curves!Z122</f>
        <v>0.07</v>
      </c>
      <c r="BH121" s="109" t="n">
        <f aca="false">Curves!AM122</f>
        <v>0.01</v>
      </c>
      <c r="BI121" s="109" t="n">
        <f aca="false">AS121</f>
        <v>0.16</v>
      </c>
      <c r="BJ121" s="109" t="n">
        <f aca="false">AT121</f>
        <v>0</v>
      </c>
      <c r="BK121" s="109" t="n">
        <v>0</v>
      </c>
      <c r="BL121" s="109" t="n">
        <f aca="false">D121</f>
        <v>0.17</v>
      </c>
      <c r="BM121" s="109" t="n">
        <v>0</v>
      </c>
      <c r="BN121" s="109" t="n">
        <f aca="false">R121</f>
        <v>0.215</v>
      </c>
      <c r="BO121" s="109" t="n">
        <f aca="false">S121+0.01</f>
        <v>0.01</v>
      </c>
      <c r="BP121" s="109" t="n">
        <v>0</v>
      </c>
      <c r="BQ121" s="109" t="n">
        <f aca="false">AS121</f>
        <v>0.16</v>
      </c>
      <c r="BR121" s="109" t="n">
        <f aca="false">AQ121</f>
        <v>0.16</v>
      </c>
      <c r="BS121" s="109" t="n">
        <f aca="false">D121</f>
        <v>0.17</v>
      </c>
      <c r="BT121" s="109" t="n">
        <f aca="false">Curves!AE122</f>
        <v>0</v>
      </c>
      <c r="BU121" s="109" t="n">
        <v>0</v>
      </c>
      <c r="BV121" s="109" t="n">
        <f aca="false">AW121</f>
        <v>0.07</v>
      </c>
      <c r="BW121" s="109" t="n">
        <f aca="false">Curves!AN122</f>
        <v>0</v>
      </c>
      <c r="BX121" s="109" t="n">
        <f aca="false">AQ121</f>
        <v>0.16</v>
      </c>
      <c r="BY121" s="109" t="n">
        <f aca="false">Curves!AS122</f>
        <v>0</v>
      </c>
      <c r="BZ121" s="109" t="n">
        <f aca="false">BA121</f>
        <v>0.07</v>
      </c>
      <c r="CA121" s="109" t="n">
        <f aca="false">BB121</f>
        <v>0.04</v>
      </c>
      <c r="CB121" s="109"/>
      <c r="CC121" s="109"/>
      <c r="CD121" s="110"/>
      <c r="CE121" s="109"/>
      <c r="CF121" s="110"/>
      <c r="CG121" s="109"/>
      <c r="CH121" s="109"/>
      <c r="CI121" s="109"/>
      <c r="CJ121" s="109"/>
      <c r="CK121" s="109"/>
    </row>
    <row r="122" customFormat="false" ht="12.75" hidden="false" customHeight="false" outlineLevel="0" collapsed="false">
      <c r="A122" s="0" t="n">
        <v>0.478695461603436</v>
      </c>
      <c r="B122" s="0" t="str">
        <f aca="false">(D122&amp;E122&amp;F122&amp;G122&amp;H122&amp;I122&amp;J122&amp;K122&amp;L122&amp;M122&amp;N122&amp;O122&amp;P122&amp;Q122&amp;R122&amp;S122&amp;T122&amp;U122&amp;V122&amp;W122&amp;X122&amp;Y122&amp;Z122&amp;AA122&amp;AB122&amp;AC122&amp;AD122&amp;AE122&amp;AF122&amp;AG122&amp;AH122&amp;AI122&amp;AJ122&amp;AK122&amp;AL122&amp;AM122&amp;AN122&amp;AO122&amp;AP122&amp;AQ122&amp;AR122&amp;AS122&amp;AT122&amp;AU122&amp;AV122&amp;AW122&amp;AX122&amp;AY122&amp;AZ122&amp;BA122&amp;BB122&amp;BC122&amp;BD122&amp;BE122&amp;BF122&amp;BG122&amp;BH122&amp;BI122&amp;BJ122&amp;BK122&amp;BL122&amp;BM122&amp;BN122&amp;BO122&amp;BP122&amp;BQ122&amp;BR122&amp;BS122&amp;BT122&amp;BU122&amp;BV122&amp;BW122&amp;BX122&amp;BY122&amp;BZ122&amp;CA122)</f>
        <v>0.1700.1700.16500.1950-0.0300.02500.1700.21500.1700.1700.16500.1700.13500.1650.0050.1950.0050.170.0050.170.1950.1650.220-0.650.1550.1600.1600.2200.070.0050.070.0050.070.040.0700.220.040.070.01250.16000.1700.2150.0100.160.160.17000.0700.1600.070.04</v>
      </c>
      <c r="C122" s="108" t="n">
        <v>40391</v>
      </c>
      <c r="D122" s="109" t="n">
        <f aca="false">Curves!D123</f>
        <v>0.17</v>
      </c>
      <c r="E122" s="109" t="n">
        <v>0</v>
      </c>
      <c r="F122" s="109" t="n">
        <f aca="false">Curves!I123</f>
        <v>0.17</v>
      </c>
      <c r="G122" s="109" t="n">
        <v>0</v>
      </c>
      <c r="H122" s="109" t="n">
        <f aca="false">Curves!P123</f>
        <v>0.165</v>
      </c>
      <c r="I122" s="109" t="n">
        <v>0</v>
      </c>
      <c r="J122" s="109" t="n">
        <f aca="false">Curves!L123</f>
        <v>0.195</v>
      </c>
      <c r="K122" s="109" t="n">
        <v>0</v>
      </c>
      <c r="L122" s="109" t="n">
        <f aca="false">Curves!U123</f>
        <v>-0.03</v>
      </c>
      <c r="M122" s="109" t="n">
        <v>0</v>
      </c>
      <c r="N122" s="109" t="n">
        <f aca="false">Curves!V123</f>
        <v>0.025</v>
      </c>
      <c r="O122" s="109" t="n">
        <v>0</v>
      </c>
      <c r="P122" s="109" t="n">
        <f aca="false">Curves!W123</f>
        <v>0.17</v>
      </c>
      <c r="Q122" s="109" t="n">
        <v>0</v>
      </c>
      <c r="R122" s="109" t="n">
        <f aca="false">Curves!O123</f>
        <v>0.215</v>
      </c>
      <c r="S122" s="109" t="n">
        <v>0</v>
      </c>
      <c r="T122" s="109" t="n">
        <f aca="false">Curves!F123</f>
        <v>0.17</v>
      </c>
      <c r="U122" s="109" t="n">
        <v>0</v>
      </c>
      <c r="V122" s="109" t="n">
        <f aca="false">Curves!H123</f>
        <v>0.17</v>
      </c>
      <c r="W122" s="109" t="n">
        <v>0</v>
      </c>
      <c r="X122" s="109" t="n">
        <f aca="false">Curves!S123</f>
        <v>0.165</v>
      </c>
      <c r="Y122" s="109" t="n">
        <v>0</v>
      </c>
      <c r="Z122" s="109" t="n">
        <f aca="false">Curves!K123</f>
        <v>0.17</v>
      </c>
      <c r="AA122" s="109" t="n">
        <v>0</v>
      </c>
      <c r="AB122" s="109" t="n">
        <f aca="false">Curves!G123</f>
        <v>0.135</v>
      </c>
      <c r="AC122" s="109" t="n">
        <v>0</v>
      </c>
      <c r="AD122" s="109" t="n">
        <f aca="false">Curves!R123</f>
        <v>0.165</v>
      </c>
      <c r="AE122" s="109" t="n">
        <v>0.005</v>
      </c>
      <c r="AF122" s="109" t="n">
        <f aca="false">Curves!N123</f>
        <v>0.195</v>
      </c>
      <c r="AG122" s="109" t="n">
        <v>0.005</v>
      </c>
      <c r="AH122" s="109" t="n">
        <f aca="false">Curves!J123</f>
        <v>0.17</v>
      </c>
      <c r="AI122" s="109" t="n">
        <v>0.005</v>
      </c>
      <c r="AJ122" s="109" t="n">
        <f aca="false">Curves!E123</f>
        <v>0.17</v>
      </c>
      <c r="AK122" s="109" t="n">
        <f aca="false">Curves!M123</f>
        <v>0.195</v>
      </c>
      <c r="AL122" s="109" t="n">
        <f aca="false">Curves!Q123</f>
        <v>0.165</v>
      </c>
      <c r="AM122" s="109" t="n">
        <f aca="false">Curves!AC123</f>
        <v>0.22</v>
      </c>
      <c r="AN122" s="109" t="n">
        <f aca="false">Curves!AQ123</f>
        <v>0</v>
      </c>
      <c r="AO122" s="109" t="n">
        <f aca="false">Curves!AD123</f>
        <v>-0.65</v>
      </c>
      <c r="AP122" s="109" t="n">
        <f aca="false">Curves!AP123</f>
        <v>0.155</v>
      </c>
      <c r="AQ122" s="109" t="n">
        <f aca="false">Curves!AA123</f>
        <v>0.16</v>
      </c>
      <c r="AR122" s="109" t="n">
        <f aca="false">Curves!AG123</f>
        <v>0</v>
      </c>
      <c r="AS122" s="109" t="n">
        <f aca="false">Curves!Y123</f>
        <v>0.16</v>
      </c>
      <c r="AT122" s="109" t="n">
        <f aca="false">Curves!AJ123</f>
        <v>0</v>
      </c>
      <c r="AU122" s="109" t="n">
        <f aca="false">Curves!AB123</f>
        <v>0.22</v>
      </c>
      <c r="AV122" s="109" t="n">
        <f aca="false">Curves!AH123</f>
        <v>0</v>
      </c>
      <c r="AW122" s="109" t="n">
        <f aca="false">Curves!Z123</f>
        <v>0.07</v>
      </c>
      <c r="AX122" s="109" t="n">
        <f aca="false">Curves!AI123</f>
        <v>0.005</v>
      </c>
      <c r="AY122" s="109" t="n">
        <f aca="false">Curves!Z123</f>
        <v>0.07</v>
      </c>
      <c r="AZ122" s="109" t="n">
        <f aca="false">Curves!AK123</f>
        <v>0.005</v>
      </c>
      <c r="BA122" s="109" t="n">
        <f aca="false">Curves!Z123</f>
        <v>0.07</v>
      </c>
      <c r="BB122" s="109" t="n">
        <f aca="false">Curves!AL123</f>
        <v>0.04</v>
      </c>
      <c r="BC122" s="109" t="n">
        <f aca="false">Curves!Z123</f>
        <v>0.07</v>
      </c>
      <c r="BD122" s="109" t="n">
        <f aca="false">Curves!AO123</f>
        <v>0</v>
      </c>
      <c r="BE122" s="109" t="n">
        <f aca="false">Curves!AC123</f>
        <v>0.22</v>
      </c>
      <c r="BF122" s="109" t="n">
        <f aca="false">Curves!AR123</f>
        <v>0.04</v>
      </c>
      <c r="BG122" s="109" t="n">
        <f aca="false">Curves!Z123</f>
        <v>0.07</v>
      </c>
      <c r="BH122" s="109" t="n">
        <f aca="false">Curves!AM123</f>
        <v>0.0125</v>
      </c>
      <c r="BI122" s="109" t="n">
        <f aca="false">AS122</f>
        <v>0.16</v>
      </c>
      <c r="BJ122" s="109" t="n">
        <f aca="false">AT122</f>
        <v>0</v>
      </c>
      <c r="BK122" s="109" t="n">
        <v>0</v>
      </c>
      <c r="BL122" s="109" t="n">
        <f aca="false">D122</f>
        <v>0.17</v>
      </c>
      <c r="BM122" s="109" t="n">
        <v>0</v>
      </c>
      <c r="BN122" s="109" t="n">
        <f aca="false">R122</f>
        <v>0.215</v>
      </c>
      <c r="BO122" s="109" t="n">
        <f aca="false">S122+0.01</f>
        <v>0.01</v>
      </c>
      <c r="BP122" s="109" t="n">
        <v>0</v>
      </c>
      <c r="BQ122" s="109" t="n">
        <f aca="false">AS122</f>
        <v>0.16</v>
      </c>
      <c r="BR122" s="109" t="n">
        <f aca="false">AQ122</f>
        <v>0.16</v>
      </c>
      <c r="BS122" s="109" t="n">
        <f aca="false">D122</f>
        <v>0.17</v>
      </c>
      <c r="BT122" s="109" t="n">
        <f aca="false">Curves!AE123</f>
        <v>0</v>
      </c>
      <c r="BU122" s="109" t="n">
        <v>0</v>
      </c>
      <c r="BV122" s="109" t="n">
        <f aca="false">AW122</f>
        <v>0.07</v>
      </c>
      <c r="BW122" s="109" t="n">
        <f aca="false">Curves!AN123</f>
        <v>0</v>
      </c>
      <c r="BX122" s="109" t="n">
        <f aca="false">AQ122</f>
        <v>0.16</v>
      </c>
      <c r="BY122" s="109" t="n">
        <f aca="false">Curves!AS123</f>
        <v>0</v>
      </c>
      <c r="BZ122" s="109" t="n">
        <f aca="false">BA122</f>
        <v>0.07</v>
      </c>
      <c r="CA122" s="109" t="n">
        <f aca="false">BB122</f>
        <v>0.04</v>
      </c>
      <c r="CB122" s="109"/>
      <c r="CC122" s="109"/>
      <c r="CD122" s="110"/>
      <c r="CE122" s="109"/>
      <c r="CF122" s="110"/>
      <c r="CG122" s="109"/>
      <c r="CH122" s="109"/>
      <c r="CI122" s="109"/>
      <c r="CJ122" s="109"/>
      <c r="CK122" s="109"/>
    </row>
    <row r="123" customFormat="false" ht="12.75" hidden="false" customHeight="false" outlineLevel="0" collapsed="false">
      <c r="A123" s="0" t="n">
        <v>0.475742985678167</v>
      </c>
      <c r="B123" s="0" t="str">
        <f aca="false">(D123&amp;E123&amp;F123&amp;G123&amp;H123&amp;I123&amp;J123&amp;K123&amp;L123&amp;M123&amp;N123&amp;O123&amp;P123&amp;Q123&amp;R123&amp;S123&amp;T123&amp;U123&amp;V123&amp;W123&amp;X123&amp;Y123&amp;Z123&amp;AA123&amp;AB123&amp;AC123&amp;AD123&amp;AE123&amp;AF123&amp;AG123&amp;AH123&amp;AI123&amp;AJ123&amp;AK123&amp;AL123&amp;AM123&amp;AN123&amp;AO123&amp;AP123&amp;AQ123&amp;AR123&amp;AS123&amp;AT123&amp;AU123&amp;AV123&amp;AW123&amp;AX123&amp;AY123&amp;AZ123&amp;BA123&amp;BB123&amp;BC123&amp;BD123&amp;BE123&amp;BF123&amp;BG123&amp;BH123&amp;BI123&amp;BJ123&amp;BK123&amp;BL123&amp;BM123&amp;BN123&amp;BO123&amp;BP123&amp;BQ123&amp;BR123&amp;BS123&amp;BT123&amp;BU123&amp;BV123&amp;BW123&amp;BX123&amp;BY123&amp;BZ123&amp;CA123)</f>
        <v>0.1900.1900.18500.2150-0.0100.04500.1900.23500.1900.1900.18500.1900.15500.1850.0050.2150.0050.190.0050.190.2150.1850.240-0.650.1550.1800.1800.2400.090.0050.090.0050.090.040.0900.240.040.090.01250.18000.1900.2350.0100.180.180.19000.0900.1800.090.04</v>
      </c>
      <c r="C123" s="108" t="n">
        <v>40422</v>
      </c>
      <c r="D123" s="109" t="n">
        <f aca="false">Curves!D124</f>
        <v>0.19</v>
      </c>
      <c r="E123" s="109" t="n">
        <v>0</v>
      </c>
      <c r="F123" s="109" t="n">
        <f aca="false">Curves!I124</f>
        <v>0.19</v>
      </c>
      <c r="G123" s="109" t="n">
        <v>0</v>
      </c>
      <c r="H123" s="109" t="n">
        <f aca="false">Curves!P124</f>
        <v>0.185</v>
      </c>
      <c r="I123" s="109" t="n">
        <v>0</v>
      </c>
      <c r="J123" s="109" t="n">
        <f aca="false">Curves!L124</f>
        <v>0.215</v>
      </c>
      <c r="K123" s="109" t="n">
        <v>0</v>
      </c>
      <c r="L123" s="109" t="n">
        <f aca="false">Curves!U124</f>
        <v>-0.01</v>
      </c>
      <c r="M123" s="109" t="n">
        <v>0</v>
      </c>
      <c r="N123" s="109" t="n">
        <f aca="false">Curves!V124</f>
        <v>0.045</v>
      </c>
      <c r="O123" s="109" t="n">
        <v>0</v>
      </c>
      <c r="P123" s="109" t="n">
        <f aca="false">Curves!W124</f>
        <v>0.19</v>
      </c>
      <c r="Q123" s="109" t="n">
        <v>0</v>
      </c>
      <c r="R123" s="109" t="n">
        <f aca="false">Curves!O124</f>
        <v>0.235</v>
      </c>
      <c r="S123" s="109" t="n">
        <v>0</v>
      </c>
      <c r="T123" s="109" t="n">
        <f aca="false">Curves!F124</f>
        <v>0.19</v>
      </c>
      <c r="U123" s="109" t="n">
        <v>0</v>
      </c>
      <c r="V123" s="109" t="n">
        <f aca="false">Curves!H124</f>
        <v>0.19</v>
      </c>
      <c r="W123" s="109" t="n">
        <v>0</v>
      </c>
      <c r="X123" s="109" t="n">
        <f aca="false">Curves!S124</f>
        <v>0.185</v>
      </c>
      <c r="Y123" s="109" t="n">
        <v>0</v>
      </c>
      <c r="Z123" s="109" t="n">
        <f aca="false">Curves!K124</f>
        <v>0.19</v>
      </c>
      <c r="AA123" s="109" t="n">
        <v>0</v>
      </c>
      <c r="AB123" s="109" t="n">
        <f aca="false">Curves!G124</f>
        <v>0.155</v>
      </c>
      <c r="AC123" s="109" t="n">
        <v>0</v>
      </c>
      <c r="AD123" s="109" t="n">
        <f aca="false">Curves!R124</f>
        <v>0.185</v>
      </c>
      <c r="AE123" s="109" t="n">
        <v>0.005</v>
      </c>
      <c r="AF123" s="109" t="n">
        <f aca="false">Curves!N124</f>
        <v>0.215</v>
      </c>
      <c r="AG123" s="109" t="n">
        <v>0.005</v>
      </c>
      <c r="AH123" s="109" t="n">
        <f aca="false">Curves!J124</f>
        <v>0.19</v>
      </c>
      <c r="AI123" s="109" t="n">
        <v>0.005</v>
      </c>
      <c r="AJ123" s="109" t="n">
        <f aca="false">Curves!E124</f>
        <v>0.19</v>
      </c>
      <c r="AK123" s="109" t="n">
        <f aca="false">Curves!M124</f>
        <v>0.215</v>
      </c>
      <c r="AL123" s="109" t="n">
        <f aca="false">Curves!Q124</f>
        <v>0.185</v>
      </c>
      <c r="AM123" s="109" t="n">
        <f aca="false">Curves!AC124</f>
        <v>0.24</v>
      </c>
      <c r="AN123" s="109" t="n">
        <f aca="false">Curves!AQ124</f>
        <v>0</v>
      </c>
      <c r="AO123" s="109" t="n">
        <f aca="false">Curves!AD124</f>
        <v>-0.65</v>
      </c>
      <c r="AP123" s="109" t="n">
        <f aca="false">Curves!AP124</f>
        <v>0.155</v>
      </c>
      <c r="AQ123" s="109" t="n">
        <f aca="false">Curves!AA124</f>
        <v>0.18</v>
      </c>
      <c r="AR123" s="109" t="n">
        <f aca="false">Curves!AG124</f>
        <v>0</v>
      </c>
      <c r="AS123" s="109" t="n">
        <f aca="false">Curves!Y124</f>
        <v>0.18</v>
      </c>
      <c r="AT123" s="109" t="n">
        <f aca="false">Curves!AJ124</f>
        <v>0</v>
      </c>
      <c r="AU123" s="109" t="n">
        <f aca="false">Curves!AB124</f>
        <v>0.24</v>
      </c>
      <c r="AV123" s="109" t="n">
        <f aca="false">Curves!AH124</f>
        <v>0</v>
      </c>
      <c r="AW123" s="109" t="n">
        <f aca="false">Curves!Z124</f>
        <v>0.09</v>
      </c>
      <c r="AX123" s="109" t="n">
        <f aca="false">Curves!AI124</f>
        <v>0.005</v>
      </c>
      <c r="AY123" s="109" t="n">
        <f aca="false">Curves!Z124</f>
        <v>0.09</v>
      </c>
      <c r="AZ123" s="109" t="n">
        <f aca="false">Curves!AK124</f>
        <v>0.005</v>
      </c>
      <c r="BA123" s="109" t="n">
        <f aca="false">Curves!Z124</f>
        <v>0.09</v>
      </c>
      <c r="BB123" s="109" t="n">
        <f aca="false">Curves!AL124</f>
        <v>0.04</v>
      </c>
      <c r="BC123" s="109" t="n">
        <f aca="false">Curves!Z124</f>
        <v>0.09</v>
      </c>
      <c r="BD123" s="109" t="n">
        <f aca="false">Curves!AO124</f>
        <v>0</v>
      </c>
      <c r="BE123" s="109" t="n">
        <f aca="false">Curves!AC124</f>
        <v>0.24</v>
      </c>
      <c r="BF123" s="109" t="n">
        <f aca="false">Curves!AR124</f>
        <v>0.04</v>
      </c>
      <c r="BG123" s="109" t="n">
        <f aca="false">Curves!Z124</f>
        <v>0.09</v>
      </c>
      <c r="BH123" s="109" t="n">
        <f aca="false">Curves!AM124</f>
        <v>0.0125</v>
      </c>
      <c r="BI123" s="109" t="n">
        <f aca="false">AS123</f>
        <v>0.18</v>
      </c>
      <c r="BJ123" s="109" t="n">
        <f aca="false">AT123</f>
        <v>0</v>
      </c>
      <c r="BK123" s="109" t="n">
        <v>0</v>
      </c>
      <c r="BL123" s="109" t="n">
        <f aca="false">D123</f>
        <v>0.19</v>
      </c>
      <c r="BM123" s="109" t="n">
        <v>0</v>
      </c>
      <c r="BN123" s="109" t="n">
        <f aca="false">R123</f>
        <v>0.235</v>
      </c>
      <c r="BO123" s="109" t="n">
        <f aca="false">S123+0.01</f>
        <v>0.01</v>
      </c>
      <c r="BP123" s="109" t="n">
        <v>0</v>
      </c>
      <c r="BQ123" s="109" t="n">
        <f aca="false">AS123</f>
        <v>0.18</v>
      </c>
      <c r="BR123" s="109" t="n">
        <f aca="false">AQ123</f>
        <v>0.18</v>
      </c>
      <c r="BS123" s="109" t="n">
        <f aca="false">D123</f>
        <v>0.19</v>
      </c>
      <c r="BT123" s="109" t="n">
        <f aca="false">Curves!AE124</f>
        <v>0</v>
      </c>
      <c r="BU123" s="109" t="n">
        <v>0</v>
      </c>
      <c r="BV123" s="109" t="n">
        <f aca="false">AW123</f>
        <v>0.09</v>
      </c>
      <c r="BW123" s="109" t="n">
        <f aca="false">Curves!AN124</f>
        <v>0</v>
      </c>
      <c r="BX123" s="109" t="n">
        <f aca="false">AQ123</f>
        <v>0.18</v>
      </c>
      <c r="BY123" s="109" t="n">
        <f aca="false">Curves!AS124</f>
        <v>0</v>
      </c>
      <c r="BZ123" s="109" t="n">
        <f aca="false">BA123</f>
        <v>0.09</v>
      </c>
      <c r="CA123" s="109" t="n">
        <f aca="false">BB123</f>
        <v>0.04</v>
      </c>
      <c r="CB123" s="109"/>
      <c r="CC123" s="109"/>
      <c r="CD123" s="110"/>
      <c r="CE123" s="109"/>
      <c r="CF123" s="110"/>
      <c r="CG123" s="109"/>
      <c r="CH123" s="109"/>
      <c r="CI123" s="109"/>
      <c r="CJ123" s="109"/>
      <c r="CK123" s="109"/>
    </row>
    <row r="124" customFormat="false" ht="12.75" hidden="false" customHeight="false" outlineLevel="0" collapsed="false">
      <c r="A124" s="0" t="n">
        <v>0.472902833010521</v>
      </c>
      <c r="B124" s="0" t="str">
        <f aca="false">(D124&amp;E124&amp;F124&amp;G124&amp;H124&amp;I124&amp;J124&amp;K124&amp;L124&amp;M124&amp;N124&amp;O124&amp;P124&amp;Q124&amp;R124&amp;S124&amp;T124&amp;U124&amp;V124&amp;W124&amp;X124&amp;Y124&amp;Z124&amp;AA124&amp;AB124&amp;AC124&amp;AD124&amp;AE124&amp;AF124&amp;AG124&amp;AH124&amp;AI124&amp;AJ124&amp;AK124&amp;AL124&amp;AM124&amp;AN124&amp;AO124&amp;AP124&amp;AQ124&amp;AR124&amp;AS124&amp;AT124&amp;AU124&amp;AV124&amp;AW124&amp;AX124&amp;AY124&amp;AZ124&amp;BA124&amp;BB124&amp;BC124&amp;BD124&amp;BE124&amp;BF124&amp;BG124&amp;BH124&amp;BI124&amp;BJ124&amp;BK124&amp;BL124&amp;BM124&amp;BN124&amp;BO124&amp;BP124&amp;BQ124&amp;BR124&amp;BS124&amp;BT124&amp;BU124&amp;BV124&amp;BW124&amp;BX124&amp;BY124&amp;BZ124&amp;CA124)</f>
        <v>0.200.200.19500.2250000.05500.200.24500.200.200.19500.200.16500.1950.0050.2250.0050.20.0050.20.2250.1950.250-0.650.1550.1900.1900.2500.10.0050.10.0050.10.040.100.250.040.10.01250.19000.200.2450.0100.190.190.2000.100.1900.10.04</v>
      </c>
      <c r="C124" s="108" t="n">
        <v>40452</v>
      </c>
      <c r="D124" s="109" t="n">
        <f aca="false">Curves!D125</f>
        <v>0.2</v>
      </c>
      <c r="E124" s="109" t="n">
        <v>0</v>
      </c>
      <c r="F124" s="109" t="n">
        <f aca="false">Curves!I125</f>
        <v>0.2</v>
      </c>
      <c r="G124" s="109" t="n">
        <v>0</v>
      </c>
      <c r="H124" s="109" t="n">
        <f aca="false">Curves!P125</f>
        <v>0.195</v>
      </c>
      <c r="I124" s="109" t="n">
        <v>0</v>
      </c>
      <c r="J124" s="109" t="n">
        <f aca="false">Curves!L125</f>
        <v>0.225</v>
      </c>
      <c r="K124" s="109" t="n">
        <v>0</v>
      </c>
      <c r="L124" s="109" t="n">
        <f aca="false">Curves!U125</f>
        <v>0</v>
      </c>
      <c r="M124" s="109" t="n">
        <v>0</v>
      </c>
      <c r="N124" s="109" t="n">
        <f aca="false">Curves!V125</f>
        <v>0.055</v>
      </c>
      <c r="O124" s="109" t="n">
        <v>0</v>
      </c>
      <c r="P124" s="109" t="n">
        <f aca="false">Curves!W125</f>
        <v>0.2</v>
      </c>
      <c r="Q124" s="109" t="n">
        <v>0</v>
      </c>
      <c r="R124" s="109" t="n">
        <f aca="false">Curves!O125</f>
        <v>0.245</v>
      </c>
      <c r="S124" s="109" t="n">
        <v>0</v>
      </c>
      <c r="T124" s="109" t="n">
        <f aca="false">Curves!F125</f>
        <v>0.2</v>
      </c>
      <c r="U124" s="109" t="n">
        <v>0</v>
      </c>
      <c r="V124" s="109" t="n">
        <f aca="false">Curves!H125</f>
        <v>0.2</v>
      </c>
      <c r="W124" s="109" t="n">
        <v>0</v>
      </c>
      <c r="X124" s="109" t="n">
        <f aca="false">Curves!S125</f>
        <v>0.195</v>
      </c>
      <c r="Y124" s="109" t="n">
        <v>0</v>
      </c>
      <c r="Z124" s="109" t="n">
        <f aca="false">Curves!K125</f>
        <v>0.2</v>
      </c>
      <c r="AA124" s="109" t="n">
        <v>0</v>
      </c>
      <c r="AB124" s="109" t="n">
        <f aca="false">Curves!G125</f>
        <v>0.165</v>
      </c>
      <c r="AC124" s="109" t="n">
        <v>0</v>
      </c>
      <c r="AD124" s="109" t="n">
        <f aca="false">Curves!R125</f>
        <v>0.195</v>
      </c>
      <c r="AE124" s="109" t="n">
        <v>0.005</v>
      </c>
      <c r="AF124" s="109" t="n">
        <f aca="false">Curves!N125</f>
        <v>0.225</v>
      </c>
      <c r="AG124" s="109" t="n">
        <v>0.005</v>
      </c>
      <c r="AH124" s="109" t="n">
        <f aca="false">Curves!J125</f>
        <v>0.2</v>
      </c>
      <c r="AI124" s="109" t="n">
        <v>0.005</v>
      </c>
      <c r="AJ124" s="109" t="n">
        <f aca="false">Curves!E125</f>
        <v>0.2</v>
      </c>
      <c r="AK124" s="109" t="n">
        <f aca="false">Curves!M125</f>
        <v>0.225</v>
      </c>
      <c r="AL124" s="109" t="n">
        <f aca="false">Curves!Q125</f>
        <v>0.195</v>
      </c>
      <c r="AM124" s="109" t="n">
        <f aca="false">Curves!AC125</f>
        <v>0.25</v>
      </c>
      <c r="AN124" s="109" t="n">
        <f aca="false">Curves!AQ125</f>
        <v>0</v>
      </c>
      <c r="AO124" s="109" t="n">
        <f aca="false">Curves!AD125</f>
        <v>-0.65</v>
      </c>
      <c r="AP124" s="109" t="n">
        <f aca="false">Curves!AP125</f>
        <v>0.155</v>
      </c>
      <c r="AQ124" s="109" t="n">
        <f aca="false">Curves!AA125</f>
        <v>0.19</v>
      </c>
      <c r="AR124" s="109" t="n">
        <f aca="false">Curves!AG125</f>
        <v>0</v>
      </c>
      <c r="AS124" s="109" t="n">
        <f aca="false">Curves!Y125</f>
        <v>0.19</v>
      </c>
      <c r="AT124" s="109" t="n">
        <f aca="false">Curves!AJ125</f>
        <v>0</v>
      </c>
      <c r="AU124" s="109" t="n">
        <f aca="false">Curves!AB125</f>
        <v>0.25</v>
      </c>
      <c r="AV124" s="109" t="n">
        <f aca="false">Curves!AH125</f>
        <v>0</v>
      </c>
      <c r="AW124" s="109" t="n">
        <f aca="false">Curves!Z125</f>
        <v>0.1</v>
      </c>
      <c r="AX124" s="109" t="n">
        <f aca="false">Curves!AI125</f>
        <v>0.005</v>
      </c>
      <c r="AY124" s="109" t="n">
        <f aca="false">Curves!Z125</f>
        <v>0.1</v>
      </c>
      <c r="AZ124" s="109" t="n">
        <f aca="false">Curves!AK125</f>
        <v>0.005</v>
      </c>
      <c r="BA124" s="109" t="n">
        <f aca="false">Curves!Z125</f>
        <v>0.1</v>
      </c>
      <c r="BB124" s="109" t="n">
        <f aca="false">Curves!AL125</f>
        <v>0.04</v>
      </c>
      <c r="BC124" s="109" t="n">
        <f aca="false">Curves!Z125</f>
        <v>0.1</v>
      </c>
      <c r="BD124" s="109" t="n">
        <f aca="false">Curves!AO125</f>
        <v>0</v>
      </c>
      <c r="BE124" s="109" t="n">
        <f aca="false">Curves!AC125</f>
        <v>0.25</v>
      </c>
      <c r="BF124" s="109" t="n">
        <f aca="false">Curves!AR125</f>
        <v>0.04</v>
      </c>
      <c r="BG124" s="109" t="n">
        <f aca="false">Curves!Z125</f>
        <v>0.1</v>
      </c>
      <c r="BH124" s="109" t="n">
        <f aca="false">Curves!AM125</f>
        <v>0.0125</v>
      </c>
      <c r="BI124" s="109" t="n">
        <f aca="false">AS124</f>
        <v>0.19</v>
      </c>
      <c r="BJ124" s="109" t="n">
        <f aca="false">AT124</f>
        <v>0</v>
      </c>
      <c r="BK124" s="109" t="n">
        <v>0</v>
      </c>
      <c r="BL124" s="109" t="n">
        <f aca="false">D124</f>
        <v>0.2</v>
      </c>
      <c r="BM124" s="109" t="n">
        <v>0</v>
      </c>
      <c r="BN124" s="109" t="n">
        <f aca="false">R124</f>
        <v>0.245</v>
      </c>
      <c r="BO124" s="109" t="n">
        <f aca="false">S124+0.01</f>
        <v>0.01</v>
      </c>
      <c r="BP124" s="109" t="n">
        <v>0</v>
      </c>
      <c r="BQ124" s="109" t="n">
        <f aca="false">AS124</f>
        <v>0.19</v>
      </c>
      <c r="BR124" s="109" t="n">
        <f aca="false">AQ124</f>
        <v>0.19</v>
      </c>
      <c r="BS124" s="109" t="n">
        <f aca="false">D124</f>
        <v>0.2</v>
      </c>
      <c r="BT124" s="109" t="n">
        <f aca="false">Curves!AE125</f>
        <v>0</v>
      </c>
      <c r="BU124" s="109" t="n">
        <v>0</v>
      </c>
      <c r="BV124" s="109" t="n">
        <f aca="false">AW124</f>
        <v>0.1</v>
      </c>
      <c r="BW124" s="109" t="n">
        <f aca="false">Curves!AN125</f>
        <v>0</v>
      </c>
      <c r="BX124" s="109" t="n">
        <f aca="false">AQ124</f>
        <v>0.19</v>
      </c>
      <c r="BY124" s="109" t="n">
        <f aca="false">Curves!AS125</f>
        <v>0</v>
      </c>
      <c r="BZ124" s="109" t="n">
        <f aca="false">BA124</f>
        <v>0.1</v>
      </c>
      <c r="CA124" s="109" t="n">
        <f aca="false">BB124</f>
        <v>0.04</v>
      </c>
      <c r="CB124" s="109"/>
      <c r="CC124" s="109"/>
      <c r="CD124" s="110"/>
      <c r="CE124" s="109"/>
      <c r="CF124" s="110"/>
      <c r="CG124" s="109"/>
      <c r="CH124" s="109"/>
      <c r="CI124" s="109"/>
      <c r="CJ124" s="109"/>
      <c r="CK124" s="109"/>
    </row>
    <row r="125" customFormat="false" ht="12.75" hidden="false" customHeight="false" outlineLevel="0" collapsed="false">
      <c r="A125" s="0" t="n">
        <v>0.469985555634762</v>
      </c>
      <c r="B125" s="0" t="str">
        <f aca="false">(D125&amp;E125&amp;F125&amp;G125&amp;H125&amp;I125&amp;J125&amp;K125&amp;L125&amp;M125&amp;N125&amp;O125&amp;P125&amp;Q125&amp;R125&amp;S125&amp;T125&amp;U125&amp;V125&amp;W125&amp;X125&amp;Y125&amp;Z125&amp;AA125&amp;AB125&amp;AC125&amp;AD125&amp;AE125&amp;AF125&amp;AG125&amp;AH125&amp;AI125&amp;AJ125&amp;AK125&amp;AL125&amp;AM125&amp;AN125&amp;AO125&amp;AP125&amp;AQ125&amp;AR125&amp;AS125&amp;AT125&amp;AU125&amp;AV125&amp;AW125&amp;AX125&amp;AY125&amp;AZ125&amp;BA125&amp;BB125&amp;BC125&amp;BD125&amp;BE125&amp;BF125&amp;BG125&amp;BH125&amp;BI125&amp;BJ125&amp;BK125&amp;BL125&amp;BM125&amp;BN125&amp;BO125&amp;BP125&amp;BQ125&amp;BR125&amp;BS125&amp;BT125&amp;BU125&amp;BV125&amp;BW125&amp;BX125&amp;BY125&amp;BZ125&amp;CA125)</f>
        <v>0.2500.377500.4700.3700.0900.14500.26115200.400.2500.2500.4900.377500.21500.470.0050.370.0050.37750.0050.250.370.470.38250.005-0.50.1550.232500.232500.382500.13250.020.13250.020.13250.050.132500.38250.0550.13250.0250.2325000.2500.40.0100.23250.23250.25000.132500.232500.13250.05</v>
      </c>
      <c r="C125" s="108" t="n">
        <v>40483</v>
      </c>
      <c r="D125" s="109" t="n">
        <f aca="false">Curves!D126</f>
        <v>0.25</v>
      </c>
      <c r="E125" s="109" t="n">
        <v>0</v>
      </c>
      <c r="F125" s="109" t="n">
        <f aca="false">Curves!I126</f>
        <v>0.3775</v>
      </c>
      <c r="G125" s="109" t="n">
        <v>0</v>
      </c>
      <c r="H125" s="109" t="n">
        <f aca="false">Curves!P126</f>
        <v>0.47</v>
      </c>
      <c r="I125" s="109" t="n">
        <v>0</v>
      </c>
      <c r="J125" s="109" t="n">
        <f aca="false">Curves!L126</f>
        <v>0.37</v>
      </c>
      <c r="K125" s="109" t="n">
        <v>0</v>
      </c>
      <c r="L125" s="109" t="n">
        <f aca="false">Curves!U126</f>
        <v>0.09</v>
      </c>
      <c r="M125" s="109" t="n">
        <v>0</v>
      </c>
      <c r="N125" s="109" t="n">
        <f aca="false">Curves!V126</f>
        <v>0.145</v>
      </c>
      <c r="O125" s="109" t="n">
        <v>0</v>
      </c>
      <c r="P125" s="109" t="n">
        <f aca="false">Curves!W126</f>
        <v>0.261152</v>
      </c>
      <c r="Q125" s="109" t="n">
        <v>0</v>
      </c>
      <c r="R125" s="109" t="n">
        <f aca="false">Curves!O126</f>
        <v>0.4</v>
      </c>
      <c r="S125" s="109" t="n">
        <v>0</v>
      </c>
      <c r="T125" s="109" t="n">
        <f aca="false">Curves!F126</f>
        <v>0.25</v>
      </c>
      <c r="U125" s="109" t="n">
        <v>0</v>
      </c>
      <c r="V125" s="109" t="n">
        <f aca="false">Curves!H126</f>
        <v>0.25</v>
      </c>
      <c r="W125" s="109" t="n">
        <v>0</v>
      </c>
      <c r="X125" s="109" t="n">
        <f aca="false">Curves!S126</f>
        <v>0.49</v>
      </c>
      <c r="Y125" s="109" t="n">
        <v>0</v>
      </c>
      <c r="Z125" s="109" t="n">
        <f aca="false">Curves!K126</f>
        <v>0.3775</v>
      </c>
      <c r="AA125" s="109" t="n">
        <v>0</v>
      </c>
      <c r="AB125" s="109" t="n">
        <f aca="false">Curves!G126</f>
        <v>0.215</v>
      </c>
      <c r="AC125" s="109" t="n">
        <v>0</v>
      </c>
      <c r="AD125" s="109" t="n">
        <f aca="false">Curves!R126</f>
        <v>0.47</v>
      </c>
      <c r="AE125" s="109" t="n">
        <v>0.005</v>
      </c>
      <c r="AF125" s="109" t="n">
        <f aca="false">Curves!N126</f>
        <v>0.37</v>
      </c>
      <c r="AG125" s="109" t="n">
        <v>0.005</v>
      </c>
      <c r="AH125" s="109" t="n">
        <f aca="false">Curves!J126</f>
        <v>0.3775</v>
      </c>
      <c r="AI125" s="109" t="n">
        <v>0.005</v>
      </c>
      <c r="AJ125" s="109" t="n">
        <f aca="false">Curves!E126</f>
        <v>0.25</v>
      </c>
      <c r="AK125" s="109" t="n">
        <f aca="false">Curves!M126</f>
        <v>0.37</v>
      </c>
      <c r="AL125" s="109" t="n">
        <f aca="false">Curves!Q126</f>
        <v>0.47</v>
      </c>
      <c r="AM125" s="109" t="n">
        <f aca="false">Curves!AC126</f>
        <v>0.3825</v>
      </c>
      <c r="AN125" s="109" t="n">
        <f aca="false">Curves!AQ126</f>
        <v>0.005</v>
      </c>
      <c r="AO125" s="109" t="n">
        <f aca="false">Curves!AD126</f>
        <v>-0.5</v>
      </c>
      <c r="AP125" s="109" t="n">
        <f aca="false">Curves!AP126</f>
        <v>0.155</v>
      </c>
      <c r="AQ125" s="109" t="n">
        <f aca="false">Curves!AA126</f>
        <v>0.2325</v>
      </c>
      <c r="AR125" s="109" t="n">
        <f aca="false">Curves!AG126</f>
        <v>0</v>
      </c>
      <c r="AS125" s="109" t="n">
        <f aca="false">Curves!Y126</f>
        <v>0.2325</v>
      </c>
      <c r="AT125" s="109" t="n">
        <f aca="false">Curves!AJ126</f>
        <v>0</v>
      </c>
      <c r="AU125" s="109" t="n">
        <f aca="false">Curves!AB126</f>
        <v>0.3825</v>
      </c>
      <c r="AV125" s="109" t="n">
        <f aca="false">Curves!AH126</f>
        <v>0</v>
      </c>
      <c r="AW125" s="109" t="n">
        <f aca="false">Curves!Z126</f>
        <v>0.1325</v>
      </c>
      <c r="AX125" s="109" t="n">
        <f aca="false">Curves!AI126</f>
        <v>0.02</v>
      </c>
      <c r="AY125" s="109" t="n">
        <f aca="false">Curves!Z126</f>
        <v>0.1325</v>
      </c>
      <c r="AZ125" s="109" t="n">
        <f aca="false">Curves!AK126</f>
        <v>0.02</v>
      </c>
      <c r="BA125" s="109" t="n">
        <f aca="false">Curves!Z126</f>
        <v>0.1325</v>
      </c>
      <c r="BB125" s="109" t="n">
        <f aca="false">Curves!AL126</f>
        <v>0.05</v>
      </c>
      <c r="BC125" s="109" t="n">
        <f aca="false">Curves!Z126</f>
        <v>0.1325</v>
      </c>
      <c r="BD125" s="109" t="n">
        <f aca="false">Curves!AO126</f>
        <v>0</v>
      </c>
      <c r="BE125" s="109" t="n">
        <f aca="false">Curves!AC126</f>
        <v>0.3825</v>
      </c>
      <c r="BF125" s="109" t="n">
        <f aca="false">Curves!AR126</f>
        <v>0.055</v>
      </c>
      <c r="BG125" s="109" t="n">
        <f aca="false">Curves!Z126</f>
        <v>0.1325</v>
      </c>
      <c r="BH125" s="109" t="n">
        <f aca="false">Curves!AM126</f>
        <v>0.025</v>
      </c>
      <c r="BI125" s="109" t="n">
        <f aca="false">AS125</f>
        <v>0.2325</v>
      </c>
      <c r="BJ125" s="109" t="n">
        <f aca="false">AT125</f>
        <v>0</v>
      </c>
      <c r="BK125" s="109" t="n">
        <v>0</v>
      </c>
      <c r="BL125" s="109" t="n">
        <f aca="false">D125</f>
        <v>0.25</v>
      </c>
      <c r="BM125" s="109" t="n">
        <v>0</v>
      </c>
      <c r="BN125" s="109" t="n">
        <f aca="false">R125</f>
        <v>0.4</v>
      </c>
      <c r="BO125" s="109" t="n">
        <f aca="false">S125+0.01</f>
        <v>0.01</v>
      </c>
      <c r="BP125" s="109" t="n">
        <v>0</v>
      </c>
      <c r="BQ125" s="109" t="n">
        <f aca="false">AS125</f>
        <v>0.2325</v>
      </c>
      <c r="BR125" s="109" t="n">
        <f aca="false">AQ125</f>
        <v>0.2325</v>
      </c>
      <c r="BS125" s="109" t="n">
        <f aca="false">D125</f>
        <v>0.25</v>
      </c>
      <c r="BT125" s="109" t="n">
        <f aca="false">Curves!AE126</f>
        <v>0</v>
      </c>
      <c r="BU125" s="109" t="n">
        <v>0</v>
      </c>
      <c r="BV125" s="109" t="n">
        <f aca="false">AW125</f>
        <v>0.1325</v>
      </c>
      <c r="BW125" s="109" t="n">
        <f aca="false">Curves!AN126</f>
        <v>0</v>
      </c>
      <c r="BX125" s="109" t="n">
        <f aca="false">AQ125</f>
        <v>0.2325</v>
      </c>
      <c r="BY125" s="109" t="n">
        <f aca="false">Curves!AS126</f>
        <v>0</v>
      </c>
      <c r="BZ125" s="109" t="n">
        <f aca="false">BA125</f>
        <v>0.1325</v>
      </c>
      <c r="CA125" s="109" t="n">
        <f aca="false">BB125</f>
        <v>0.05</v>
      </c>
      <c r="CB125" s="109"/>
      <c r="CC125" s="109"/>
      <c r="CD125" s="110"/>
      <c r="CE125" s="109"/>
      <c r="CF125" s="110"/>
      <c r="CG125" s="109"/>
      <c r="CH125" s="109"/>
      <c r="CI125" s="109"/>
      <c r="CJ125" s="109"/>
      <c r="CK125" s="109"/>
    </row>
    <row r="126" customFormat="false" ht="12.75" hidden="false" customHeight="false" outlineLevel="0" collapsed="false">
      <c r="A126" s="0" t="n">
        <v>0.467179265587068</v>
      </c>
      <c r="B126" s="0" t="str">
        <f aca="false">(D126&amp;E126&amp;F126&amp;G126&amp;H126&amp;I126&amp;J126&amp;K126&amp;L126&amp;M126&amp;N126&amp;O126&amp;P126&amp;Q126&amp;R126&amp;S126&amp;T126&amp;U126&amp;V126&amp;W126&amp;X126&amp;Y126&amp;Z126&amp;AA126&amp;AB126&amp;AC126&amp;AD126&amp;AE126&amp;AF126&amp;AG126&amp;AH126&amp;AI126&amp;AJ126&amp;AK126&amp;AL126&amp;AM126&amp;AN126&amp;AO126&amp;AP126&amp;AQ126&amp;AR126&amp;AS126&amp;AT126&amp;AU126&amp;AV126&amp;AW126&amp;AX126&amp;AY126&amp;AZ126&amp;BA126&amp;BB126&amp;BC126&amp;BD126&amp;BE126&amp;BF126&amp;BG126&amp;BH126&amp;BI126&amp;BJ126&amp;BK126&amp;BL126&amp;BM126&amp;BN126&amp;BO126&amp;BP126&amp;BQ126&amp;BR126&amp;BS126&amp;BT126&amp;BU126&amp;BV126&amp;BW126&amp;BX126&amp;BY126&amp;BZ126&amp;CA126)</f>
        <v>0.2700.397500.4900.3900.1100.16500.28572800.4200.2700.2700.5100.397500.23500.490.0050.390.0050.39750.0050.270.390.490.40250.005-0.50.1550.252500.252500.402500.15250.020.15250.020.15250.050.152500.40250.0550.15250.02750.2525000.2700.420.0100.25250.25250.27000.152500.252500.15250.05</v>
      </c>
      <c r="C126" s="108" t="n">
        <v>40513</v>
      </c>
      <c r="D126" s="109" t="n">
        <f aca="false">Curves!D127</f>
        <v>0.27</v>
      </c>
      <c r="E126" s="109" t="n">
        <v>0</v>
      </c>
      <c r="F126" s="109" t="n">
        <f aca="false">Curves!I127</f>
        <v>0.3975</v>
      </c>
      <c r="G126" s="109" t="n">
        <v>0</v>
      </c>
      <c r="H126" s="109" t="n">
        <f aca="false">Curves!P127</f>
        <v>0.49</v>
      </c>
      <c r="I126" s="109" t="n">
        <v>0</v>
      </c>
      <c r="J126" s="109" t="n">
        <f aca="false">Curves!L127</f>
        <v>0.39</v>
      </c>
      <c r="K126" s="109" t="n">
        <v>0</v>
      </c>
      <c r="L126" s="109" t="n">
        <f aca="false">Curves!U127</f>
        <v>0.11</v>
      </c>
      <c r="M126" s="109" t="n">
        <v>0</v>
      </c>
      <c r="N126" s="109" t="n">
        <f aca="false">Curves!V127</f>
        <v>0.165</v>
      </c>
      <c r="O126" s="109" t="n">
        <v>0</v>
      </c>
      <c r="P126" s="109" t="n">
        <f aca="false">Curves!W127</f>
        <v>0.285728</v>
      </c>
      <c r="Q126" s="109" t="n">
        <v>0</v>
      </c>
      <c r="R126" s="109" t="n">
        <f aca="false">Curves!O127</f>
        <v>0.42</v>
      </c>
      <c r="S126" s="109" t="n">
        <v>0</v>
      </c>
      <c r="T126" s="109" t="n">
        <f aca="false">Curves!F127</f>
        <v>0.27</v>
      </c>
      <c r="U126" s="109" t="n">
        <v>0</v>
      </c>
      <c r="V126" s="109" t="n">
        <f aca="false">Curves!H127</f>
        <v>0.27</v>
      </c>
      <c r="W126" s="109" t="n">
        <v>0</v>
      </c>
      <c r="X126" s="109" t="n">
        <f aca="false">Curves!S127</f>
        <v>0.51</v>
      </c>
      <c r="Y126" s="109" t="n">
        <v>0</v>
      </c>
      <c r="Z126" s="109" t="n">
        <f aca="false">Curves!K127</f>
        <v>0.3975</v>
      </c>
      <c r="AA126" s="109" t="n">
        <v>0</v>
      </c>
      <c r="AB126" s="109" t="n">
        <f aca="false">Curves!G127</f>
        <v>0.235</v>
      </c>
      <c r="AC126" s="109" t="n">
        <v>0</v>
      </c>
      <c r="AD126" s="109" t="n">
        <f aca="false">Curves!R127</f>
        <v>0.49</v>
      </c>
      <c r="AE126" s="109" t="n">
        <v>0.005</v>
      </c>
      <c r="AF126" s="109" t="n">
        <f aca="false">Curves!N127</f>
        <v>0.39</v>
      </c>
      <c r="AG126" s="109" t="n">
        <v>0.005</v>
      </c>
      <c r="AH126" s="109" t="n">
        <f aca="false">Curves!J127</f>
        <v>0.3975</v>
      </c>
      <c r="AI126" s="109" t="n">
        <v>0.005</v>
      </c>
      <c r="AJ126" s="109" t="n">
        <f aca="false">Curves!E127</f>
        <v>0.27</v>
      </c>
      <c r="AK126" s="109" t="n">
        <f aca="false">Curves!M127</f>
        <v>0.39</v>
      </c>
      <c r="AL126" s="109" t="n">
        <f aca="false">Curves!Q127</f>
        <v>0.49</v>
      </c>
      <c r="AM126" s="109" t="n">
        <f aca="false">Curves!AC127</f>
        <v>0.4025</v>
      </c>
      <c r="AN126" s="109" t="n">
        <f aca="false">Curves!AQ127</f>
        <v>0.005</v>
      </c>
      <c r="AO126" s="109" t="n">
        <f aca="false">Curves!AD127</f>
        <v>-0.5</v>
      </c>
      <c r="AP126" s="109" t="n">
        <f aca="false">Curves!AP127</f>
        <v>0.155</v>
      </c>
      <c r="AQ126" s="109" t="n">
        <f aca="false">Curves!AA127</f>
        <v>0.2525</v>
      </c>
      <c r="AR126" s="109" t="n">
        <f aca="false">Curves!AG127</f>
        <v>0</v>
      </c>
      <c r="AS126" s="109" t="n">
        <f aca="false">Curves!Y127</f>
        <v>0.2525</v>
      </c>
      <c r="AT126" s="109" t="n">
        <f aca="false">Curves!AJ127</f>
        <v>0</v>
      </c>
      <c r="AU126" s="109" t="n">
        <f aca="false">Curves!AB127</f>
        <v>0.4025</v>
      </c>
      <c r="AV126" s="109" t="n">
        <f aca="false">Curves!AH127</f>
        <v>0</v>
      </c>
      <c r="AW126" s="109" t="n">
        <f aca="false">Curves!Z127</f>
        <v>0.1525</v>
      </c>
      <c r="AX126" s="109" t="n">
        <f aca="false">Curves!AI127</f>
        <v>0.02</v>
      </c>
      <c r="AY126" s="109" t="n">
        <f aca="false">Curves!Z127</f>
        <v>0.1525</v>
      </c>
      <c r="AZ126" s="109" t="n">
        <f aca="false">Curves!AK127</f>
        <v>0.02</v>
      </c>
      <c r="BA126" s="109" t="n">
        <f aca="false">Curves!Z127</f>
        <v>0.1525</v>
      </c>
      <c r="BB126" s="109" t="n">
        <f aca="false">Curves!AL127</f>
        <v>0.05</v>
      </c>
      <c r="BC126" s="109" t="n">
        <f aca="false">Curves!Z127</f>
        <v>0.1525</v>
      </c>
      <c r="BD126" s="109" t="n">
        <f aca="false">Curves!AO127</f>
        <v>0</v>
      </c>
      <c r="BE126" s="109" t="n">
        <f aca="false">Curves!AC127</f>
        <v>0.4025</v>
      </c>
      <c r="BF126" s="109" t="n">
        <f aca="false">Curves!AR127</f>
        <v>0.055</v>
      </c>
      <c r="BG126" s="109" t="n">
        <f aca="false">Curves!Z127</f>
        <v>0.1525</v>
      </c>
      <c r="BH126" s="109" t="n">
        <f aca="false">Curves!AM127</f>
        <v>0.0275</v>
      </c>
      <c r="BI126" s="109" t="n">
        <f aca="false">AS126</f>
        <v>0.2525</v>
      </c>
      <c r="BJ126" s="109" t="n">
        <f aca="false">AT126</f>
        <v>0</v>
      </c>
      <c r="BK126" s="109" t="n">
        <v>0</v>
      </c>
      <c r="BL126" s="109" t="n">
        <f aca="false">D126</f>
        <v>0.27</v>
      </c>
      <c r="BM126" s="109" t="n">
        <v>0</v>
      </c>
      <c r="BN126" s="109" t="n">
        <f aca="false">R126</f>
        <v>0.42</v>
      </c>
      <c r="BO126" s="109" t="n">
        <f aca="false">S126+0.01</f>
        <v>0.01</v>
      </c>
      <c r="BP126" s="109" t="n">
        <v>0</v>
      </c>
      <c r="BQ126" s="109" t="n">
        <f aca="false">AS126</f>
        <v>0.2525</v>
      </c>
      <c r="BR126" s="109" t="n">
        <f aca="false">AQ126</f>
        <v>0.2525</v>
      </c>
      <c r="BS126" s="109" t="n">
        <f aca="false">D126</f>
        <v>0.27</v>
      </c>
      <c r="BT126" s="109" t="n">
        <f aca="false">Curves!AE127</f>
        <v>0</v>
      </c>
      <c r="BU126" s="109" t="n">
        <v>0</v>
      </c>
      <c r="BV126" s="109" t="n">
        <f aca="false">AW126</f>
        <v>0.1525</v>
      </c>
      <c r="BW126" s="109" t="n">
        <f aca="false">Curves!AN127</f>
        <v>0</v>
      </c>
      <c r="BX126" s="109" t="n">
        <f aca="false">AQ126</f>
        <v>0.2525</v>
      </c>
      <c r="BY126" s="109" t="n">
        <f aca="false">Curves!AS127</f>
        <v>0</v>
      </c>
      <c r="BZ126" s="109" t="n">
        <f aca="false">BA126</f>
        <v>0.1525</v>
      </c>
      <c r="CA126" s="109" t="n">
        <f aca="false">BB126</f>
        <v>0.05</v>
      </c>
      <c r="CB126" s="109"/>
      <c r="CC126" s="109"/>
      <c r="CD126" s="110"/>
      <c r="CE126" s="109"/>
      <c r="CF126" s="110"/>
      <c r="CG126" s="109"/>
      <c r="CH126" s="109"/>
      <c r="CI126" s="109"/>
      <c r="CJ126" s="109"/>
      <c r="CK126" s="109"/>
    </row>
    <row r="127" customFormat="false" ht="12.75" hidden="false" customHeight="false" outlineLevel="0" collapsed="false">
      <c r="A127" s="0" t="n">
        <v>0.464296773615735</v>
      </c>
      <c r="B127" s="0" t="str">
        <f aca="false">(D127&amp;E127&amp;F127&amp;G127&amp;H127&amp;I127&amp;J127&amp;K127&amp;L127&amp;M127&amp;N127&amp;O127&amp;P127&amp;Q127&amp;R127&amp;S127&amp;T127&amp;U127&amp;V127&amp;W127&amp;X127&amp;Y127&amp;Z127&amp;AA127&amp;AB127&amp;AC127&amp;AD127&amp;AE127&amp;AF127&amp;AG127&amp;AH127&amp;AI127&amp;AJ127&amp;AK127&amp;AL127&amp;AM127&amp;AN127&amp;AO127&amp;AP127&amp;AQ127&amp;AR127&amp;AS127&amp;AT127&amp;AU127&amp;AV127&amp;AW127&amp;AX127&amp;AY127&amp;AZ127&amp;BA127&amp;BB127&amp;BC127&amp;BD127&amp;BE127&amp;BF127&amp;BG127&amp;BH127&amp;BI127&amp;BJ127&amp;BK127&amp;BL127&amp;BM127&amp;BN127&amp;BO127&amp;BP127&amp;BQ127&amp;BR127&amp;BS127&amp;BT127&amp;BU127&amp;BV127&amp;BW127&amp;BX127&amp;BY127&amp;BZ127&amp;CA127)</f>
        <v>0.2800.407500.500.400.1200.17500.29684800.4300.2800.2800.5200.407500.24500.50.0050.40.0050.40750.0050.280.40.50.41250.005-0.50.1550.262500.262500.412500.16250.020.16250.020.16250.050.162500.41250.0550.16250.030.2625000.2800.430.0100.26250.26250.28000.162500.262500.16250.05</v>
      </c>
      <c r="C127" s="108" t="n">
        <v>40544</v>
      </c>
      <c r="D127" s="109" t="n">
        <f aca="false">Curves!D128</f>
        <v>0.28</v>
      </c>
      <c r="E127" s="109" t="n">
        <v>0</v>
      </c>
      <c r="F127" s="109" t="n">
        <f aca="false">Curves!I128</f>
        <v>0.4075</v>
      </c>
      <c r="G127" s="109" t="n">
        <v>0</v>
      </c>
      <c r="H127" s="109" t="n">
        <f aca="false">Curves!P128</f>
        <v>0.5</v>
      </c>
      <c r="I127" s="109" t="n">
        <v>0</v>
      </c>
      <c r="J127" s="109" t="n">
        <f aca="false">Curves!L128</f>
        <v>0.4</v>
      </c>
      <c r="K127" s="109" t="n">
        <v>0</v>
      </c>
      <c r="L127" s="109" t="n">
        <f aca="false">Curves!U128</f>
        <v>0.12</v>
      </c>
      <c r="M127" s="109" t="n">
        <v>0</v>
      </c>
      <c r="N127" s="109" t="n">
        <f aca="false">Curves!V128</f>
        <v>0.175</v>
      </c>
      <c r="O127" s="109" t="n">
        <v>0</v>
      </c>
      <c r="P127" s="109" t="n">
        <f aca="false">Curves!W128</f>
        <v>0.296848</v>
      </c>
      <c r="Q127" s="109" t="n">
        <v>0</v>
      </c>
      <c r="R127" s="109" t="n">
        <f aca="false">Curves!O128</f>
        <v>0.43</v>
      </c>
      <c r="S127" s="109" t="n">
        <v>0</v>
      </c>
      <c r="T127" s="109" t="n">
        <f aca="false">Curves!F128</f>
        <v>0.28</v>
      </c>
      <c r="U127" s="109" t="n">
        <v>0</v>
      </c>
      <c r="V127" s="109" t="n">
        <f aca="false">Curves!H128</f>
        <v>0.28</v>
      </c>
      <c r="W127" s="109" t="n">
        <v>0</v>
      </c>
      <c r="X127" s="109" t="n">
        <f aca="false">Curves!S128</f>
        <v>0.52</v>
      </c>
      <c r="Y127" s="109" t="n">
        <v>0</v>
      </c>
      <c r="Z127" s="109" t="n">
        <f aca="false">Curves!K128</f>
        <v>0.4075</v>
      </c>
      <c r="AA127" s="109" t="n">
        <v>0</v>
      </c>
      <c r="AB127" s="109" t="n">
        <f aca="false">Curves!G128</f>
        <v>0.245</v>
      </c>
      <c r="AC127" s="109" t="n">
        <v>0</v>
      </c>
      <c r="AD127" s="109" t="n">
        <f aca="false">Curves!R128</f>
        <v>0.5</v>
      </c>
      <c r="AE127" s="109" t="n">
        <v>0.005</v>
      </c>
      <c r="AF127" s="109" t="n">
        <f aca="false">Curves!N128</f>
        <v>0.4</v>
      </c>
      <c r="AG127" s="109" t="n">
        <v>0.005</v>
      </c>
      <c r="AH127" s="109" t="n">
        <f aca="false">Curves!J128</f>
        <v>0.4075</v>
      </c>
      <c r="AI127" s="109" t="n">
        <v>0.005</v>
      </c>
      <c r="AJ127" s="109" t="n">
        <f aca="false">Curves!E128</f>
        <v>0.28</v>
      </c>
      <c r="AK127" s="109" t="n">
        <f aca="false">Curves!M128</f>
        <v>0.4</v>
      </c>
      <c r="AL127" s="109" t="n">
        <f aca="false">Curves!Q128</f>
        <v>0.5</v>
      </c>
      <c r="AM127" s="109" t="n">
        <f aca="false">Curves!AC128</f>
        <v>0.4125</v>
      </c>
      <c r="AN127" s="109" t="n">
        <f aca="false">Curves!AQ128</f>
        <v>0.005</v>
      </c>
      <c r="AO127" s="109" t="n">
        <f aca="false">Curves!AD128</f>
        <v>-0.5</v>
      </c>
      <c r="AP127" s="109" t="n">
        <f aca="false">Curves!AP128</f>
        <v>0.155</v>
      </c>
      <c r="AQ127" s="109" t="n">
        <f aca="false">Curves!AA128</f>
        <v>0.2625</v>
      </c>
      <c r="AR127" s="109" t="n">
        <f aca="false">Curves!AG128</f>
        <v>0</v>
      </c>
      <c r="AS127" s="109" t="n">
        <f aca="false">Curves!Y128</f>
        <v>0.2625</v>
      </c>
      <c r="AT127" s="109" t="n">
        <f aca="false">Curves!AJ128</f>
        <v>0</v>
      </c>
      <c r="AU127" s="109" t="n">
        <f aca="false">Curves!AB128</f>
        <v>0.4125</v>
      </c>
      <c r="AV127" s="109" t="n">
        <f aca="false">Curves!AH128</f>
        <v>0</v>
      </c>
      <c r="AW127" s="109" t="n">
        <f aca="false">Curves!Z128</f>
        <v>0.1625</v>
      </c>
      <c r="AX127" s="109" t="n">
        <f aca="false">Curves!AI128</f>
        <v>0.02</v>
      </c>
      <c r="AY127" s="109" t="n">
        <f aca="false">Curves!Z128</f>
        <v>0.1625</v>
      </c>
      <c r="AZ127" s="109" t="n">
        <f aca="false">Curves!AK128</f>
        <v>0.02</v>
      </c>
      <c r="BA127" s="109" t="n">
        <f aca="false">Curves!Z128</f>
        <v>0.1625</v>
      </c>
      <c r="BB127" s="109" t="n">
        <f aca="false">Curves!AL128</f>
        <v>0.05</v>
      </c>
      <c r="BC127" s="109" t="n">
        <f aca="false">Curves!Z128</f>
        <v>0.1625</v>
      </c>
      <c r="BD127" s="109" t="n">
        <f aca="false">Curves!AO128</f>
        <v>0</v>
      </c>
      <c r="BE127" s="109" t="n">
        <f aca="false">Curves!AC128</f>
        <v>0.4125</v>
      </c>
      <c r="BF127" s="109" t="n">
        <f aca="false">Curves!AR128</f>
        <v>0.055</v>
      </c>
      <c r="BG127" s="109" t="n">
        <f aca="false">Curves!Z128</f>
        <v>0.1625</v>
      </c>
      <c r="BH127" s="109" t="n">
        <f aca="false">Curves!AM128</f>
        <v>0.03</v>
      </c>
      <c r="BI127" s="109" t="n">
        <f aca="false">AS127</f>
        <v>0.2625</v>
      </c>
      <c r="BJ127" s="109" t="n">
        <f aca="false">AT127</f>
        <v>0</v>
      </c>
      <c r="BK127" s="109" t="n">
        <v>0</v>
      </c>
      <c r="BL127" s="109" t="n">
        <f aca="false">D127</f>
        <v>0.28</v>
      </c>
      <c r="BM127" s="109" t="n">
        <v>0</v>
      </c>
      <c r="BN127" s="109" t="n">
        <f aca="false">R127</f>
        <v>0.43</v>
      </c>
      <c r="BO127" s="109" t="n">
        <f aca="false">S127+0.01</f>
        <v>0.01</v>
      </c>
      <c r="BP127" s="109" t="n">
        <v>0</v>
      </c>
      <c r="BQ127" s="109" t="n">
        <f aca="false">AS127</f>
        <v>0.2625</v>
      </c>
      <c r="BR127" s="109" t="n">
        <f aca="false">AQ127</f>
        <v>0.2625</v>
      </c>
      <c r="BS127" s="109" t="n">
        <f aca="false">D127</f>
        <v>0.28</v>
      </c>
      <c r="BT127" s="109" t="n">
        <f aca="false">Curves!AE128</f>
        <v>0</v>
      </c>
      <c r="BU127" s="109" t="n">
        <v>0</v>
      </c>
      <c r="BV127" s="109" t="n">
        <f aca="false">AW127</f>
        <v>0.1625</v>
      </c>
      <c r="BW127" s="109" t="n">
        <f aca="false">Curves!AN128</f>
        <v>0</v>
      </c>
      <c r="BX127" s="109" t="n">
        <f aca="false">AQ127</f>
        <v>0.2625</v>
      </c>
      <c r="BY127" s="109" t="n">
        <f aca="false">Curves!AS128</f>
        <v>0</v>
      </c>
      <c r="BZ127" s="109" t="n">
        <f aca="false">BA127</f>
        <v>0.1625</v>
      </c>
      <c r="CA127" s="109" t="n">
        <f aca="false">BB127</f>
        <v>0.05</v>
      </c>
      <c r="CB127" s="109"/>
      <c r="CC127" s="109"/>
      <c r="CD127" s="110"/>
      <c r="CE127" s="109"/>
      <c r="CF127" s="110"/>
      <c r="CG127" s="109"/>
      <c r="CH127" s="109"/>
      <c r="CI127" s="109"/>
      <c r="CJ127" s="109"/>
      <c r="CK127" s="109"/>
    </row>
    <row r="128" customFormat="false" ht="12.75" hidden="false" customHeight="false" outlineLevel="0" collapsed="false">
      <c r="A128" s="0" t="n">
        <v>0.461431802673887</v>
      </c>
      <c r="B128" s="0" t="str">
        <f aca="false">(D128&amp;E128&amp;F128&amp;G128&amp;H128&amp;I128&amp;J128&amp;K128&amp;L128&amp;M128&amp;N128&amp;O128&amp;P128&amp;Q128&amp;R128&amp;S128&amp;T128&amp;U128&amp;V128&amp;W128&amp;X128&amp;Y128&amp;Z128&amp;AA128&amp;AB128&amp;AC128&amp;AD128&amp;AE128&amp;AF128&amp;AG128&amp;AH128&amp;AI128&amp;AJ128&amp;AK128&amp;AL128&amp;AM128&amp;AN128&amp;AO128&amp;AP128&amp;AQ128&amp;AR128&amp;AS128&amp;AT128&amp;AU128&amp;AV128&amp;AW128&amp;AX128&amp;AY128&amp;AZ128&amp;BA128&amp;BB128&amp;BC128&amp;BD128&amp;BE128&amp;BF128&amp;BG128&amp;BH128&amp;BI128&amp;BJ128&amp;BK128&amp;BL128&amp;BM128&amp;BN128&amp;BO128&amp;BP128&amp;BQ128&amp;BR128&amp;BS128&amp;BT128&amp;BU128&amp;BV128&amp;BW128&amp;BX128&amp;BY128&amp;BZ128&amp;CA128)</f>
        <v>0.2700.397500.4900.3900.1100.16500.28268800.4200.2700.2700.5100.397500.23500.490.0050.390.0050.39750.0050.270.390.490.40250.005-0.50.1550.252500.252500.402500.15250.020.15250.020.15250.050.152500.40250.0550.15250.03250.2525000.2700.420.0100.25250.25250.27000.152500.252500.15250.05</v>
      </c>
      <c r="C128" s="108" t="n">
        <v>40575</v>
      </c>
      <c r="D128" s="109" t="n">
        <f aca="false">Curves!D129</f>
        <v>0.27</v>
      </c>
      <c r="E128" s="109" t="n">
        <v>0</v>
      </c>
      <c r="F128" s="109" t="n">
        <f aca="false">Curves!I129</f>
        <v>0.3975</v>
      </c>
      <c r="G128" s="109" t="n">
        <v>0</v>
      </c>
      <c r="H128" s="109" t="n">
        <f aca="false">Curves!P129</f>
        <v>0.49</v>
      </c>
      <c r="I128" s="109" t="n">
        <v>0</v>
      </c>
      <c r="J128" s="109" t="n">
        <f aca="false">Curves!L129</f>
        <v>0.39</v>
      </c>
      <c r="K128" s="109" t="n">
        <v>0</v>
      </c>
      <c r="L128" s="109" t="n">
        <f aca="false">Curves!U129</f>
        <v>0.11</v>
      </c>
      <c r="M128" s="109" t="n">
        <v>0</v>
      </c>
      <c r="N128" s="109" t="n">
        <f aca="false">Curves!V129</f>
        <v>0.165</v>
      </c>
      <c r="O128" s="109" t="n">
        <v>0</v>
      </c>
      <c r="P128" s="109" t="n">
        <f aca="false">Curves!W129</f>
        <v>0.282688</v>
      </c>
      <c r="Q128" s="109" t="n">
        <v>0</v>
      </c>
      <c r="R128" s="109" t="n">
        <f aca="false">Curves!O129</f>
        <v>0.42</v>
      </c>
      <c r="S128" s="109" t="n">
        <v>0</v>
      </c>
      <c r="T128" s="109" t="n">
        <f aca="false">Curves!F129</f>
        <v>0.27</v>
      </c>
      <c r="U128" s="109" t="n">
        <v>0</v>
      </c>
      <c r="V128" s="109" t="n">
        <f aca="false">Curves!H129</f>
        <v>0.27</v>
      </c>
      <c r="W128" s="109" t="n">
        <v>0</v>
      </c>
      <c r="X128" s="109" t="n">
        <f aca="false">Curves!S129</f>
        <v>0.51</v>
      </c>
      <c r="Y128" s="109" t="n">
        <v>0</v>
      </c>
      <c r="Z128" s="109" t="n">
        <f aca="false">Curves!K129</f>
        <v>0.3975</v>
      </c>
      <c r="AA128" s="109" t="n">
        <v>0</v>
      </c>
      <c r="AB128" s="109" t="n">
        <f aca="false">Curves!G129</f>
        <v>0.235</v>
      </c>
      <c r="AC128" s="109" t="n">
        <v>0</v>
      </c>
      <c r="AD128" s="109" t="n">
        <f aca="false">Curves!R129</f>
        <v>0.49</v>
      </c>
      <c r="AE128" s="109" t="n">
        <v>0.005</v>
      </c>
      <c r="AF128" s="109" t="n">
        <f aca="false">Curves!N129</f>
        <v>0.39</v>
      </c>
      <c r="AG128" s="109" t="n">
        <v>0.005</v>
      </c>
      <c r="AH128" s="109" t="n">
        <f aca="false">Curves!J129</f>
        <v>0.3975</v>
      </c>
      <c r="AI128" s="109" t="n">
        <v>0.005</v>
      </c>
      <c r="AJ128" s="109" t="n">
        <f aca="false">Curves!E129</f>
        <v>0.27</v>
      </c>
      <c r="AK128" s="109" t="n">
        <f aca="false">Curves!M129</f>
        <v>0.39</v>
      </c>
      <c r="AL128" s="109" t="n">
        <f aca="false">Curves!Q129</f>
        <v>0.49</v>
      </c>
      <c r="AM128" s="109" t="n">
        <f aca="false">Curves!AC129</f>
        <v>0.4025</v>
      </c>
      <c r="AN128" s="109" t="n">
        <f aca="false">Curves!AQ129</f>
        <v>0.005</v>
      </c>
      <c r="AO128" s="109" t="n">
        <f aca="false">Curves!AD129</f>
        <v>-0.5</v>
      </c>
      <c r="AP128" s="109" t="n">
        <f aca="false">Curves!AP129</f>
        <v>0.155</v>
      </c>
      <c r="AQ128" s="109" t="n">
        <f aca="false">Curves!AA129</f>
        <v>0.2525</v>
      </c>
      <c r="AR128" s="109" t="n">
        <f aca="false">Curves!AG129</f>
        <v>0</v>
      </c>
      <c r="AS128" s="109" t="n">
        <f aca="false">Curves!Y129</f>
        <v>0.2525</v>
      </c>
      <c r="AT128" s="109" t="n">
        <f aca="false">Curves!AJ129</f>
        <v>0</v>
      </c>
      <c r="AU128" s="109" t="n">
        <f aca="false">Curves!AB129</f>
        <v>0.4025</v>
      </c>
      <c r="AV128" s="109" t="n">
        <f aca="false">Curves!AH129</f>
        <v>0</v>
      </c>
      <c r="AW128" s="109" t="n">
        <f aca="false">Curves!Z129</f>
        <v>0.1525</v>
      </c>
      <c r="AX128" s="109" t="n">
        <f aca="false">Curves!AI129</f>
        <v>0.02</v>
      </c>
      <c r="AY128" s="109" t="n">
        <f aca="false">Curves!Z129</f>
        <v>0.1525</v>
      </c>
      <c r="AZ128" s="109" t="n">
        <f aca="false">Curves!AK129</f>
        <v>0.02</v>
      </c>
      <c r="BA128" s="109" t="n">
        <f aca="false">Curves!Z129</f>
        <v>0.1525</v>
      </c>
      <c r="BB128" s="109" t="n">
        <f aca="false">Curves!AL129</f>
        <v>0.05</v>
      </c>
      <c r="BC128" s="109" t="n">
        <f aca="false">Curves!Z129</f>
        <v>0.1525</v>
      </c>
      <c r="BD128" s="109" t="n">
        <f aca="false">Curves!AO129</f>
        <v>0</v>
      </c>
      <c r="BE128" s="109" t="n">
        <f aca="false">Curves!AC129</f>
        <v>0.4025</v>
      </c>
      <c r="BF128" s="109" t="n">
        <f aca="false">Curves!AR129</f>
        <v>0.055</v>
      </c>
      <c r="BG128" s="109" t="n">
        <f aca="false">Curves!Z129</f>
        <v>0.1525</v>
      </c>
      <c r="BH128" s="109" t="n">
        <f aca="false">Curves!AM129</f>
        <v>0.0325</v>
      </c>
      <c r="BI128" s="109" t="n">
        <f aca="false">AS128</f>
        <v>0.2525</v>
      </c>
      <c r="BJ128" s="109" t="n">
        <f aca="false">AT128</f>
        <v>0</v>
      </c>
      <c r="BK128" s="109" t="n">
        <v>0</v>
      </c>
      <c r="BL128" s="109" t="n">
        <f aca="false">D128</f>
        <v>0.27</v>
      </c>
      <c r="BM128" s="109" t="n">
        <v>0</v>
      </c>
      <c r="BN128" s="109" t="n">
        <f aca="false">R128</f>
        <v>0.42</v>
      </c>
      <c r="BO128" s="109" t="n">
        <f aca="false">S128+0.01</f>
        <v>0.01</v>
      </c>
      <c r="BP128" s="109" t="n">
        <v>0</v>
      </c>
      <c r="BQ128" s="109" t="n">
        <f aca="false">AS128</f>
        <v>0.2525</v>
      </c>
      <c r="BR128" s="109" t="n">
        <f aca="false">AQ128</f>
        <v>0.2525</v>
      </c>
      <c r="BS128" s="109" t="n">
        <f aca="false">D128</f>
        <v>0.27</v>
      </c>
      <c r="BT128" s="109" t="n">
        <f aca="false">Curves!AE129</f>
        <v>0</v>
      </c>
      <c r="BU128" s="109" t="n">
        <v>0</v>
      </c>
      <c r="BV128" s="109" t="n">
        <f aca="false">AW128</f>
        <v>0.1525</v>
      </c>
      <c r="BW128" s="109" t="n">
        <f aca="false">Curves!AN129</f>
        <v>0</v>
      </c>
      <c r="BX128" s="109" t="n">
        <f aca="false">AQ128</f>
        <v>0.2525</v>
      </c>
      <c r="BY128" s="109" t="n">
        <f aca="false">Curves!AS129</f>
        <v>0</v>
      </c>
      <c r="BZ128" s="109" t="n">
        <f aca="false">BA128</f>
        <v>0.1525</v>
      </c>
      <c r="CA128" s="109" t="n">
        <f aca="false">BB128</f>
        <v>0.05</v>
      </c>
      <c r="CB128" s="109"/>
      <c r="CC128" s="109"/>
      <c r="CD128" s="110"/>
      <c r="CE128" s="109"/>
      <c r="CF128" s="110"/>
      <c r="CG128" s="109"/>
      <c r="CH128" s="109"/>
      <c r="CI128" s="109"/>
      <c r="CJ128" s="109"/>
      <c r="CK128" s="109"/>
    </row>
    <row r="129" customFormat="false" ht="12.75" hidden="false" customHeight="false" outlineLevel="0" collapsed="false">
      <c r="A129" s="0" t="n">
        <v>0.458859059459676</v>
      </c>
      <c r="B129" s="0" t="str">
        <f aca="false">(D129&amp;E129&amp;F129&amp;G129&amp;H129&amp;I129&amp;J129&amp;K129&amp;L129&amp;M129&amp;N129&amp;O129&amp;P129&amp;Q129&amp;R129&amp;S129&amp;T129&amp;U129&amp;V129&amp;W129&amp;X129&amp;Y129&amp;Z129&amp;AA129&amp;AB129&amp;AC129&amp;AD129&amp;AE129&amp;AF129&amp;AG129&amp;AH129&amp;AI129&amp;AJ129&amp;AK129&amp;AL129&amp;AM129&amp;AN129&amp;AO129&amp;AP129&amp;AQ129&amp;AR129&amp;AS129&amp;AT129&amp;AU129&amp;AV129&amp;AW129&amp;AX129&amp;AY129&amp;AZ129&amp;BA129&amp;BB129&amp;BC129&amp;BD129&amp;BE129&amp;BF129&amp;BG129&amp;BH129&amp;BI129&amp;BJ129&amp;BK129&amp;BL129&amp;BM129&amp;BN129&amp;BO129&amp;BP129&amp;BQ129&amp;BR129&amp;BS129&amp;BT129&amp;BU129&amp;BV129&amp;BW129&amp;BX129&amp;BY129&amp;BZ129&amp;CA129)</f>
        <v>0.26500.392500.48500.38500.10500.1600.27304800.41500.26500.26500.50500.392500.2300.4850.0050.3850.0050.39250.0050.2650.3850.4850.39750.005-0.50.1550.247500.247500.397500.14750.020.14750.020.14750.050.147500.39750.0550.14750.0350.2475000.26500.4150.0100.24750.24750.265000.147500.247500.14750.05</v>
      </c>
      <c r="C129" s="108" t="n">
        <v>40603</v>
      </c>
      <c r="D129" s="109" t="n">
        <f aca="false">Curves!D130</f>
        <v>0.265</v>
      </c>
      <c r="E129" s="109" t="n">
        <v>0</v>
      </c>
      <c r="F129" s="109" t="n">
        <f aca="false">Curves!I130</f>
        <v>0.3925</v>
      </c>
      <c r="G129" s="109" t="n">
        <v>0</v>
      </c>
      <c r="H129" s="109" t="n">
        <f aca="false">Curves!P130</f>
        <v>0.485</v>
      </c>
      <c r="I129" s="109" t="n">
        <v>0</v>
      </c>
      <c r="J129" s="109" t="n">
        <f aca="false">Curves!L130</f>
        <v>0.385</v>
      </c>
      <c r="K129" s="109" t="n">
        <v>0</v>
      </c>
      <c r="L129" s="109" t="n">
        <f aca="false">Curves!U130</f>
        <v>0.105</v>
      </c>
      <c r="M129" s="109" t="n">
        <v>0</v>
      </c>
      <c r="N129" s="109" t="n">
        <f aca="false">Curves!V130</f>
        <v>0.16</v>
      </c>
      <c r="O129" s="109" t="n">
        <v>0</v>
      </c>
      <c r="P129" s="109" t="n">
        <f aca="false">Curves!W130</f>
        <v>0.273048</v>
      </c>
      <c r="Q129" s="109" t="n">
        <v>0</v>
      </c>
      <c r="R129" s="109" t="n">
        <f aca="false">Curves!O130</f>
        <v>0.415</v>
      </c>
      <c r="S129" s="109" t="n">
        <v>0</v>
      </c>
      <c r="T129" s="109" t="n">
        <f aca="false">Curves!F130</f>
        <v>0.265</v>
      </c>
      <c r="U129" s="109" t="n">
        <v>0</v>
      </c>
      <c r="V129" s="109" t="n">
        <f aca="false">Curves!H130</f>
        <v>0.265</v>
      </c>
      <c r="W129" s="109" t="n">
        <v>0</v>
      </c>
      <c r="X129" s="109" t="n">
        <f aca="false">Curves!S130</f>
        <v>0.505</v>
      </c>
      <c r="Y129" s="109" t="n">
        <v>0</v>
      </c>
      <c r="Z129" s="109" t="n">
        <f aca="false">Curves!K130</f>
        <v>0.3925</v>
      </c>
      <c r="AA129" s="109" t="n">
        <v>0</v>
      </c>
      <c r="AB129" s="109" t="n">
        <f aca="false">Curves!G130</f>
        <v>0.23</v>
      </c>
      <c r="AC129" s="109" t="n">
        <v>0</v>
      </c>
      <c r="AD129" s="109" t="n">
        <f aca="false">Curves!R130</f>
        <v>0.485</v>
      </c>
      <c r="AE129" s="109" t="n">
        <v>0.005</v>
      </c>
      <c r="AF129" s="109" t="n">
        <f aca="false">Curves!N130</f>
        <v>0.385</v>
      </c>
      <c r="AG129" s="109" t="n">
        <v>0.005</v>
      </c>
      <c r="AH129" s="109" t="n">
        <f aca="false">Curves!J130</f>
        <v>0.3925</v>
      </c>
      <c r="AI129" s="109" t="n">
        <v>0.005</v>
      </c>
      <c r="AJ129" s="109" t="n">
        <f aca="false">Curves!E130</f>
        <v>0.265</v>
      </c>
      <c r="AK129" s="109" t="n">
        <f aca="false">Curves!M130</f>
        <v>0.385</v>
      </c>
      <c r="AL129" s="109" t="n">
        <f aca="false">Curves!Q130</f>
        <v>0.485</v>
      </c>
      <c r="AM129" s="109" t="n">
        <f aca="false">Curves!AC130</f>
        <v>0.3975</v>
      </c>
      <c r="AN129" s="109" t="n">
        <f aca="false">Curves!AQ130</f>
        <v>0.005</v>
      </c>
      <c r="AO129" s="109" t="n">
        <f aca="false">Curves!AD130</f>
        <v>-0.5</v>
      </c>
      <c r="AP129" s="109" t="n">
        <f aca="false">Curves!AP130</f>
        <v>0.155</v>
      </c>
      <c r="AQ129" s="109" t="n">
        <f aca="false">Curves!AA130</f>
        <v>0.2475</v>
      </c>
      <c r="AR129" s="109" t="n">
        <f aca="false">Curves!AG130</f>
        <v>0</v>
      </c>
      <c r="AS129" s="109" t="n">
        <f aca="false">Curves!Y130</f>
        <v>0.2475</v>
      </c>
      <c r="AT129" s="109" t="n">
        <f aca="false">Curves!AJ130</f>
        <v>0</v>
      </c>
      <c r="AU129" s="109" t="n">
        <f aca="false">Curves!AB130</f>
        <v>0.3975</v>
      </c>
      <c r="AV129" s="109" t="n">
        <f aca="false">Curves!AH130</f>
        <v>0</v>
      </c>
      <c r="AW129" s="109" t="n">
        <f aca="false">Curves!Z130</f>
        <v>0.1475</v>
      </c>
      <c r="AX129" s="109" t="n">
        <f aca="false">Curves!AI130</f>
        <v>0.02</v>
      </c>
      <c r="AY129" s="109" t="n">
        <f aca="false">Curves!Z130</f>
        <v>0.1475</v>
      </c>
      <c r="AZ129" s="109" t="n">
        <f aca="false">Curves!AK130</f>
        <v>0.02</v>
      </c>
      <c r="BA129" s="109" t="n">
        <f aca="false">Curves!Z130</f>
        <v>0.1475</v>
      </c>
      <c r="BB129" s="109" t="n">
        <f aca="false">Curves!AL130</f>
        <v>0.05</v>
      </c>
      <c r="BC129" s="109" t="n">
        <f aca="false">Curves!Z130</f>
        <v>0.1475</v>
      </c>
      <c r="BD129" s="109" t="n">
        <f aca="false">Curves!AO130</f>
        <v>0</v>
      </c>
      <c r="BE129" s="109" t="n">
        <f aca="false">Curves!AC130</f>
        <v>0.3975</v>
      </c>
      <c r="BF129" s="109" t="n">
        <f aca="false">Curves!AR130</f>
        <v>0.055</v>
      </c>
      <c r="BG129" s="109" t="n">
        <f aca="false">Curves!Z130</f>
        <v>0.1475</v>
      </c>
      <c r="BH129" s="109" t="n">
        <f aca="false">Curves!AM130</f>
        <v>0.035</v>
      </c>
      <c r="BI129" s="109" t="n">
        <f aca="false">AS129</f>
        <v>0.2475</v>
      </c>
      <c r="BJ129" s="109" t="n">
        <f aca="false">AT129</f>
        <v>0</v>
      </c>
      <c r="BK129" s="109" t="n">
        <v>0</v>
      </c>
      <c r="BL129" s="109" t="n">
        <f aca="false">D129</f>
        <v>0.265</v>
      </c>
      <c r="BM129" s="109" t="n">
        <v>0</v>
      </c>
      <c r="BN129" s="109" t="n">
        <f aca="false">R129</f>
        <v>0.415</v>
      </c>
      <c r="BO129" s="109" t="n">
        <f aca="false">S129+0.01</f>
        <v>0.01</v>
      </c>
      <c r="BP129" s="109" t="n">
        <v>0</v>
      </c>
      <c r="BQ129" s="109" t="n">
        <f aca="false">AS129</f>
        <v>0.2475</v>
      </c>
      <c r="BR129" s="109" t="n">
        <f aca="false">AQ129</f>
        <v>0.2475</v>
      </c>
      <c r="BS129" s="109" t="n">
        <f aca="false">D129</f>
        <v>0.265</v>
      </c>
      <c r="BT129" s="109" t="n">
        <f aca="false">Curves!AE130</f>
        <v>0</v>
      </c>
      <c r="BU129" s="109" t="n">
        <v>0</v>
      </c>
      <c r="BV129" s="109" t="n">
        <f aca="false">AW129</f>
        <v>0.1475</v>
      </c>
      <c r="BW129" s="109" t="n">
        <f aca="false">Curves!AN130</f>
        <v>0</v>
      </c>
      <c r="BX129" s="109" t="n">
        <f aca="false">AQ129</f>
        <v>0.2475</v>
      </c>
      <c r="BY129" s="109" t="n">
        <f aca="false">Curves!AS130</f>
        <v>0</v>
      </c>
      <c r="BZ129" s="109" t="n">
        <f aca="false">BA129</f>
        <v>0.1475</v>
      </c>
      <c r="CA129" s="109" t="n">
        <f aca="false">BB129</f>
        <v>0.05</v>
      </c>
      <c r="CB129" s="109"/>
      <c r="CC129" s="109"/>
      <c r="CD129" s="110"/>
      <c r="CE129" s="109"/>
      <c r="CF129" s="110"/>
      <c r="CG129" s="109"/>
      <c r="CH129" s="109"/>
      <c r="CI129" s="109"/>
      <c r="CJ129" s="109"/>
      <c r="CK129" s="109"/>
    </row>
    <row r="130" customFormat="false" ht="12.75" hidden="false" customHeight="false" outlineLevel="0" collapsed="false">
      <c r="A130" s="0" t="n">
        <v>0.456027145841778</v>
      </c>
      <c r="B130" s="0" t="str">
        <f aca="false">(D130&amp;E130&amp;F130&amp;G130&amp;H130&amp;I130&amp;J130&amp;K130&amp;L130&amp;M130&amp;N130&amp;O130&amp;P130&amp;Q130&amp;R130&amp;S130&amp;T130&amp;U130&amp;V130&amp;W130&amp;X130&amp;Y130&amp;Z130&amp;AA130&amp;AB130&amp;AC130&amp;AD130&amp;AE130&amp;AF130&amp;AG130&amp;AH130&amp;AI130&amp;AJ130&amp;AK130&amp;AL130&amp;AM130&amp;AN130&amp;AO130&amp;AP130&amp;AQ130&amp;AR130&amp;AS130&amp;AT130&amp;AU130&amp;AV130&amp;AW130&amp;AX130&amp;AY130&amp;AZ130&amp;BA130&amp;BB130&amp;BC130&amp;BD130&amp;BE130&amp;BF130&amp;BG130&amp;BH130&amp;BI130&amp;BJ130&amp;BK130&amp;BL130&amp;BM130&amp;BN130&amp;BO130&amp;BP130&amp;BQ130&amp;BR130&amp;BS130&amp;BT130&amp;BU130&amp;BV130&amp;BW130&amp;BX130&amp;BY130&amp;BZ130&amp;CA130)</f>
        <v>0.1900.1900.18500.2150-0.0100.04500.1900.23500.1900.1900.18500.1900.15500.1850.0050.2150.0050.190.0050.190.2150.1850.24250-0.650.1550.182500.182500.242500.09250.0050.09250.0050.09250.040.092500.24250.040.09250.00750.1825000.1900.2350.0100.18250.18250.19000.092500.182500.09250.04</v>
      </c>
      <c r="C130" s="108" t="n">
        <v>40634</v>
      </c>
      <c r="D130" s="109" t="n">
        <f aca="false">Curves!D131</f>
        <v>0.19</v>
      </c>
      <c r="E130" s="109" t="n">
        <v>0</v>
      </c>
      <c r="F130" s="109" t="n">
        <f aca="false">Curves!I131</f>
        <v>0.19</v>
      </c>
      <c r="G130" s="109" t="n">
        <v>0</v>
      </c>
      <c r="H130" s="109" t="n">
        <f aca="false">Curves!P131</f>
        <v>0.185</v>
      </c>
      <c r="I130" s="109" t="n">
        <v>0</v>
      </c>
      <c r="J130" s="109" t="n">
        <f aca="false">Curves!L131</f>
        <v>0.215</v>
      </c>
      <c r="K130" s="109" t="n">
        <v>0</v>
      </c>
      <c r="L130" s="109" t="n">
        <f aca="false">Curves!U131</f>
        <v>-0.01</v>
      </c>
      <c r="M130" s="109" t="n">
        <v>0</v>
      </c>
      <c r="N130" s="109" t="n">
        <f aca="false">Curves!V131</f>
        <v>0.045</v>
      </c>
      <c r="O130" s="109" t="n">
        <v>0</v>
      </c>
      <c r="P130" s="109" t="n">
        <f aca="false">Curves!W131</f>
        <v>0.19</v>
      </c>
      <c r="Q130" s="109" t="n">
        <v>0</v>
      </c>
      <c r="R130" s="109" t="n">
        <f aca="false">Curves!O131</f>
        <v>0.235</v>
      </c>
      <c r="S130" s="109" t="n">
        <v>0</v>
      </c>
      <c r="T130" s="109" t="n">
        <f aca="false">Curves!F131</f>
        <v>0.19</v>
      </c>
      <c r="U130" s="109" t="n">
        <v>0</v>
      </c>
      <c r="V130" s="109" t="n">
        <f aca="false">Curves!H131</f>
        <v>0.19</v>
      </c>
      <c r="W130" s="109" t="n">
        <v>0</v>
      </c>
      <c r="X130" s="109" t="n">
        <f aca="false">Curves!S131</f>
        <v>0.185</v>
      </c>
      <c r="Y130" s="109" t="n">
        <v>0</v>
      </c>
      <c r="Z130" s="109" t="n">
        <f aca="false">Curves!K131</f>
        <v>0.19</v>
      </c>
      <c r="AA130" s="109" t="n">
        <v>0</v>
      </c>
      <c r="AB130" s="109" t="n">
        <f aca="false">Curves!G131</f>
        <v>0.155</v>
      </c>
      <c r="AC130" s="109" t="n">
        <v>0</v>
      </c>
      <c r="AD130" s="109" t="n">
        <f aca="false">Curves!R131</f>
        <v>0.185</v>
      </c>
      <c r="AE130" s="109" t="n">
        <v>0.005</v>
      </c>
      <c r="AF130" s="109" t="n">
        <f aca="false">Curves!N131</f>
        <v>0.215</v>
      </c>
      <c r="AG130" s="109" t="n">
        <v>0.005</v>
      </c>
      <c r="AH130" s="109" t="n">
        <f aca="false">Curves!J131</f>
        <v>0.19</v>
      </c>
      <c r="AI130" s="109" t="n">
        <v>0.005</v>
      </c>
      <c r="AJ130" s="109" t="n">
        <f aca="false">Curves!E131</f>
        <v>0.19</v>
      </c>
      <c r="AK130" s="109" t="n">
        <f aca="false">Curves!M131</f>
        <v>0.215</v>
      </c>
      <c r="AL130" s="109" t="n">
        <f aca="false">Curves!Q131</f>
        <v>0.185</v>
      </c>
      <c r="AM130" s="109" t="n">
        <f aca="false">Curves!AC131</f>
        <v>0.2425</v>
      </c>
      <c r="AN130" s="109" t="n">
        <f aca="false">Curves!AQ131</f>
        <v>0</v>
      </c>
      <c r="AO130" s="109" t="n">
        <f aca="false">Curves!AD131</f>
        <v>-0.65</v>
      </c>
      <c r="AP130" s="109" t="n">
        <f aca="false">Curves!AP131</f>
        <v>0.155</v>
      </c>
      <c r="AQ130" s="109" t="n">
        <f aca="false">Curves!AA131</f>
        <v>0.1825</v>
      </c>
      <c r="AR130" s="109" t="n">
        <f aca="false">Curves!AG131</f>
        <v>0</v>
      </c>
      <c r="AS130" s="109" t="n">
        <f aca="false">Curves!Y131</f>
        <v>0.1825</v>
      </c>
      <c r="AT130" s="109" t="n">
        <f aca="false">Curves!AJ131</f>
        <v>0</v>
      </c>
      <c r="AU130" s="109" t="n">
        <f aca="false">Curves!AB131</f>
        <v>0.2425</v>
      </c>
      <c r="AV130" s="109" t="n">
        <f aca="false">Curves!AH131</f>
        <v>0</v>
      </c>
      <c r="AW130" s="109" t="n">
        <f aca="false">Curves!Z131</f>
        <v>0.0925</v>
      </c>
      <c r="AX130" s="109" t="n">
        <f aca="false">Curves!AI131</f>
        <v>0.005</v>
      </c>
      <c r="AY130" s="109" t="n">
        <f aca="false">Curves!Z131</f>
        <v>0.0925</v>
      </c>
      <c r="AZ130" s="109" t="n">
        <f aca="false">Curves!AK131</f>
        <v>0.005</v>
      </c>
      <c r="BA130" s="109" t="n">
        <f aca="false">Curves!Z131</f>
        <v>0.0925</v>
      </c>
      <c r="BB130" s="109" t="n">
        <f aca="false">Curves!AL131</f>
        <v>0.04</v>
      </c>
      <c r="BC130" s="109" t="n">
        <f aca="false">Curves!Z131</f>
        <v>0.0925</v>
      </c>
      <c r="BD130" s="109" t="n">
        <f aca="false">Curves!AO131</f>
        <v>0</v>
      </c>
      <c r="BE130" s="109" t="n">
        <f aca="false">Curves!AC131</f>
        <v>0.2425</v>
      </c>
      <c r="BF130" s="109" t="n">
        <f aca="false">Curves!AR131</f>
        <v>0.04</v>
      </c>
      <c r="BG130" s="109" t="n">
        <f aca="false">Curves!Z131</f>
        <v>0.0925</v>
      </c>
      <c r="BH130" s="109" t="n">
        <f aca="false">Curves!AM131</f>
        <v>0.0075</v>
      </c>
      <c r="BI130" s="109" t="n">
        <f aca="false">AS130</f>
        <v>0.1825</v>
      </c>
      <c r="BJ130" s="109" t="n">
        <f aca="false">AT130</f>
        <v>0</v>
      </c>
      <c r="BK130" s="109" t="n">
        <v>0</v>
      </c>
      <c r="BL130" s="109" t="n">
        <f aca="false">D130</f>
        <v>0.19</v>
      </c>
      <c r="BM130" s="109" t="n">
        <v>0</v>
      </c>
      <c r="BN130" s="109" t="n">
        <f aca="false">R130</f>
        <v>0.235</v>
      </c>
      <c r="BO130" s="109" t="n">
        <f aca="false">S130+0.01</f>
        <v>0.01</v>
      </c>
      <c r="BP130" s="109" t="n">
        <v>0</v>
      </c>
      <c r="BQ130" s="109" t="n">
        <f aca="false">AS130</f>
        <v>0.1825</v>
      </c>
      <c r="BR130" s="109" t="n">
        <f aca="false">AQ130</f>
        <v>0.1825</v>
      </c>
      <c r="BS130" s="109" t="n">
        <f aca="false">D130</f>
        <v>0.19</v>
      </c>
      <c r="BT130" s="109" t="n">
        <f aca="false">Curves!AE131</f>
        <v>0</v>
      </c>
      <c r="BU130" s="109" t="n">
        <v>0</v>
      </c>
      <c r="BV130" s="109" t="n">
        <f aca="false">AW130</f>
        <v>0.0925</v>
      </c>
      <c r="BW130" s="109" t="n">
        <f aca="false">Curves!AN131</f>
        <v>0</v>
      </c>
      <c r="BX130" s="109" t="n">
        <f aca="false">AQ130</f>
        <v>0.1825</v>
      </c>
      <c r="BY130" s="109" t="n">
        <f aca="false">Curves!AS131</f>
        <v>0</v>
      </c>
      <c r="BZ130" s="109" t="n">
        <f aca="false">BA130</f>
        <v>0.0925</v>
      </c>
      <c r="CA130" s="109" t="n">
        <f aca="false">BB130</f>
        <v>0.04</v>
      </c>
      <c r="CB130" s="109"/>
      <c r="CC130" s="109"/>
      <c r="CD130" s="110"/>
      <c r="CE130" s="109"/>
      <c r="CF130" s="110"/>
      <c r="CG130" s="109"/>
      <c r="CH130" s="109"/>
      <c r="CI130" s="109"/>
      <c r="CJ130" s="109"/>
      <c r="CK130" s="109"/>
    </row>
    <row r="131" customFormat="false" ht="12.75" hidden="false" customHeight="false" outlineLevel="0" collapsed="false">
      <c r="A131" s="0" t="n">
        <v>0.453302979483987</v>
      </c>
      <c r="B131" s="0" t="str">
        <f aca="false">(D131&amp;E131&amp;F131&amp;G131&amp;H131&amp;I131&amp;J131&amp;K131&amp;L131&amp;M131&amp;N131&amp;O131&amp;P131&amp;Q131&amp;R131&amp;S131&amp;T131&amp;U131&amp;V131&amp;W131&amp;X131&amp;Y131&amp;Z131&amp;AA131&amp;AB131&amp;AC131&amp;AD131&amp;AE131&amp;AF131&amp;AG131&amp;AH131&amp;AI131&amp;AJ131&amp;AK131&amp;AL131&amp;AM131&amp;AN131&amp;AO131&amp;AP131&amp;AQ131&amp;AR131&amp;AS131&amp;AT131&amp;AU131&amp;AV131&amp;AW131&amp;AX131&amp;AY131&amp;AZ131&amp;BA131&amp;BB131&amp;BC131&amp;BD131&amp;BE131&amp;BF131&amp;BG131&amp;BH131&amp;BI131&amp;BJ131&amp;BK131&amp;BL131&amp;BM131&amp;BN131&amp;BO131&amp;BP131&amp;BQ131&amp;BR131&amp;BS131&amp;BT131&amp;BU131&amp;BV131&amp;BW131&amp;BX131&amp;BY131&amp;BZ131&amp;CA131)</f>
        <v>0.1800.1800.17500.2050-0.0200.03500.1800.22500.1800.1800.17500.1800.14500.1750.0050.2050.0050.180.0050.180.2050.1750.23250-0.650.1550.172500.172500.232500.08250.0050.08250.0050.08250.040.082500.23250.040.08250.00750.1725000.1800.2250.0100.17250.17250.18000.082500.172500.08250.04</v>
      </c>
      <c r="C131" s="108" t="n">
        <v>40664</v>
      </c>
      <c r="D131" s="109" t="n">
        <f aca="false">Curves!D132</f>
        <v>0.18</v>
      </c>
      <c r="E131" s="109" t="n">
        <v>0</v>
      </c>
      <c r="F131" s="109" t="n">
        <f aca="false">Curves!I132</f>
        <v>0.18</v>
      </c>
      <c r="G131" s="109" t="n">
        <v>0</v>
      </c>
      <c r="H131" s="109" t="n">
        <f aca="false">Curves!P132</f>
        <v>0.175</v>
      </c>
      <c r="I131" s="109" t="n">
        <v>0</v>
      </c>
      <c r="J131" s="109" t="n">
        <f aca="false">Curves!L132</f>
        <v>0.205</v>
      </c>
      <c r="K131" s="109" t="n">
        <v>0</v>
      </c>
      <c r="L131" s="109" t="n">
        <f aca="false">Curves!U132</f>
        <v>-0.02</v>
      </c>
      <c r="M131" s="109" t="n">
        <v>0</v>
      </c>
      <c r="N131" s="109" t="n">
        <f aca="false">Curves!V132</f>
        <v>0.035</v>
      </c>
      <c r="O131" s="109" t="n">
        <v>0</v>
      </c>
      <c r="P131" s="109" t="n">
        <f aca="false">Curves!W132</f>
        <v>0.18</v>
      </c>
      <c r="Q131" s="109" t="n">
        <v>0</v>
      </c>
      <c r="R131" s="109" t="n">
        <f aca="false">Curves!O132</f>
        <v>0.225</v>
      </c>
      <c r="S131" s="109" t="n">
        <v>0</v>
      </c>
      <c r="T131" s="109" t="n">
        <f aca="false">Curves!F132</f>
        <v>0.18</v>
      </c>
      <c r="U131" s="109" t="n">
        <v>0</v>
      </c>
      <c r="V131" s="109" t="n">
        <f aca="false">Curves!H132</f>
        <v>0.18</v>
      </c>
      <c r="W131" s="109" t="n">
        <v>0</v>
      </c>
      <c r="X131" s="109" t="n">
        <f aca="false">Curves!S132</f>
        <v>0.175</v>
      </c>
      <c r="Y131" s="109" t="n">
        <v>0</v>
      </c>
      <c r="Z131" s="109" t="n">
        <f aca="false">Curves!K132</f>
        <v>0.18</v>
      </c>
      <c r="AA131" s="109" t="n">
        <v>0</v>
      </c>
      <c r="AB131" s="109" t="n">
        <f aca="false">Curves!G132</f>
        <v>0.145</v>
      </c>
      <c r="AC131" s="109" t="n">
        <v>0</v>
      </c>
      <c r="AD131" s="109" t="n">
        <f aca="false">Curves!R132</f>
        <v>0.175</v>
      </c>
      <c r="AE131" s="109" t="n">
        <v>0.005</v>
      </c>
      <c r="AF131" s="109" t="n">
        <f aca="false">Curves!N132</f>
        <v>0.205</v>
      </c>
      <c r="AG131" s="109" t="n">
        <v>0.005</v>
      </c>
      <c r="AH131" s="109" t="n">
        <f aca="false">Curves!J132</f>
        <v>0.18</v>
      </c>
      <c r="AI131" s="109" t="n">
        <v>0.005</v>
      </c>
      <c r="AJ131" s="109" t="n">
        <f aca="false">Curves!E132</f>
        <v>0.18</v>
      </c>
      <c r="AK131" s="109" t="n">
        <f aca="false">Curves!M132</f>
        <v>0.205</v>
      </c>
      <c r="AL131" s="109" t="n">
        <f aca="false">Curves!Q132</f>
        <v>0.175</v>
      </c>
      <c r="AM131" s="109" t="n">
        <f aca="false">Curves!AC132</f>
        <v>0.2325</v>
      </c>
      <c r="AN131" s="109" t="n">
        <f aca="false">Curves!AQ132</f>
        <v>0</v>
      </c>
      <c r="AO131" s="109" t="n">
        <f aca="false">Curves!AD132</f>
        <v>-0.65</v>
      </c>
      <c r="AP131" s="109" t="n">
        <f aca="false">Curves!AP132</f>
        <v>0.155</v>
      </c>
      <c r="AQ131" s="109" t="n">
        <f aca="false">Curves!AA132</f>
        <v>0.1725</v>
      </c>
      <c r="AR131" s="109" t="n">
        <f aca="false">Curves!AG132</f>
        <v>0</v>
      </c>
      <c r="AS131" s="109" t="n">
        <f aca="false">Curves!Y132</f>
        <v>0.1725</v>
      </c>
      <c r="AT131" s="109" t="n">
        <f aca="false">Curves!AJ132</f>
        <v>0</v>
      </c>
      <c r="AU131" s="109" t="n">
        <f aca="false">Curves!AB132</f>
        <v>0.2325</v>
      </c>
      <c r="AV131" s="109" t="n">
        <f aca="false">Curves!AH132</f>
        <v>0</v>
      </c>
      <c r="AW131" s="109" t="n">
        <f aca="false">Curves!Z132</f>
        <v>0.0825</v>
      </c>
      <c r="AX131" s="109" t="n">
        <f aca="false">Curves!AI132</f>
        <v>0.005</v>
      </c>
      <c r="AY131" s="109" t="n">
        <f aca="false">Curves!Z132</f>
        <v>0.0825</v>
      </c>
      <c r="AZ131" s="109" t="n">
        <f aca="false">Curves!AK132</f>
        <v>0.005</v>
      </c>
      <c r="BA131" s="109" t="n">
        <f aca="false">Curves!Z132</f>
        <v>0.0825</v>
      </c>
      <c r="BB131" s="109" t="n">
        <f aca="false">Curves!AL132</f>
        <v>0.04</v>
      </c>
      <c r="BC131" s="109" t="n">
        <f aca="false">Curves!Z132</f>
        <v>0.0825</v>
      </c>
      <c r="BD131" s="109" t="n">
        <f aca="false">Curves!AO132</f>
        <v>0</v>
      </c>
      <c r="BE131" s="109" t="n">
        <f aca="false">Curves!AC132</f>
        <v>0.2325</v>
      </c>
      <c r="BF131" s="109" t="n">
        <f aca="false">Curves!AR132</f>
        <v>0.04</v>
      </c>
      <c r="BG131" s="109" t="n">
        <f aca="false">Curves!Z132</f>
        <v>0.0825</v>
      </c>
      <c r="BH131" s="109" t="n">
        <f aca="false">Curves!AM132</f>
        <v>0.0075</v>
      </c>
      <c r="BI131" s="109" t="n">
        <f aca="false">AS131</f>
        <v>0.1725</v>
      </c>
      <c r="BJ131" s="109" t="n">
        <f aca="false">AT131</f>
        <v>0</v>
      </c>
      <c r="BK131" s="109" t="n">
        <v>0</v>
      </c>
      <c r="BL131" s="109" t="n">
        <f aca="false">D131</f>
        <v>0.18</v>
      </c>
      <c r="BM131" s="109" t="n">
        <v>0</v>
      </c>
      <c r="BN131" s="109" t="n">
        <f aca="false">R131</f>
        <v>0.225</v>
      </c>
      <c r="BO131" s="109" t="n">
        <f aca="false">S131+0.01</f>
        <v>0.01</v>
      </c>
      <c r="BP131" s="109" t="n">
        <v>0</v>
      </c>
      <c r="BQ131" s="109" t="n">
        <f aca="false">AS131</f>
        <v>0.1725</v>
      </c>
      <c r="BR131" s="109" t="n">
        <f aca="false">AQ131</f>
        <v>0.1725</v>
      </c>
      <c r="BS131" s="109" t="n">
        <f aca="false">D131</f>
        <v>0.18</v>
      </c>
      <c r="BT131" s="109" t="n">
        <f aca="false">Curves!AE132</f>
        <v>0</v>
      </c>
      <c r="BU131" s="109" t="n">
        <v>0</v>
      </c>
      <c r="BV131" s="109" t="n">
        <f aca="false">AW131</f>
        <v>0.0825</v>
      </c>
      <c r="BW131" s="109" t="n">
        <f aca="false">Curves!AN132</f>
        <v>0</v>
      </c>
      <c r="BX131" s="109" t="n">
        <f aca="false">AQ131</f>
        <v>0.1725</v>
      </c>
      <c r="BY131" s="109" t="n">
        <f aca="false">Curves!AS132</f>
        <v>0</v>
      </c>
      <c r="BZ131" s="109" t="n">
        <f aca="false">BA131</f>
        <v>0.0825</v>
      </c>
      <c r="CA131" s="109" t="n">
        <f aca="false">BB131</f>
        <v>0.04</v>
      </c>
      <c r="CB131" s="109"/>
      <c r="CC131" s="109"/>
      <c r="CD131" s="110"/>
      <c r="CE131" s="109"/>
      <c r="CF131" s="110"/>
      <c r="CG131" s="109"/>
      <c r="CH131" s="109"/>
      <c r="CI131" s="109"/>
      <c r="CJ131" s="109"/>
      <c r="CK131" s="109"/>
    </row>
    <row r="132" customFormat="false" ht="12.75" hidden="false" customHeight="false" outlineLevel="0" collapsed="false">
      <c r="A132" s="0" t="n">
        <v>0.450504848974204</v>
      </c>
      <c r="B132" s="0" t="str">
        <f aca="false">(D132&amp;E132&amp;F132&amp;G132&amp;H132&amp;I132&amp;J132&amp;K132&amp;L132&amp;M132&amp;N132&amp;O132&amp;P132&amp;Q132&amp;R132&amp;S132&amp;T132&amp;U132&amp;V132&amp;W132&amp;X132&amp;Y132&amp;Z132&amp;AA132&amp;AB132&amp;AC132&amp;AD132&amp;AE132&amp;AF132&amp;AG132&amp;AH132&amp;AI132&amp;AJ132&amp;AK132&amp;AL132&amp;AM132&amp;AN132&amp;AO132&amp;AP132&amp;AQ132&amp;AR132&amp;AS132&amp;AT132&amp;AU132&amp;AV132&amp;AW132&amp;AX132&amp;AY132&amp;AZ132&amp;BA132&amp;BB132&amp;BC132&amp;BD132&amp;BE132&amp;BF132&amp;BG132&amp;BH132&amp;BI132&amp;BJ132&amp;BK132&amp;BL132&amp;BM132&amp;BN132&amp;BO132&amp;BP132&amp;BQ132&amp;BR132&amp;BS132&amp;BT132&amp;BU132&amp;BV132&amp;BW132&amp;BX132&amp;BY132&amp;BZ132&amp;CA132)</f>
        <v>0.1700.1700.16500.1950-0.0300.02500.1700.21500.1700.1700.16500.1700.13500.1650.0050.1950.0050.170.0050.170.1950.1650.22250-0.650.1550.162500.162500.222500.07250.0050.07250.0050.07250.040.072500.22250.040.07250.00750.1625000.1700.2150.0100.16250.16250.17000.072500.162500.07250.04</v>
      </c>
      <c r="C132" s="108" t="n">
        <v>40695</v>
      </c>
      <c r="D132" s="109" t="n">
        <f aca="false">Curves!D133</f>
        <v>0.17</v>
      </c>
      <c r="E132" s="109" t="n">
        <v>0</v>
      </c>
      <c r="F132" s="109" t="n">
        <f aca="false">Curves!I133</f>
        <v>0.17</v>
      </c>
      <c r="G132" s="109" t="n">
        <v>0</v>
      </c>
      <c r="H132" s="109" t="n">
        <f aca="false">Curves!P133</f>
        <v>0.165</v>
      </c>
      <c r="I132" s="109" t="n">
        <v>0</v>
      </c>
      <c r="J132" s="109" t="n">
        <f aca="false">Curves!L133</f>
        <v>0.195</v>
      </c>
      <c r="K132" s="109" t="n">
        <v>0</v>
      </c>
      <c r="L132" s="109" t="n">
        <f aca="false">Curves!U133</f>
        <v>-0.03</v>
      </c>
      <c r="M132" s="109" t="n">
        <v>0</v>
      </c>
      <c r="N132" s="109" t="n">
        <f aca="false">Curves!V133</f>
        <v>0.025</v>
      </c>
      <c r="O132" s="109" t="n">
        <v>0</v>
      </c>
      <c r="P132" s="109" t="n">
        <f aca="false">Curves!W133</f>
        <v>0.17</v>
      </c>
      <c r="Q132" s="109" t="n">
        <v>0</v>
      </c>
      <c r="R132" s="109" t="n">
        <f aca="false">Curves!O133</f>
        <v>0.215</v>
      </c>
      <c r="S132" s="109" t="n">
        <v>0</v>
      </c>
      <c r="T132" s="109" t="n">
        <f aca="false">Curves!F133</f>
        <v>0.17</v>
      </c>
      <c r="U132" s="109" t="n">
        <v>0</v>
      </c>
      <c r="V132" s="109" t="n">
        <f aca="false">Curves!H133</f>
        <v>0.17</v>
      </c>
      <c r="W132" s="109" t="n">
        <v>0</v>
      </c>
      <c r="X132" s="109" t="n">
        <f aca="false">Curves!S133</f>
        <v>0.165</v>
      </c>
      <c r="Y132" s="109" t="n">
        <v>0</v>
      </c>
      <c r="Z132" s="109" t="n">
        <f aca="false">Curves!K133</f>
        <v>0.17</v>
      </c>
      <c r="AA132" s="109" t="n">
        <v>0</v>
      </c>
      <c r="AB132" s="109" t="n">
        <f aca="false">Curves!G133</f>
        <v>0.135</v>
      </c>
      <c r="AC132" s="109" t="n">
        <v>0</v>
      </c>
      <c r="AD132" s="109" t="n">
        <f aca="false">Curves!R133</f>
        <v>0.165</v>
      </c>
      <c r="AE132" s="109" t="n">
        <v>0.005</v>
      </c>
      <c r="AF132" s="109" t="n">
        <f aca="false">Curves!N133</f>
        <v>0.195</v>
      </c>
      <c r="AG132" s="109" t="n">
        <v>0.005</v>
      </c>
      <c r="AH132" s="109" t="n">
        <f aca="false">Curves!J133</f>
        <v>0.17</v>
      </c>
      <c r="AI132" s="109" t="n">
        <v>0.005</v>
      </c>
      <c r="AJ132" s="109" t="n">
        <f aca="false">Curves!E133</f>
        <v>0.17</v>
      </c>
      <c r="AK132" s="109" t="n">
        <f aca="false">Curves!M133</f>
        <v>0.195</v>
      </c>
      <c r="AL132" s="109" t="n">
        <f aca="false">Curves!Q133</f>
        <v>0.165</v>
      </c>
      <c r="AM132" s="109" t="n">
        <f aca="false">Curves!AC133</f>
        <v>0.2225</v>
      </c>
      <c r="AN132" s="109" t="n">
        <f aca="false">Curves!AQ133</f>
        <v>0</v>
      </c>
      <c r="AO132" s="109" t="n">
        <f aca="false">Curves!AD133</f>
        <v>-0.65</v>
      </c>
      <c r="AP132" s="109" t="n">
        <f aca="false">Curves!AP133</f>
        <v>0.155</v>
      </c>
      <c r="AQ132" s="109" t="n">
        <f aca="false">Curves!AA133</f>
        <v>0.1625</v>
      </c>
      <c r="AR132" s="109" t="n">
        <f aca="false">Curves!AG133</f>
        <v>0</v>
      </c>
      <c r="AS132" s="109" t="n">
        <f aca="false">Curves!Y133</f>
        <v>0.1625</v>
      </c>
      <c r="AT132" s="109" t="n">
        <f aca="false">Curves!AJ133</f>
        <v>0</v>
      </c>
      <c r="AU132" s="109" t="n">
        <f aca="false">Curves!AB133</f>
        <v>0.2225</v>
      </c>
      <c r="AV132" s="109" t="n">
        <f aca="false">Curves!AH133</f>
        <v>0</v>
      </c>
      <c r="AW132" s="109" t="n">
        <f aca="false">Curves!Z133</f>
        <v>0.0725</v>
      </c>
      <c r="AX132" s="109" t="n">
        <f aca="false">Curves!AI133</f>
        <v>0.005</v>
      </c>
      <c r="AY132" s="109" t="n">
        <f aca="false">Curves!Z133</f>
        <v>0.0725</v>
      </c>
      <c r="AZ132" s="109" t="n">
        <f aca="false">Curves!AK133</f>
        <v>0.005</v>
      </c>
      <c r="BA132" s="109" t="n">
        <f aca="false">Curves!Z133</f>
        <v>0.0725</v>
      </c>
      <c r="BB132" s="109" t="n">
        <f aca="false">Curves!AL133</f>
        <v>0.04</v>
      </c>
      <c r="BC132" s="109" t="n">
        <f aca="false">Curves!Z133</f>
        <v>0.0725</v>
      </c>
      <c r="BD132" s="109" t="n">
        <f aca="false">Curves!AO133</f>
        <v>0</v>
      </c>
      <c r="BE132" s="109" t="n">
        <f aca="false">Curves!AC133</f>
        <v>0.2225</v>
      </c>
      <c r="BF132" s="109" t="n">
        <f aca="false">Curves!AR133</f>
        <v>0.04</v>
      </c>
      <c r="BG132" s="109" t="n">
        <f aca="false">Curves!Z133</f>
        <v>0.0725</v>
      </c>
      <c r="BH132" s="109" t="n">
        <f aca="false">Curves!AM133</f>
        <v>0.0075</v>
      </c>
      <c r="BI132" s="109" t="n">
        <f aca="false">AS132</f>
        <v>0.1625</v>
      </c>
      <c r="BJ132" s="109" t="n">
        <f aca="false">AT132</f>
        <v>0</v>
      </c>
      <c r="BK132" s="109" t="n">
        <v>0</v>
      </c>
      <c r="BL132" s="109" t="n">
        <f aca="false">D132</f>
        <v>0.17</v>
      </c>
      <c r="BM132" s="109" t="n">
        <v>0</v>
      </c>
      <c r="BN132" s="109" t="n">
        <f aca="false">R132</f>
        <v>0.215</v>
      </c>
      <c r="BO132" s="109" t="n">
        <f aca="false">S132+0.01</f>
        <v>0.01</v>
      </c>
      <c r="BP132" s="109" t="n">
        <v>0</v>
      </c>
      <c r="BQ132" s="109" t="n">
        <f aca="false">AS132</f>
        <v>0.1625</v>
      </c>
      <c r="BR132" s="109" t="n">
        <f aca="false">AQ132</f>
        <v>0.1625</v>
      </c>
      <c r="BS132" s="109" t="n">
        <f aca="false">D132</f>
        <v>0.17</v>
      </c>
      <c r="BT132" s="109" t="n">
        <f aca="false">Curves!AE133</f>
        <v>0</v>
      </c>
      <c r="BU132" s="109" t="n">
        <v>0</v>
      </c>
      <c r="BV132" s="109" t="n">
        <f aca="false">AW132</f>
        <v>0.0725</v>
      </c>
      <c r="BW132" s="109" t="n">
        <f aca="false">Curves!AN133</f>
        <v>0</v>
      </c>
      <c r="BX132" s="109" t="n">
        <f aca="false">AQ132</f>
        <v>0.1625</v>
      </c>
      <c r="BY132" s="109" t="n">
        <f aca="false">Curves!AS133</f>
        <v>0</v>
      </c>
      <c r="BZ132" s="109" t="n">
        <f aca="false">BA132</f>
        <v>0.0725</v>
      </c>
      <c r="CA132" s="109" t="n">
        <f aca="false">BB132</f>
        <v>0.04</v>
      </c>
      <c r="CB132" s="109"/>
      <c r="CC132" s="109"/>
      <c r="CD132" s="110"/>
      <c r="CE132" s="109"/>
      <c r="CF132" s="110"/>
      <c r="CG132" s="109"/>
      <c r="CH132" s="109"/>
      <c r="CI132" s="109"/>
      <c r="CJ132" s="109"/>
      <c r="CK132" s="109"/>
    </row>
    <row r="133" customFormat="false" ht="12.75" hidden="false" customHeight="false" outlineLevel="0" collapsed="false">
      <c r="A133" s="0" t="n">
        <v>0.447813183387692</v>
      </c>
      <c r="B133" s="0" t="str">
        <f aca="false">(D133&amp;E133&amp;F133&amp;G133&amp;H133&amp;I133&amp;J133&amp;K133&amp;L133&amp;M133&amp;N133&amp;O133&amp;P133&amp;Q133&amp;R133&amp;S133&amp;T133&amp;U133&amp;V133&amp;W133&amp;X133&amp;Y133&amp;Z133&amp;AA133&amp;AB133&amp;AC133&amp;AD133&amp;AE133&amp;AF133&amp;AG133&amp;AH133&amp;AI133&amp;AJ133&amp;AK133&amp;AL133&amp;AM133&amp;AN133&amp;AO133&amp;AP133&amp;AQ133&amp;AR133&amp;AS133&amp;AT133&amp;AU133&amp;AV133&amp;AW133&amp;AX133&amp;AY133&amp;AZ133&amp;BA133&amp;BB133&amp;BC133&amp;BD133&amp;BE133&amp;BF133&amp;BG133&amp;BH133&amp;BI133&amp;BJ133&amp;BK133&amp;BL133&amp;BM133&amp;BN133&amp;BO133&amp;BP133&amp;BQ133&amp;BR133&amp;BS133&amp;BT133&amp;BU133&amp;BV133&amp;BW133&amp;BX133&amp;BY133&amp;BZ133&amp;CA133)</f>
        <v>0.1700.1700.16500.1950-0.0300.02500.1700.21500.1700.1700.16500.1700.13500.1650.0050.1950.0050.170.0050.170.1950.1650.22250-0.650.1550.162500.162500.222500.07250.0050.07250.0050.07250.040.072500.22250.040.07250.010.1625000.1700.2150.0100.16250.16250.17000.072500.162500.07250.04</v>
      </c>
      <c r="C133" s="108" t="n">
        <v>40725</v>
      </c>
      <c r="D133" s="109" t="n">
        <f aca="false">Curves!D134</f>
        <v>0.17</v>
      </c>
      <c r="E133" s="109" t="n">
        <v>0</v>
      </c>
      <c r="F133" s="109" t="n">
        <f aca="false">Curves!I134</f>
        <v>0.17</v>
      </c>
      <c r="G133" s="109" t="n">
        <v>0</v>
      </c>
      <c r="H133" s="109" t="n">
        <f aca="false">Curves!P134</f>
        <v>0.165</v>
      </c>
      <c r="I133" s="109" t="n">
        <v>0</v>
      </c>
      <c r="J133" s="109" t="n">
        <f aca="false">Curves!L134</f>
        <v>0.195</v>
      </c>
      <c r="K133" s="109" t="n">
        <v>0</v>
      </c>
      <c r="L133" s="109" t="n">
        <f aca="false">Curves!U134</f>
        <v>-0.03</v>
      </c>
      <c r="M133" s="109" t="n">
        <v>0</v>
      </c>
      <c r="N133" s="109" t="n">
        <f aca="false">Curves!V134</f>
        <v>0.025</v>
      </c>
      <c r="O133" s="109" t="n">
        <v>0</v>
      </c>
      <c r="P133" s="109" t="n">
        <f aca="false">Curves!W134</f>
        <v>0.17</v>
      </c>
      <c r="Q133" s="109" t="n">
        <v>0</v>
      </c>
      <c r="R133" s="109" t="n">
        <f aca="false">Curves!O134</f>
        <v>0.215</v>
      </c>
      <c r="S133" s="109" t="n">
        <v>0</v>
      </c>
      <c r="T133" s="109" t="n">
        <f aca="false">Curves!F134</f>
        <v>0.17</v>
      </c>
      <c r="U133" s="109" t="n">
        <v>0</v>
      </c>
      <c r="V133" s="109" t="n">
        <f aca="false">Curves!H134</f>
        <v>0.17</v>
      </c>
      <c r="W133" s="109" t="n">
        <v>0</v>
      </c>
      <c r="X133" s="109" t="n">
        <f aca="false">Curves!S134</f>
        <v>0.165</v>
      </c>
      <c r="Y133" s="109" t="n">
        <v>0</v>
      </c>
      <c r="Z133" s="109" t="n">
        <f aca="false">Curves!K134</f>
        <v>0.17</v>
      </c>
      <c r="AA133" s="109" t="n">
        <v>0</v>
      </c>
      <c r="AB133" s="109" t="n">
        <f aca="false">Curves!G134</f>
        <v>0.135</v>
      </c>
      <c r="AC133" s="109" t="n">
        <v>0</v>
      </c>
      <c r="AD133" s="109" t="n">
        <f aca="false">Curves!R134</f>
        <v>0.165</v>
      </c>
      <c r="AE133" s="109" t="n">
        <v>0.005</v>
      </c>
      <c r="AF133" s="109" t="n">
        <f aca="false">Curves!N134</f>
        <v>0.195</v>
      </c>
      <c r="AG133" s="109" t="n">
        <v>0.005</v>
      </c>
      <c r="AH133" s="109" t="n">
        <f aca="false">Curves!J134</f>
        <v>0.17</v>
      </c>
      <c r="AI133" s="109" t="n">
        <v>0.005</v>
      </c>
      <c r="AJ133" s="109" t="n">
        <f aca="false">Curves!E134</f>
        <v>0.17</v>
      </c>
      <c r="AK133" s="109" t="n">
        <f aca="false">Curves!M134</f>
        <v>0.195</v>
      </c>
      <c r="AL133" s="109" t="n">
        <f aca="false">Curves!Q134</f>
        <v>0.165</v>
      </c>
      <c r="AM133" s="109" t="n">
        <f aca="false">Curves!AC134</f>
        <v>0.2225</v>
      </c>
      <c r="AN133" s="109" t="n">
        <f aca="false">Curves!AQ134</f>
        <v>0</v>
      </c>
      <c r="AO133" s="109" t="n">
        <f aca="false">Curves!AD134</f>
        <v>-0.65</v>
      </c>
      <c r="AP133" s="109" t="n">
        <f aca="false">Curves!AP134</f>
        <v>0.155</v>
      </c>
      <c r="AQ133" s="109" t="n">
        <f aca="false">Curves!AA134</f>
        <v>0.1625</v>
      </c>
      <c r="AR133" s="109" t="n">
        <f aca="false">Curves!AG134</f>
        <v>0</v>
      </c>
      <c r="AS133" s="109" t="n">
        <f aca="false">Curves!Y134</f>
        <v>0.1625</v>
      </c>
      <c r="AT133" s="109" t="n">
        <f aca="false">Curves!AJ134</f>
        <v>0</v>
      </c>
      <c r="AU133" s="109" t="n">
        <f aca="false">Curves!AB134</f>
        <v>0.2225</v>
      </c>
      <c r="AV133" s="109" t="n">
        <f aca="false">Curves!AH134</f>
        <v>0</v>
      </c>
      <c r="AW133" s="109" t="n">
        <f aca="false">Curves!Z134</f>
        <v>0.0725</v>
      </c>
      <c r="AX133" s="109" t="n">
        <f aca="false">Curves!AI134</f>
        <v>0.005</v>
      </c>
      <c r="AY133" s="109" t="n">
        <f aca="false">Curves!Z134</f>
        <v>0.0725</v>
      </c>
      <c r="AZ133" s="109" t="n">
        <f aca="false">Curves!AK134</f>
        <v>0.005</v>
      </c>
      <c r="BA133" s="109" t="n">
        <f aca="false">Curves!Z134</f>
        <v>0.0725</v>
      </c>
      <c r="BB133" s="109" t="n">
        <f aca="false">Curves!AL134</f>
        <v>0.04</v>
      </c>
      <c r="BC133" s="109" t="n">
        <f aca="false">Curves!Z134</f>
        <v>0.0725</v>
      </c>
      <c r="BD133" s="109" t="n">
        <f aca="false">Curves!AO134</f>
        <v>0</v>
      </c>
      <c r="BE133" s="109" t="n">
        <f aca="false">Curves!AC134</f>
        <v>0.2225</v>
      </c>
      <c r="BF133" s="109" t="n">
        <f aca="false">Curves!AR134</f>
        <v>0.04</v>
      </c>
      <c r="BG133" s="109" t="n">
        <f aca="false">Curves!Z134</f>
        <v>0.0725</v>
      </c>
      <c r="BH133" s="109" t="n">
        <f aca="false">Curves!AM134</f>
        <v>0.01</v>
      </c>
      <c r="BI133" s="109" t="n">
        <f aca="false">AS133</f>
        <v>0.1625</v>
      </c>
      <c r="BJ133" s="109" t="n">
        <f aca="false">AT133</f>
        <v>0</v>
      </c>
      <c r="BK133" s="109" t="n">
        <v>0</v>
      </c>
      <c r="BL133" s="109" t="n">
        <f aca="false">D133</f>
        <v>0.17</v>
      </c>
      <c r="BM133" s="109" t="n">
        <v>0</v>
      </c>
      <c r="BN133" s="109" t="n">
        <f aca="false">R133</f>
        <v>0.215</v>
      </c>
      <c r="BO133" s="109" t="n">
        <f aca="false">S133+0.01</f>
        <v>0.01</v>
      </c>
      <c r="BP133" s="109" t="n">
        <v>0</v>
      </c>
      <c r="BQ133" s="109" t="n">
        <f aca="false">AS133</f>
        <v>0.1625</v>
      </c>
      <c r="BR133" s="109" t="n">
        <f aca="false">AQ133</f>
        <v>0.1625</v>
      </c>
      <c r="BS133" s="109" t="n">
        <f aca="false">D133</f>
        <v>0.17</v>
      </c>
      <c r="BT133" s="109" t="n">
        <f aca="false">Curves!AE134</f>
        <v>0</v>
      </c>
      <c r="BU133" s="109" t="n">
        <v>0</v>
      </c>
      <c r="BV133" s="109" t="n">
        <f aca="false">AW133</f>
        <v>0.0725</v>
      </c>
      <c r="BW133" s="109" t="n">
        <f aca="false">Curves!AN134</f>
        <v>0</v>
      </c>
      <c r="BX133" s="109" t="n">
        <f aca="false">AQ133</f>
        <v>0.1625</v>
      </c>
      <c r="BY133" s="109" t="n">
        <f aca="false">Curves!AS134</f>
        <v>0</v>
      </c>
      <c r="BZ133" s="109" t="n">
        <f aca="false">BA133</f>
        <v>0.0725</v>
      </c>
      <c r="CA133" s="109" t="n">
        <f aca="false">BB133</f>
        <v>0.04</v>
      </c>
      <c r="CB133" s="109"/>
      <c r="CC133" s="109"/>
      <c r="CD133" s="110"/>
      <c r="CE133" s="109"/>
      <c r="CF133" s="110"/>
      <c r="CG133" s="109"/>
      <c r="CH133" s="109"/>
      <c r="CI133" s="109"/>
      <c r="CJ133" s="109"/>
      <c r="CK133" s="109"/>
    </row>
    <row r="134" customFormat="false" ht="12.75" hidden="false" customHeight="false" outlineLevel="0" collapsed="false">
      <c r="A134" s="0" t="n">
        <v>0.445048439189562</v>
      </c>
      <c r="B134" s="0" t="str">
        <f aca="false">(D134&amp;E134&amp;F134&amp;G134&amp;H134&amp;I134&amp;J134&amp;K134&amp;L134&amp;M134&amp;N134&amp;O134&amp;P134&amp;Q134&amp;R134&amp;S134&amp;T134&amp;U134&amp;V134&amp;W134&amp;X134&amp;Y134&amp;Z134&amp;AA134&amp;AB134&amp;AC134&amp;AD134&amp;AE134&amp;AF134&amp;AG134&amp;AH134&amp;AI134&amp;AJ134&amp;AK134&amp;AL134&amp;AM134&amp;AN134&amp;AO134&amp;AP134&amp;AQ134&amp;AR134&amp;AS134&amp;AT134&amp;AU134&amp;AV134&amp;AW134&amp;AX134&amp;AY134&amp;AZ134&amp;BA134&amp;BB134&amp;BC134&amp;BD134&amp;BE134&amp;BF134&amp;BG134&amp;BH134&amp;BI134&amp;BJ134&amp;BK134&amp;BL134&amp;BM134&amp;BN134&amp;BO134&amp;BP134&amp;BQ134&amp;BR134&amp;BS134&amp;BT134&amp;BU134&amp;BV134&amp;BW134&amp;BX134&amp;BY134&amp;BZ134&amp;CA134)</f>
        <v>0.1700.1700.16500.1950-0.0300.02500.1700.21500.1700.1700.16500.1700.13500.1650.0050.1950.0050.170.0050.170.1950.1650.22250-0.650.1550.162500.162500.222500.07250.0050.07250.0050.07250.040.072500.22250.040.07250.01250.1625000.1700.2150.0100.16250.16250.17000.072500.162500.07250.04</v>
      </c>
      <c r="C134" s="108" t="n">
        <v>40756</v>
      </c>
      <c r="D134" s="109" t="n">
        <f aca="false">Curves!D135</f>
        <v>0.17</v>
      </c>
      <c r="E134" s="109" t="n">
        <v>0</v>
      </c>
      <c r="F134" s="109" t="n">
        <f aca="false">Curves!I135</f>
        <v>0.17</v>
      </c>
      <c r="G134" s="109" t="n">
        <v>0</v>
      </c>
      <c r="H134" s="109" t="n">
        <f aca="false">Curves!P135</f>
        <v>0.165</v>
      </c>
      <c r="I134" s="109" t="n">
        <v>0</v>
      </c>
      <c r="J134" s="109" t="n">
        <f aca="false">Curves!L135</f>
        <v>0.195</v>
      </c>
      <c r="K134" s="109" t="n">
        <v>0</v>
      </c>
      <c r="L134" s="109" t="n">
        <f aca="false">Curves!U135</f>
        <v>-0.03</v>
      </c>
      <c r="M134" s="109" t="n">
        <v>0</v>
      </c>
      <c r="N134" s="109" t="n">
        <f aca="false">Curves!V135</f>
        <v>0.025</v>
      </c>
      <c r="O134" s="109" t="n">
        <v>0</v>
      </c>
      <c r="P134" s="109" t="n">
        <f aca="false">Curves!W135</f>
        <v>0.17</v>
      </c>
      <c r="Q134" s="109" t="n">
        <v>0</v>
      </c>
      <c r="R134" s="109" t="n">
        <f aca="false">Curves!O135</f>
        <v>0.215</v>
      </c>
      <c r="S134" s="109" t="n">
        <v>0</v>
      </c>
      <c r="T134" s="109" t="n">
        <f aca="false">Curves!F135</f>
        <v>0.17</v>
      </c>
      <c r="U134" s="109" t="n">
        <v>0</v>
      </c>
      <c r="V134" s="109" t="n">
        <f aca="false">Curves!H135</f>
        <v>0.17</v>
      </c>
      <c r="W134" s="109" t="n">
        <v>0</v>
      </c>
      <c r="X134" s="109" t="n">
        <f aca="false">Curves!S135</f>
        <v>0.165</v>
      </c>
      <c r="Y134" s="109" t="n">
        <v>0</v>
      </c>
      <c r="Z134" s="109" t="n">
        <f aca="false">Curves!K135</f>
        <v>0.17</v>
      </c>
      <c r="AA134" s="109" t="n">
        <v>0</v>
      </c>
      <c r="AB134" s="109" t="n">
        <f aca="false">Curves!G135</f>
        <v>0.135</v>
      </c>
      <c r="AC134" s="109" t="n">
        <v>0</v>
      </c>
      <c r="AD134" s="109" t="n">
        <f aca="false">Curves!R135</f>
        <v>0.165</v>
      </c>
      <c r="AE134" s="109" t="n">
        <v>0.005</v>
      </c>
      <c r="AF134" s="109" t="n">
        <f aca="false">Curves!N135</f>
        <v>0.195</v>
      </c>
      <c r="AG134" s="109" t="n">
        <v>0.005</v>
      </c>
      <c r="AH134" s="109" t="n">
        <f aca="false">Curves!J135</f>
        <v>0.17</v>
      </c>
      <c r="AI134" s="109" t="n">
        <v>0.005</v>
      </c>
      <c r="AJ134" s="109" t="n">
        <f aca="false">Curves!E135</f>
        <v>0.17</v>
      </c>
      <c r="AK134" s="109" t="n">
        <f aca="false">Curves!M135</f>
        <v>0.195</v>
      </c>
      <c r="AL134" s="109" t="n">
        <f aca="false">Curves!Q135</f>
        <v>0.165</v>
      </c>
      <c r="AM134" s="109" t="n">
        <f aca="false">Curves!AC135</f>
        <v>0.2225</v>
      </c>
      <c r="AN134" s="109" t="n">
        <f aca="false">Curves!AQ135</f>
        <v>0</v>
      </c>
      <c r="AO134" s="109" t="n">
        <f aca="false">Curves!AD135</f>
        <v>-0.65</v>
      </c>
      <c r="AP134" s="109" t="n">
        <f aca="false">Curves!AP135</f>
        <v>0.155</v>
      </c>
      <c r="AQ134" s="109" t="n">
        <f aca="false">Curves!AA135</f>
        <v>0.1625</v>
      </c>
      <c r="AR134" s="109" t="n">
        <f aca="false">Curves!AG135</f>
        <v>0</v>
      </c>
      <c r="AS134" s="109" t="n">
        <f aca="false">Curves!Y135</f>
        <v>0.1625</v>
      </c>
      <c r="AT134" s="109" t="n">
        <f aca="false">Curves!AJ135</f>
        <v>0</v>
      </c>
      <c r="AU134" s="109" t="n">
        <f aca="false">Curves!AB135</f>
        <v>0.2225</v>
      </c>
      <c r="AV134" s="109" t="n">
        <f aca="false">Curves!AH135</f>
        <v>0</v>
      </c>
      <c r="AW134" s="109" t="n">
        <f aca="false">Curves!Z135</f>
        <v>0.0725</v>
      </c>
      <c r="AX134" s="109" t="n">
        <f aca="false">Curves!AI135</f>
        <v>0.005</v>
      </c>
      <c r="AY134" s="109" t="n">
        <f aca="false">Curves!Z135</f>
        <v>0.0725</v>
      </c>
      <c r="AZ134" s="109" t="n">
        <f aca="false">Curves!AK135</f>
        <v>0.005</v>
      </c>
      <c r="BA134" s="109" t="n">
        <f aca="false">Curves!Z135</f>
        <v>0.0725</v>
      </c>
      <c r="BB134" s="109" t="n">
        <f aca="false">Curves!AL135</f>
        <v>0.04</v>
      </c>
      <c r="BC134" s="109" t="n">
        <f aca="false">Curves!Z135</f>
        <v>0.0725</v>
      </c>
      <c r="BD134" s="109" t="n">
        <f aca="false">Curves!AO135</f>
        <v>0</v>
      </c>
      <c r="BE134" s="109" t="n">
        <f aca="false">Curves!AC135</f>
        <v>0.2225</v>
      </c>
      <c r="BF134" s="109" t="n">
        <f aca="false">Curves!AR135</f>
        <v>0.04</v>
      </c>
      <c r="BG134" s="109" t="n">
        <f aca="false">Curves!Z135</f>
        <v>0.0725</v>
      </c>
      <c r="BH134" s="109" t="n">
        <f aca="false">Curves!AM135</f>
        <v>0.0125</v>
      </c>
      <c r="BI134" s="109" t="n">
        <f aca="false">AS134</f>
        <v>0.1625</v>
      </c>
      <c r="BJ134" s="109" t="n">
        <f aca="false">AT134</f>
        <v>0</v>
      </c>
      <c r="BK134" s="109" t="n">
        <v>0</v>
      </c>
      <c r="BL134" s="109" t="n">
        <f aca="false">D134</f>
        <v>0.17</v>
      </c>
      <c r="BM134" s="109" t="n">
        <v>0</v>
      </c>
      <c r="BN134" s="109" t="n">
        <f aca="false">R134</f>
        <v>0.215</v>
      </c>
      <c r="BO134" s="109" t="n">
        <f aca="false">S134+0.01</f>
        <v>0.01</v>
      </c>
      <c r="BP134" s="109" t="n">
        <v>0</v>
      </c>
      <c r="BQ134" s="109" t="n">
        <f aca="false">AS134</f>
        <v>0.1625</v>
      </c>
      <c r="BR134" s="109" t="n">
        <f aca="false">AQ134</f>
        <v>0.1625</v>
      </c>
      <c r="BS134" s="109" t="n">
        <f aca="false">D134</f>
        <v>0.17</v>
      </c>
      <c r="BT134" s="109" t="n">
        <f aca="false">Curves!AE135</f>
        <v>0</v>
      </c>
      <c r="BU134" s="109" t="n">
        <v>0</v>
      </c>
      <c r="BV134" s="109" t="n">
        <f aca="false">AW134</f>
        <v>0.0725</v>
      </c>
      <c r="BW134" s="109" t="n">
        <f aca="false">Curves!AN135</f>
        <v>0</v>
      </c>
      <c r="BX134" s="109" t="n">
        <f aca="false">AQ134</f>
        <v>0.1625</v>
      </c>
      <c r="BY134" s="109" t="n">
        <f aca="false">Curves!AS135</f>
        <v>0</v>
      </c>
      <c r="BZ134" s="109" t="n">
        <f aca="false">BA134</f>
        <v>0.0725</v>
      </c>
      <c r="CA134" s="109" t="n">
        <f aca="false">BB134</f>
        <v>0.04</v>
      </c>
      <c r="CB134" s="109"/>
      <c r="CC134" s="109"/>
      <c r="CD134" s="110"/>
      <c r="CE134" s="109"/>
      <c r="CF134" s="110"/>
      <c r="CG134" s="109"/>
      <c r="CH134" s="109"/>
      <c r="CI134" s="109"/>
      <c r="CJ134" s="109"/>
      <c r="CK134" s="109"/>
    </row>
    <row r="135" customFormat="false" ht="12.75" hidden="false" customHeight="false" outlineLevel="0" collapsed="false">
      <c r="A135" s="0" t="n">
        <v>0.442300511212284</v>
      </c>
      <c r="B135" s="0" t="str">
        <f aca="false">(D135&amp;E135&amp;F135&amp;G135&amp;H135&amp;I135&amp;J135&amp;K135&amp;L135&amp;M135&amp;N135&amp;O135&amp;P135&amp;Q135&amp;R135&amp;S135&amp;T135&amp;U135&amp;V135&amp;W135&amp;X135&amp;Y135&amp;Z135&amp;AA135&amp;AB135&amp;AC135&amp;AD135&amp;AE135&amp;AF135&amp;AG135&amp;AH135&amp;AI135&amp;AJ135&amp;AK135&amp;AL135&amp;AM135&amp;AN135&amp;AO135&amp;AP135&amp;AQ135&amp;AR135&amp;AS135&amp;AT135&amp;AU135&amp;AV135&amp;AW135&amp;AX135&amp;AY135&amp;AZ135&amp;BA135&amp;BB135&amp;BC135&amp;BD135&amp;BE135&amp;BF135&amp;BG135&amp;BH135&amp;BI135&amp;BJ135&amp;BK135&amp;BL135&amp;BM135&amp;BN135&amp;BO135&amp;BP135&amp;BQ135&amp;BR135&amp;BS135&amp;BT135&amp;BU135&amp;BV135&amp;BW135&amp;BX135&amp;BY135&amp;BZ135&amp;CA135)</f>
        <v>0.1900.1900.18500.2150-0.0100.04500.1900.23500.1900.1900.18500.1900.15500.1850.0050.2150.0050.190.0050.190.2150.1850.24250-0.650.1550.182500.182500.242500.09250.0050.09250.0050.09250.040.092500.24250.040.09250.01250.1825000.1900.2350.0100.18250.18250.19000.092500.182500.09250.04</v>
      </c>
      <c r="C135" s="108" t="n">
        <v>40787</v>
      </c>
      <c r="D135" s="109" t="n">
        <f aca="false">Curves!D136</f>
        <v>0.19</v>
      </c>
      <c r="E135" s="109" t="n">
        <v>0</v>
      </c>
      <c r="F135" s="109" t="n">
        <f aca="false">Curves!I136</f>
        <v>0.19</v>
      </c>
      <c r="G135" s="109" t="n">
        <v>0</v>
      </c>
      <c r="H135" s="109" t="n">
        <f aca="false">Curves!P136</f>
        <v>0.185</v>
      </c>
      <c r="I135" s="109" t="n">
        <v>0</v>
      </c>
      <c r="J135" s="109" t="n">
        <f aca="false">Curves!L136</f>
        <v>0.215</v>
      </c>
      <c r="K135" s="109" t="n">
        <v>0</v>
      </c>
      <c r="L135" s="109" t="n">
        <f aca="false">Curves!U136</f>
        <v>-0.01</v>
      </c>
      <c r="M135" s="109" t="n">
        <v>0</v>
      </c>
      <c r="N135" s="109" t="n">
        <f aca="false">Curves!V136</f>
        <v>0.045</v>
      </c>
      <c r="O135" s="109" t="n">
        <v>0</v>
      </c>
      <c r="P135" s="109" t="n">
        <f aca="false">Curves!W136</f>
        <v>0.19</v>
      </c>
      <c r="Q135" s="109" t="n">
        <v>0</v>
      </c>
      <c r="R135" s="109" t="n">
        <f aca="false">Curves!O136</f>
        <v>0.235</v>
      </c>
      <c r="S135" s="109" t="n">
        <v>0</v>
      </c>
      <c r="T135" s="109" t="n">
        <f aca="false">Curves!F136</f>
        <v>0.19</v>
      </c>
      <c r="U135" s="109" t="n">
        <v>0</v>
      </c>
      <c r="V135" s="109" t="n">
        <f aca="false">Curves!H136</f>
        <v>0.19</v>
      </c>
      <c r="W135" s="109" t="n">
        <v>0</v>
      </c>
      <c r="X135" s="109" t="n">
        <f aca="false">Curves!S136</f>
        <v>0.185</v>
      </c>
      <c r="Y135" s="109" t="n">
        <v>0</v>
      </c>
      <c r="Z135" s="109" t="n">
        <f aca="false">Curves!K136</f>
        <v>0.19</v>
      </c>
      <c r="AA135" s="109" t="n">
        <v>0</v>
      </c>
      <c r="AB135" s="109" t="n">
        <f aca="false">Curves!G136</f>
        <v>0.155</v>
      </c>
      <c r="AC135" s="109" t="n">
        <v>0</v>
      </c>
      <c r="AD135" s="109" t="n">
        <f aca="false">Curves!R136</f>
        <v>0.185</v>
      </c>
      <c r="AE135" s="109" t="n">
        <v>0.005</v>
      </c>
      <c r="AF135" s="109" t="n">
        <f aca="false">Curves!N136</f>
        <v>0.215</v>
      </c>
      <c r="AG135" s="109" t="n">
        <v>0.005</v>
      </c>
      <c r="AH135" s="109" t="n">
        <f aca="false">Curves!J136</f>
        <v>0.19</v>
      </c>
      <c r="AI135" s="109" t="n">
        <v>0.005</v>
      </c>
      <c r="AJ135" s="109" t="n">
        <f aca="false">Curves!E136</f>
        <v>0.19</v>
      </c>
      <c r="AK135" s="109" t="n">
        <f aca="false">Curves!M136</f>
        <v>0.215</v>
      </c>
      <c r="AL135" s="109" t="n">
        <f aca="false">Curves!Q136</f>
        <v>0.185</v>
      </c>
      <c r="AM135" s="109" t="n">
        <f aca="false">Curves!AC136</f>
        <v>0.2425</v>
      </c>
      <c r="AN135" s="109" t="n">
        <f aca="false">Curves!AQ136</f>
        <v>0</v>
      </c>
      <c r="AO135" s="109" t="n">
        <f aca="false">Curves!AD136</f>
        <v>-0.65</v>
      </c>
      <c r="AP135" s="109" t="n">
        <f aca="false">Curves!AP136</f>
        <v>0.155</v>
      </c>
      <c r="AQ135" s="109" t="n">
        <f aca="false">Curves!AA136</f>
        <v>0.1825</v>
      </c>
      <c r="AR135" s="109" t="n">
        <f aca="false">Curves!AG136</f>
        <v>0</v>
      </c>
      <c r="AS135" s="109" t="n">
        <f aca="false">Curves!Y136</f>
        <v>0.1825</v>
      </c>
      <c r="AT135" s="109" t="n">
        <f aca="false">Curves!AJ136</f>
        <v>0</v>
      </c>
      <c r="AU135" s="109" t="n">
        <f aca="false">Curves!AB136</f>
        <v>0.2425</v>
      </c>
      <c r="AV135" s="109" t="n">
        <f aca="false">Curves!AH136</f>
        <v>0</v>
      </c>
      <c r="AW135" s="109" t="n">
        <f aca="false">Curves!Z136</f>
        <v>0.0925</v>
      </c>
      <c r="AX135" s="109" t="n">
        <f aca="false">Curves!AI136</f>
        <v>0.005</v>
      </c>
      <c r="AY135" s="109" t="n">
        <f aca="false">Curves!Z136</f>
        <v>0.0925</v>
      </c>
      <c r="AZ135" s="109" t="n">
        <f aca="false">Curves!AK136</f>
        <v>0.005</v>
      </c>
      <c r="BA135" s="109" t="n">
        <f aca="false">Curves!Z136</f>
        <v>0.0925</v>
      </c>
      <c r="BB135" s="109" t="n">
        <f aca="false">Curves!AL136</f>
        <v>0.04</v>
      </c>
      <c r="BC135" s="109" t="n">
        <f aca="false">Curves!Z136</f>
        <v>0.0925</v>
      </c>
      <c r="BD135" s="109" t="n">
        <f aca="false">Curves!AO136</f>
        <v>0</v>
      </c>
      <c r="BE135" s="109" t="n">
        <f aca="false">Curves!AC136</f>
        <v>0.2425</v>
      </c>
      <c r="BF135" s="109" t="n">
        <f aca="false">Curves!AR136</f>
        <v>0.04</v>
      </c>
      <c r="BG135" s="109" t="n">
        <f aca="false">Curves!Z136</f>
        <v>0.0925</v>
      </c>
      <c r="BH135" s="109" t="n">
        <f aca="false">Curves!AM136</f>
        <v>0.0125</v>
      </c>
      <c r="BI135" s="109" t="n">
        <f aca="false">AS135</f>
        <v>0.1825</v>
      </c>
      <c r="BJ135" s="109" t="n">
        <f aca="false">AT135</f>
        <v>0</v>
      </c>
      <c r="BK135" s="109" t="n">
        <v>0</v>
      </c>
      <c r="BL135" s="109" t="n">
        <f aca="false">D135</f>
        <v>0.19</v>
      </c>
      <c r="BM135" s="109" t="n">
        <v>0</v>
      </c>
      <c r="BN135" s="109" t="n">
        <f aca="false">R135</f>
        <v>0.235</v>
      </c>
      <c r="BO135" s="109" t="n">
        <f aca="false">S135+0.01</f>
        <v>0.01</v>
      </c>
      <c r="BP135" s="109" t="n">
        <v>0</v>
      </c>
      <c r="BQ135" s="109" t="n">
        <f aca="false">AS135</f>
        <v>0.1825</v>
      </c>
      <c r="BR135" s="109" t="n">
        <f aca="false">AQ135</f>
        <v>0.1825</v>
      </c>
      <c r="BS135" s="109" t="n">
        <f aca="false">D135</f>
        <v>0.19</v>
      </c>
      <c r="BT135" s="109" t="n">
        <f aca="false">Curves!AE136</f>
        <v>0</v>
      </c>
      <c r="BU135" s="109" t="n">
        <v>0</v>
      </c>
      <c r="BV135" s="109" t="n">
        <f aca="false">AW135</f>
        <v>0.0925</v>
      </c>
      <c r="BW135" s="109" t="n">
        <f aca="false">Curves!AN136</f>
        <v>0</v>
      </c>
      <c r="BX135" s="109" t="n">
        <f aca="false">AQ135</f>
        <v>0.1825</v>
      </c>
      <c r="BY135" s="109" t="n">
        <f aca="false">Curves!AS136</f>
        <v>0</v>
      </c>
      <c r="BZ135" s="109" t="n">
        <f aca="false">BA135</f>
        <v>0.0925</v>
      </c>
      <c r="CA135" s="109" t="n">
        <f aca="false">BB135</f>
        <v>0.04</v>
      </c>
      <c r="CB135" s="109"/>
      <c r="CC135" s="109"/>
      <c r="CD135" s="110"/>
      <c r="CE135" s="109"/>
      <c r="CF135" s="110"/>
      <c r="CG135" s="109"/>
      <c r="CH135" s="109"/>
      <c r="CI135" s="109"/>
      <c r="CJ135" s="109"/>
      <c r="CK135" s="109"/>
    </row>
    <row r="136" customFormat="false" ht="12.75" hidden="false" customHeight="false" outlineLevel="0" collapsed="false">
      <c r="A136" s="0" t="n">
        <v>0.439657142504923</v>
      </c>
      <c r="B136" s="0" t="str">
        <f aca="false">(D136&amp;E136&amp;F136&amp;G136&amp;H136&amp;I136&amp;J136&amp;K136&amp;L136&amp;M136&amp;N136&amp;O136&amp;P136&amp;Q136&amp;R136&amp;S136&amp;T136&amp;U136&amp;V136&amp;W136&amp;X136&amp;Y136&amp;Z136&amp;AA136&amp;AB136&amp;AC136&amp;AD136&amp;AE136&amp;AF136&amp;AG136&amp;AH136&amp;AI136&amp;AJ136&amp;AK136&amp;AL136&amp;AM136&amp;AN136&amp;AO136&amp;AP136&amp;AQ136&amp;AR136&amp;AS136&amp;AT136&amp;AU136&amp;AV136&amp;AW136&amp;AX136&amp;AY136&amp;AZ136&amp;BA136&amp;BB136&amp;BC136&amp;BD136&amp;BE136&amp;BF136&amp;BG136&amp;BH136&amp;BI136&amp;BJ136&amp;BK136&amp;BL136&amp;BM136&amp;BN136&amp;BO136&amp;BP136&amp;BQ136&amp;BR136&amp;BS136&amp;BT136&amp;BU136&amp;BV136&amp;BW136&amp;BX136&amp;BY136&amp;BZ136&amp;CA136)</f>
        <v>0.200.200.19500.2250000.05500.200.24500.200.200.19500.200.16500.1950.0050.2250.0050.20.0050.20.2250.1950.25250-0.650.1550.192500.192500.252500.10250.0050.10250.0050.10250.040.102500.25250.040.10250.01250.1925000.200.2450.0100.19250.19250.2000.102500.192500.10250.04</v>
      </c>
      <c r="C136" s="108" t="n">
        <v>40817</v>
      </c>
      <c r="D136" s="109" t="n">
        <f aca="false">Curves!D137</f>
        <v>0.2</v>
      </c>
      <c r="E136" s="109" t="n">
        <v>0</v>
      </c>
      <c r="F136" s="109" t="n">
        <f aca="false">Curves!I137</f>
        <v>0.2</v>
      </c>
      <c r="G136" s="109" t="n">
        <v>0</v>
      </c>
      <c r="H136" s="109" t="n">
        <f aca="false">Curves!P137</f>
        <v>0.195</v>
      </c>
      <c r="I136" s="109" t="n">
        <v>0</v>
      </c>
      <c r="J136" s="109" t="n">
        <f aca="false">Curves!L137</f>
        <v>0.225</v>
      </c>
      <c r="K136" s="109" t="n">
        <v>0</v>
      </c>
      <c r="L136" s="109" t="n">
        <f aca="false">Curves!U137</f>
        <v>0</v>
      </c>
      <c r="M136" s="109" t="n">
        <v>0</v>
      </c>
      <c r="N136" s="109" t="n">
        <f aca="false">Curves!V137</f>
        <v>0.055</v>
      </c>
      <c r="O136" s="109" t="n">
        <v>0</v>
      </c>
      <c r="P136" s="109" t="n">
        <f aca="false">Curves!W137</f>
        <v>0.2</v>
      </c>
      <c r="Q136" s="109" t="n">
        <v>0</v>
      </c>
      <c r="R136" s="109" t="n">
        <f aca="false">Curves!O137</f>
        <v>0.245</v>
      </c>
      <c r="S136" s="109" t="n">
        <v>0</v>
      </c>
      <c r="T136" s="109" t="n">
        <f aca="false">Curves!F137</f>
        <v>0.2</v>
      </c>
      <c r="U136" s="109" t="n">
        <v>0</v>
      </c>
      <c r="V136" s="109" t="n">
        <f aca="false">Curves!H137</f>
        <v>0.2</v>
      </c>
      <c r="W136" s="109" t="n">
        <v>0</v>
      </c>
      <c r="X136" s="109" t="n">
        <f aca="false">Curves!S137</f>
        <v>0.195</v>
      </c>
      <c r="Y136" s="109" t="n">
        <v>0</v>
      </c>
      <c r="Z136" s="109" t="n">
        <f aca="false">Curves!K137</f>
        <v>0.2</v>
      </c>
      <c r="AA136" s="109" t="n">
        <v>0</v>
      </c>
      <c r="AB136" s="109" t="n">
        <f aca="false">Curves!G137</f>
        <v>0.165</v>
      </c>
      <c r="AC136" s="109" t="n">
        <v>0</v>
      </c>
      <c r="AD136" s="109" t="n">
        <f aca="false">Curves!R137</f>
        <v>0.195</v>
      </c>
      <c r="AE136" s="109" t="n">
        <v>0.005</v>
      </c>
      <c r="AF136" s="109" t="n">
        <f aca="false">Curves!N137</f>
        <v>0.225</v>
      </c>
      <c r="AG136" s="109" t="n">
        <v>0.005</v>
      </c>
      <c r="AH136" s="109" t="n">
        <f aca="false">Curves!J137</f>
        <v>0.2</v>
      </c>
      <c r="AI136" s="109" t="n">
        <v>0.005</v>
      </c>
      <c r="AJ136" s="109" t="n">
        <f aca="false">Curves!E137</f>
        <v>0.2</v>
      </c>
      <c r="AK136" s="109" t="n">
        <f aca="false">Curves!M137</f>
        <v>0.225</v>
      </c>
      <c r="AL136" s="109" t="n">
        <f aca="false">Curves!Q137</f>
        <v>0.195</v>
      </c>
      <c r="AM136" s="109" t="n">
        <f aca="false">Curves!AC137</f>
        <v>0.2525</v>
      </c>
      <c r="AN136" s="109" t="n">
        <f aca="false">Curves!AQ137</f>
        <v>0</v>
      </c>
      <c r="AO136" s="109" t="n">
        <f aca="false">Curves!AD137</f>
        <v>-0.65</v>
      </c>
      <c r="AP136" s="109" t="n">
        <f aca="false">Curves!AP137</f>
        <v>0.155</v>
      </c>
      <c r="AQ136" s="109" t="n">
        <f aca="false">Curves!AA137</f>
        <v>0.1925</v>
      </c>
      <c r="AR136" s="109" t="n">
        <f aca="false">Curves!AG137</f>
        <v>0</v>
      </c>
      <c r="AS136" s="109" t="n">
        <f aca="false">Curves!Y137</f>
        <v>0.1925</v>
      </c>
      <c r="AT136" s="109" t="n">
        <f aca="false">Curves!AJ137</f>
        <v>0</v>
      </c>
      <c r="AU136" s="109" t="n">
        <f aca="false">Curves!AB137</f>
        <v>0.2525</v>
      </c>
      <c r="AV136" s="109" t="n">
        <f aca="false">Curves!AH137</f>
        <v>0</v>
      </c>
      <c r="AW136" s="109" t="n">
        <f aca="false">Curves!Z137</f>
        <v>0.1025</v>
      </c>
      <c r="AX136" s="109" t="n">
        <f aca="false">Curves!AI137</f>
        <v>0.005</v>
      </c>
      <c r="AY136" s="109" t="n">
        <f aca="false">Curves!Z137</f>
        <v>0.1025</v>
      </c>
      <c r="AZ136" s="109" t="n">
        <f aca="false">Curves!AK137</f>
        <v>0.005</v>
      </c>
      <c r="BA136" s="109" t="n">
        <f aca="false">Curves!Z137</f>
        <v>0.1025</v>
      </c>
      <c r="BB136" s="109" t="n">
        <f aca="false">Curves!AL137</f>
        <v>0.04</v>
      </c>
      <c r="BC136" s="109" t="n">
        <f aca="false">Curves!Z137</f>
        <v>0.1025</v>
      </c>
      <c r="BD136" s="109" t="n">
        <f aca="false">Curves!AO137</f>
        <v>0</v>
      </c>
      <c r="BE136" s="109" t="n">
        <f aca="false">Curves!AC137</f>
        <v>0.2525</v>
      </c>
      <c r="BF136" s="109" t="n">
        <f aca="false">Curves!AR137</f>
        <v>0.04</v>
      </c>
      <c r="BG136" s="109" t="n">
        <f aca="false">Curves!Z137</f>
        <v>0.1025</v>
      </c>
      <c r="BH136" s="109" t="n">
        <f aca="false">Curves!AM137</f>
        <v>0.0125</v>
      </c>
      <c r="BI136" s="109" t="n">
        <f aca="false">AS136</f>
        <v>0.1925</v>
      </c>
      <c r="BJ136" s="109" t="n">
        <f aca="false">AT136</f>
        <v>0</v>
      </c>
      <c r="BK136" s="109" t="n">
        <v>0</v>
      </c>
      <c r="BL136" s="109" t="n">
        <f aca="false">D136</f>
        <v>0.2</v>
      </c>
      <c r="BM136" s="109" t="n">
        <v>0</v>
      </c>
      <c r="BN136" s="109" t="n">
        <f aca="false">R136</f>
        <v>0.245</v>
      </c>
      <c r="BO136" s="109" t="n">
        <f aca="false">S136+0.01</f>
        <v>0.01</v>
      </c>
      <c r="BP136" s="109" t="n">
        <v>0</v>
      </c>
      <c r="BQ136" s="109" t="n">
        <f aca="false">AS136</f>
        <v>0.1925</v>
      </c>
      <c r="BR136" s="109" t="n">
        <f aca="false">AQ136</f>
        <v>0.1925</v>
      </c>
      <c r="BS136" s="109" t="n">
        <f aca="false">D136</f>
        <v>0.2</v>
      </c>
      <c r="BT136" s="109" t="n">
        <f aca="false">Curves!AE137</f>
        <v>0</v>
      </c>
      <c r="BU136" s="109" t="n">
        <v>0</v>
      </c>
      <c r="BV136" s="109" t="n">
        <f aca="false">AW136</f>
        <v>0.1025</v>
      </c>
      <c r="BW136" s="109" t="n">
        <f aca="false">Curves!AN137</f>
        <v>0</v>
      </c>
      <c r="BX136" s="109" t="n">
        <f aca="false">AQ136</f>
        <v>0.1925</v>
      </c>
      <c r="BY136" s="109" t="n">
        <f aca="false">Curves!AS137</f>
        <v>0</v>
      </c>
      <c r="BZ136" s="109" t="n">
        <f aca="false">BA136</f>
        <v>0.1025</v>
      </c>
      <c r="CA136" s="109" t="n">
        <f aca="false">BB136</f>
        <v>0.04</v>
      </c>
      <c r="CB136" s="109"/>
      <c r="CC136" s="109"/>
      <c r="CD136" s="110"/>
      <c r="CE136" s="109"/>
      <c r="CF136" s="110"/>
      <c r="CG136" s="109"/>
      <c r="CH136" s="109"/>
      <c r="CI136" s="109"/>
      <c r="CJ136" s="109"/>
      <c r="CK136" s="109"/>
    </row>
    <row r="137" customFormat="false" ht="12.75" hidden="false" customHeight="false" outlineLevel="0" collapsed="false">
      <c r="A137" s="0" t="n">
        <v>0.436942011047893</v>
      </c>
      <c r="B137" s="0" t="str">
        <f aca="false">(D137&amp;E137&amp;F137&amp;G137&amp;H137&amp;I137&amp;J137&amp;K137&amp;L137&amp;M137&amp;N137&amp;O137&amp;P137&amp;Q137&amp;R137&amp;S137&amp;T137&amp;U137&amp;V137&amp;W137&amp;X137&amp;Y137&amp;Z137&amp;AA137&amp;AB137&amp;AC137&amp;AD137&amp;AE137&amp;AF137&amp;AG137&amp;AH137&amp;AI137&amp;AJ137&amp;AK137&amp;AL137&amp;AM137&amp;AN137&amp;AO137&amp;AP137&amp;AQ137&amp;AR137&amp;AS137&amp;AT137&amp;AU137&amp;AV137&amp;AW137&amp;AX137&amp;AY137&amp;AZ137&amp;BA137&amp;BB137&amp;BC137&amp;BD137&amp;BE137&amp;BF137&amp;BG137&amp;BH137&amp;BI137&amp;BJ137&amp;BK137&amp;BL137&amp;BM137&amp;BN137&amp;BO137&amp;BP137&amp;BQ137&amp;BR137&amp;BS137&amp;BT137&amp;BU137&amp;BV137&amp;BW137&amp;BX137&amp;BY137&amp;BZ137&amp;CA137)</f>
        <v>0.2500.372500.4700.3700.0900.14500.26403200.400.2500.2500.4900.372500.21500.470.0050.370.0050.37250.0050.250.370.470.3350.005-0.50.1550.23500.23500.33500.1350.020.1350.020.1350.050.13500.3350.0550.1350.0250.235000.2500.40.0100.2350.2350.25000.13500.23500.1350.05</v>
      </c>
      <c r="C137" s="108" t="n">
        <v>40848</v>
      </c>
      <c r="D137" s="109" t="n">
        <f aca="false">Curves!D138</f>
        <v>0.25</v>
      </c>
      <c r="E137" s="109" t="n">
        <v>0</v>
      </c>
      <c r="F137" s="109" t="n">
        <f aca="false">Curves!I138</f>
        <v>0.3725</v>
      </c>
      <c r="G137" s="109" t="n">
        <v>0</v>
      </c>
      <c r="H137" s="109" t="n">
        <f aca="false">Curves!P138</f>
        <v>0.47</v>
      </c>
      <c r="I137" s="109" t="n">
        <v>0</v>
      </c>
      <c r="J137" s="109" t="n">
        <f aca="false">Curves!L138</f>
        <v>0.37</v>
      </c>
      <c r="K137" s="109" t="n">
        <v>0</v>
      </c>
      <c r="L137" s="109" t="n">
        <f aca="false">Curves!U138</f>
        <v>0.09</v>
      </c>
      <c r="M137" s="109" t="n">
        <v>0</v>
      </c>
      <c r="N137" s="109" t="n">
        <f aca="false">Curves!V138</f>
        <v>0.145</v>
      </c>
      <c r="O137" s="109" t="n">
        <v>0</v>
      </c>
      <c r="P137" s="109" t="n">
        <f aca="false">Curves!W138</f>
        <v>0.264032</v>
      </c>
      <c r="Q137" s="109" t="n">
        <v>0</v>
      </c>
      <c r="R137" s="109" t="n">
        <f aca="false">Curves!O138</f>
        <v>0.4</v>
      </c>
      <c r="S137" s="109" t="n">
        <v>0</v>
      </c>
      <c r="T137" s="109" t="n">
        <f aca="false">Curves!F138</f>
        <v>0.25</v>
      </c>
      <c r="U137" s="109" t="n">
        <v>0</v>
      </c>
      <c r="V137" s="109" t="n">
        <f aca="false">Curves!H138</f>
        <v>0.25</v>
      </c>
      <c r="W137" s="109" t="n">
        <v>0</v>
      </c>
      <c r="X137" s="109" t="n">
        <f aca="false">Curves!S138</f>
        <v>0.49</v>
      </c>
      <c r="Y137" s="109" t="n">
        <v>0</v>
      </c>
      <c r="Z137" s="109" t="n">
        <f aca="false">Curves!K138</f>
        <v>0.3725</v>
      </c>
      <c r="AA137" s="109" t="n">
        <v>0</v>
      </c>
      <c r="AB137" s="109" t="n">
        <f aca="false">Curves!G138</f>
        <v>0.215</v>
      </c>
      <c r="AC137" s="109" t="n">
        <v>0</v>
      </c>
      <c r="AD137" s="109" t="n">
        <f aca="false">Curves!R138</f>
        <v>0.47</v>
      </c>
      <c r="AE137" s="109" t="n">
        <v>0.005</v>
      </c>
      <c r="AF137" s="109" t="n">
        <f aca="false">Curves!N138</f>
        <v>0.37</v>
      </c>
      <c r="AG137" s="109" t="n">
        <v>0.005</v>
      </c>
      <c r="AH137" s="109" t="n">
        <f aca="false">Curves!J138</f>
        <v>0.3725</v>
      </c>
      <c r="AI137" s="109" t="n">
        <v>0.005</v>
      </c>
      <c r="AJ137" s="109" t="n">
        <f aca="false">Curves!E138</f>
        <v>0.25</v>
      </c>
      <c r="AK137" s="109" t="n">
        <f aca="false">Curves!M138</f>
        <v>0.37</v>
      </c>
      <c r="AL137" s="109" t="n">
        <f aca="false">Curves!Q138</f>
        <v>0.47</v>
      </c>
      <c r="AM137" s="109" t="n">
        <f aca="false">Curves!AC138</f>
        <v>0.335</v>
      </c>
      <c r="AN137" s="109" t="n">
        <f aca="false">Curves!AQ138</f>
        <v>0.005</v>
      </c>
      <c r="AO137" s="109" t="n">
        <f aca="false">Curves!AD138</f>
        <v>-0.5</v>
      </c>
      <c r="AP137" s="109" t="n">
        <f aca="false">Curves!AP138</f>
        <v>0.155</v>
      </c>
      <c r="AQ137" s="109" t="n">
        <f aca="false">Curves!AA138</f>
        <v>0.235</v>
      </c>
      <c r="AR137" s="109" t="n">
        <f aca="false">Curves!AG138</f>
        <v>0</v>
      </c>
      <c r="AS137" s="109" t="n">
        <f aca="false">Curves!Y138</f>
        <v>0.235</v>
      </c>
      <c r="AT137" s="109" t="n">
        <f aca="false">Curves!AJ138</f>
        <v>0</v>
      </c>
      <c r="AU137" s="109" t="n">
        <f aca="false">Curves!AB138</f>
        <v>0.335</v>
      </c>
      <c r="AV137" s="109" t="n">
        <f aca="false">Curves!AH138</f>
        <v>0</v>
      </c>
      <c r="AW137" s="109" t="n">
        <f aca="false">Curves!Z138</f>
        <v>0.135</v>
      </c>
      <c r="AX137" s="109" t="n">
        <f aca="false">Curves!AI138</f>
        <v>0.02</v>
      </c>
      <c r="AY137" s="109" t="n">
        <f aca="false">Curves!Z138</f>
        <v>0.135</v>
      </c>
      <c r="AZ137" s="109" t="n">
        <f aca="false">Curves!AK138</f>
        <v>0.02</v>
      </c>
      <c r="BA137" s="109" t="n">
        <f aca="false">Curves!Z138</f>
        <v>0.135</v>
      </c>
      <c r="BB137" s="109" t="n">
        <f aca="false">Curves!AL138</f>
        <v>0.05</v>
      </c>
      <c r="BC137" s="109" t="n">
        <f aca="false">Curves!Z138</f>
        <v>0.135</v>
      </c>
      <c r="BD137" s="109" t="n">
        <f aca="false">Curves!AO138</f>
        <v>0</v>
      </c>
      <c r="BE137" s="109" t="n">
        <f aca="false">Curves!AC138</f>
        <v>0.335</v>
      </c>
      <c r="BF137" s="109" t="n">
        <f aca="false">Curves!AR138</f>
        <v>0.055</v>
      </c>
      <c r="BG137" s="109" t="n">
        <f aca="false">Curves!Z138</f>
        <v>0.135</v>
      </c>
      <c r="BH137" s="109" t="n">
        <f aca="false">Curves!AM138</f>
        <v>0.025</v>
      </c>
      <c r="BI137" s="109" t="n">
        <f aca="false">AS137</f>
        <v>0.235</v>
      </c>
      <c r="BJ137" s="109" t="n">
        <f aca="false">AT137</f>
        <v>0</v>
      </c>
      <c r="BK137" s="109" t="n">
        <v>0</v>
      </c>
      <c r="BL137" s="109" t="n">
        <f aca="false">D137</f>
        <v>0.25</v>
      </c>
      <c r="BM137" s="109" t="n">
        <v>0</v>
      </c>
      <c r="BN137" s="109" t="n">
        <f aca="false">R137</f>
        <v>0.4</v>
      </c>
      <c r="BO137" s="109" t="n">
        <f aca="false">S137+0.01</f>
        <v>0.01</v>
      </c>
      <c r="BP137" s="109" t="n">
        <v>0</v>
      </c>
      <c r="BQ137" s="109" t="n">
        <f aca="false">AS137</f>
        <v>0.235</v>
      </c>
      <c r="BR137" s="109" t="n">
        <f aca="false">AQ137</f>
        <v>0.235</v>
      </c>
      <c r="BS137" s="109" t="n">
        <f aca="false">D137</f>
        <v>0.25</v>
      </c>
      <c r="BT137" s="109" t="n">
        <f aca="false">Curves!AE138</f>
        <v>0</v>
      </c>
      <c r="BU137" s="109" t="n">
        <v>0</v>
      </c>
      <c r="BV137" s="109" t="n">
        <f aca="false">AW137</f>
        <v>0.135</v>
      </c>
      <c r="BW137" s="109" t="n">
        <f aca="false">Curves!AN138</f>
        <v>0</v>
      </c>
      <c r="BX137" s="109" t="n">
        <f aca="false">AQ137</f>
        <v>0.235</v>
      </c>
      <c r="BY137" s="109" t="n">
        <f aca="false">Curves!AS138</f>
        <v>0</v>
      </c>
      <c r="BZ137" s="109" t="n">
        <f aca="false">BA137</f>
        <v>0.135</v>
      </c>
      <c r="CA137" s="109" t="n">
        <f aca="false">BB137</f>
        <v>0.05</v>
      </c>
      <c r="CB137" s="109"/>
      <c r="CC137" s="109"/>
      <c r="CD137" s="110"/>
      <c r="CE137" s="109"/>
      <c r="CF137" s="110"/>
      <c r="CG137" s="109"/>
      <c r="CH137" s="109"/>
      <c r="CI137" s="109"/>
      <c r="CJ137" s="109"/>
      <c r="CK137" s="109"/>
    </row>
    <row r="138" customFormat="false" ht="12.75" hidden="false" customHeight="false" outlineLevel="0" collapsed="false">
      <c r="A138" s="0" t="n">
        <v>0.434330193882335</v>
      </c>
      <c r="B138" s="0" t="str">
        <f aca="false">(D138&amp;E138&amp;F138&amp;G138&amp;H138&amp;I138&amp;J138&amp;K138&amp;L138&amp;M138&amp;N138&amp;O138&amp;P138&amp;Q138&amp;R138&amp;S138&amp;T138&amp;U138&amp;V138&amp;W138&amp;X138&amp;Y138&amp;Z138&amp;AA138&amp;AB138&amp;AC138&amp;AD138&amp;AE138&amp;AF138&amp;AG138&amp;AH138&amp;AI138&amp;AJ138&amp;AK138&amp;AL138&amp;AM138&amp;AN138&amp;AO138&amp;AP138&amp;AQ138&amp;AR138&amp;AS138&amp;AT138&amp;AU138&amp;AV138&amp;AW138&amp;AX138&amp;AY138&amp;AZ138&amp;BA138&amp;BB138&amp;BC138&amp;BD138&amp;BE138&amp;BF138&amp;BG138&amp;BH138&amp;BI138&amp;BJ138&amp;BK138&amp;BL138&amp;BM138&amp;BN138&amp;BO138&amp;BP138&amp;BQ138&amp;BR138&amp;BS138&amp;BT138&amp;BU138&amp;BV138&amp;BW138&amp;BX138&amp;BY138&amp;BZ138&amp;CA138)</f>
        <v>0.2700.392500.4900.3900.1100.16500.28860800.4200.2700.2700.5100.392500.23500.490.0050.390.0050.39250.0050.270.390.490.3550.005-0.50.1550.25500.25500.35500.1550.020.1550.020.1550.050.15500.3550.0550.1550.02750.255000.2700.420.0100.2550.2550.27000.15500.25500.1550.05</v>
      </c>
      <c r="C138" s="108" t="n">
        <v>40878</v>
      </c>
      <c r="D138" s="109" t="n">
        <f aca="false">Curves!D139</f>
        <v>0.27</v>
      </c>
      <c r="E138" s="109" t="n">
        <v>0</v>
      </c>
      <c r="F138" s="109" t="n">
        <f aca="false">Curves!I139</f>
        <v>0.3925</v>
      </c>
      <c r="G138" s="109" t="n">
        <v>0</v>
      </c>
      <c r="H138" s="109" t="n">
        <f aca="false">Curves!P139</f>
        <v>0.49</v>
      </c>
      <c r="I138" s="109" t="n">
        <v>0</v>
      </c>
      <c r="J138" s="109" t="n">
        <f aca="false">Curves!L139</f>
        <v>0.39</v>
      </c>
      <c r="K138" s="109" t="n">
        <v>0</v>
      </c>
      <c r="L138" s="109" t="n">
        <f aca="false">Curves!U139</f>
        <v>0.11</v>
      </c>
      <c r="M138" s="109" t="n">
        <v>0</v>
      </c>
      <c r="N138" s="109" t="n">
        <f aca="false">Curves!V139</f>
        <v>0.165</v>
      </c>
      <c r="O138" s="109" t="n">
        <v>0</v>
      </c>
      <c r="P138" s="109" t="n">
        <f aca="false">Curves!W139</f>
        <v>0.288608</v>
      </c>
      <c r="Q138" s="109" t="n">
        <v>0</v>
      </c>
      <c r="R138" s="109" t="n">
        <f aca="false">Curves!O139</f>
        <v>0.42</v>
      </c>
      <c r="S138" s="109" t="n">
        <v>0</v>
      </c>
      <c r="T138" s="109" t="n">
        <f aca="false">Curves!F139</f>
        <v>0.27</v>
      </c>
      <c r="U138" s="109" t="n">
        <v>0</v>
      </c>
      <c r="V138" s="109" t="n">
        <f aca="false">Curves!H139</f>
        <v>0.27</v>
      </c>
      <c r="W138" s="109" t="n">
        <v>0</v>
      </c>
      <c r="X138" s="109" t="n">
        <f aca="false">Curves!S139</f>
        <v>0.51</v>
      </c>
      <c r="Y138" s="109" t="n">
        <v>0</v>
      </c>
      <c r="Z138" s="109" t="n">
        <f aca="false">Curves!K139</f>
        <v>0.3925</v>
      </c>
      <c r="AA138" s="109" t="n">
        <v>0</v>
      </c>
      <c r="AB138" s="109" t="n">
        <f aca="false">Curves!G139</f>
        <v>0.235</v>
      </c>
      <c r="AC138" s="109" t="n">
        <v>0</v>
      </c>
      <c r="AD138" s="109" t="n">
        <f aca="false">Curves!R139</f>
        <v>0.49</v>
      </c>
      <c r="AE138" s="109" t="n">
        <v>0.005</v>
      </c>
      <c r="AF138" s="109" t="n">
        <f aca="false">Curves!N139</f>
        <v>0.39</v>
      </c>
      <c r="AG138" s="109" t="n">
        <v>0.005</v>
      </c>
      <c r="AH138" s="109" t="n">
        <f aca="false">Curves!J139</f>
        <v>0.3925</v>
      </c>
      <c r="AI138" s="109" t="n">
        <v>0.005</v>
      </c>
      <c r="AJ138" s="109" t="n">
        <f aca="false">Curves!E139</f>
        <v>0.27</v>
      </c>
      <c r="AK138" s="109" t="n">
        <f aca="false">Curves!M139</f>
        <v>0.39</v>
      </c>
      <c r="AL138" s="109" t="n">
        <f aca="false">Curves!Q139</f>
        <v>0.49</v>
      </c>
      <c r="AM138" s="109" t="n">
        <f aca="false">Curves!AC139</f>
        <v>0.355</v>
      </c>
      <c r="AN138" s="109" t="n">
        <f aca="false">Curves!AQ139</f>
        <v>0.005</v>
      </c>
      <c r="AO138" s="109" t="n">
        <f aca="false">Curves!AD139</f>
        <v>-0.5</v>
      </c>
      <c r="AP138" s="109" t="n">
        <f aca="false">Curves!AP139</f>
        <v>0.155</v>
      </c>
      <c r="AQ138" s="109" t="n">
        <f aca="false">Curves!AA139</f>
        <v>0.255</v>
      </c>
      <c r="AR138" s="109" t="n">
        <f aca="false">Curves!AG139</f>
        <v>0</v>
      </c>
      <c r="AS138" s="109" t="n">
        <f aca="false">Curves!Y139</f>
        <v>0.255</v>
      </c>
      <c r="AT138" s="109" t="n">
        <f aca="false">Curves!AJ139</f>
        <v>0</v>
      </c>
      <c r="AU138" s="109" t="n">
        <f aca="false">Curves!AB139</f>
        <v>0.355</v>
      </c>
      <c r="AV138" s="109" t="n">
        <f aca="false">Curves!AH139</f>
        <v>0</v>
      </c>
      <c r="AW138" s="109" t="n">
        <f aca="false">Curves!Z139</f>
        <v>0.155</v>
      </c>
      <c r="AX138" s="109" t="n">
        <f aca="false">Curves!AI139</f>
        <v>0.02</v>
      </c>
      <c r="AY138" s="109" t="n">
        <f aca="false">Curves!Z139</f>
        <v>0.155</v>
      </c>
      <c r="AZ138" s="109" t="n">
        <f aca="false">Curves!AK139</f>
        <v>0.02</v>
      </c>
      <c r="BA138" s="109" t="n">
        <f aca="false">Curves!Z139</f>
        <v>0.155</v>
      </c>
      <c r="BB138" s="109" t="n">
        <f aca="false">Curves!AL139</f>
        <v>0.05</v>
      </c>
      <c r="BC138" s="109" t="n">
        <f aca="false">Curves!Z139</f>
        <v>0.155</v>
      </c>
      <c r="BD138" s="109" t="n">
        <f aca="false">Curves!AO139</f>
        <v>0</v>
      </c>
      <c r="BE138" s="109" t="n">
        <f aca="false">Curves!AC139</f>
        <v>0.355</v>
      </c>
      <c r="BF138" s="109" t="n">
        <f aca="false">Curves!AR139</f>
        <v>0.055</v>
      </c>
      <c r="BG138" s="109" t="n">
        <f aca="false">Curves!Z139</f>
        <v>0.155</v>
      </c>
      <c r="BH138" s="109" t="n">
        <f aca="false">Curves!AM139</f>
        <v>0.0275</v>
      </c>
      <c r="BI138" s="109" t="n">
        <f aca="false">AS138</f>
        <v>0.255</v>
      </c>
      <c r="BJ138" s="109" t="n">
        <f aca="false">AT138</f>
        <v>0</v>
      </c>
      <c r="BK138" s="109" t="n">
        <v>0</v>
      </c>
      <c r="BL138" s="109" t="n">
        <f aca="false">D138</f>
        <v>0.27</v>
      </c>
      <c r="BM138" s="109" t="n">
        <v>0</v>
      </c>
      <c r="BN138" s="109" t="n">
        <f aca="false">R138</f>
        <v>0.42</v>
      </c>
      <c r="BO138" s="109" t="n">
        <f aca="false">S138+0.01</f>
        <v>0.01</v>
      </c>
      <c r="BP138" s="109" t="n">
        <v>0</v>
      </c>
      <c r="BQ138" s="109" t="n">
        <f aca="false">AS138</f>
        <v>0.255</v>
      </c>
      <c r="BR138" s="109" t="n">
        <f aca="false">AQ138</f>
        <v>0.255</v>
      </c>
      <c r="BS138" s="109" t="n">
        <f aca="false">D138</f>
        <v>0.27</v>
      </c>
      <c r="BT138" s="109" t="n">
        <f aca="false">Curves!AE139</f>
        <v>0</v>
      </c>
      <c r="BU138" s="109" t="n">
        <v>0</v>
      </c>
      <c r="BV138" s="109" t="n">
        <f aca="false">AW138</f>
        <v>0.155</v>
      </c>
      <c r="BW138" s="109" t="n">
        <f aca="false">Curves!AN139</f>
        <v>0</v>
      </c>
      <c r="BX138" s="109" t="n">
        <f aca="false">AQ138</f>
        <v>0.255</v>
      </c>
      <c r="BY138" s="109" t="n">
        <f aca="false">Curves!AS139</f>
        <v>0</v>
      </c>
      <c r="BZ138" s="109" t="n">
        <f aca="false">BA138</f>
        <v>0.155</v>
      </c>
      <c r="CA138" s="109" t="n">
        <f aca="false">BB138</f>
        <v>0.05</v>
      </c>
      <c r="CB138" s="109"/>
      <c r="CC138" s="109"/>
      <c r="CD138" s="110"/>
      <c r="CE138" s="109"/>
      <c r="CF138" s="110"/>
      <c r="CG138" s="109"/>
      <c r="CH138" s="109"/>
      <c r="CI138" s="109"/>
      <c r="CJ138" s="109"/>
      <c r="CK138" s="109"/>
    </row>
    <row r="139" customFormat="false" ht="12.75" hidden="false" customHeight="false" outlineLevel="0" collapsed="false">
      <c r="A139" s="0" t="n">
        <v>0.431647473551181</v>
      </c>
      <c r="B139" s="0" t="str">
        <f aca="false">(D139&amp;E139&amp;F139&amp;G139&amp;H139&amp;I139&amp;J139&amp;K139&amp;L139&amp;M139&amp;N139&amp;O139&amp;P139&amp;Q139&amp;R139&amp;S139&amp;T139&amp;U139&amp;V139&amp;W139&amp;X139&amp;Y139&amp;Z139&amp;AA139&amp;AB139&amp;AC139&amp;AD139&amp;AE139&amp;AF139&amp;AG139&amp;AH139&amp;AI139&amp;AJ139&amp;AK139&amp;AL139&amp;AM139&amp;AN139&amp;AO139&amp;AP139&amp;AQ139&amp;AR139&amp;AS139&amp;AT139&amp;AU139&amp;AV139&amp;AW139&amp;AX139&amp;AY139&amp;AZ139&amp;BA139&amp;BB139&amp;BC139&amp;BD139&amp;BE139&amp;BF139&amp;BG139&amp;BH139&amp;BI139&amp;BJ139&amp;BK139&amp;BL139&amp;BM139&amp;BN139&amp;BO139&amp;BP139&amp;BQ139&amp;BR139&amp;BS139&amp;BT139&amp;BU139&amp;BV139&amp;BW139&amp;BX139&amp;BY139&amp;BZ139&amp;CA139)</f>
        <v>0.2800.402500.500.400.1200.17500.29988800.4300.2800.2800.5200.402500.24500.50.0050.40.0050.40250.0050.280.40.50.3650.005-0.50.1550.26500.26500.36500.1650.020.1650.020.1650.050.16500.3650.0550.1650.030.265000.2800.430.0100.2650.2650.28000.16500.26500.1650.05</v>
      </c>
      <c r="C139" s="108" t="n">
        <v>40909</v>
      </c>
      <c r="D139" s="109" t="n">
        <f aca="false">Curves!D140</f>
        <v>0.28</v>
      </c>
      <c r="E139" s="109" t="n">
        <v>0</v>
      </c>
      <c r="F139" s="109" t="n">
        <f aca="false">Curves!I140</f>
        <v>0.4025</v>
      </c>
      <c r="G139" s="109" t="n">
        <v>0</v>
      </c>
      <c r="H139" s="109" t="n">
        <f aca="false">Curves!P140</f>
        <v>0.5</v>
      </c>
      <c r="I139" s="109" t="n">
        <v>0</v>
      </c>
      <c r="J139" s="109" t="n">
        <f aca="false">Curves!L140</f>
        <v>0.4</v>
      </c>
      <c r="K139" s="109" t="n">
        <v>0</v>
      </c>
      <c r="L139" s="109" t="n">
        <f aca="false">Curves!U140</f>
        <v>0.12</v>
      </c>
      <c r="M139" s="109" t="n">
        <v>0</v>
      </c>
      <c r="N139" s="109" t="n">
        <f aca="false">Curves!V140</f>
        <v>0.175</v>
      </c>
      <c r="O139" s="109" t="n">
        <v>0</v>
      </c>
      <c r="P139" s="109" t="n">
        <f aca="false">Curves!W140</f>
        <v>0.299888</v>
      </c>
      <c r="Q139" s="109" t="n">
        <v>0</v>
      </c>
      <c r="R139" s="109" t="n">
        <f aca="false">Curves!O140</f>
        <v>0.43</v>
      </c>
      <c r="S139" s="109" t="n">
        <v>0</v>
      </c>
      <c r="T139" s="109" t="n">
        <f aca="false">Curves!F140</f>
        <v>0.28</v>
      </c>
      <c r="U139" s="109" t="n">
        <v>0</v>
      </c>
      <c r="V139" s="109" t="n">
        <f aca="false">Curves!H140</f>
        <v>0.28</v>
      </c>
      <c r="W139" s="109" t="n">
        <v>0</v>
      </c>
      <c r="X139" s="109" t="n">
        <f aca="false">Curves!S140</f>
        <v>0.52</v>
      </c>
      <c r="Y139" s="109" t="n">
        <v>0</v>
      </c>
      <c r="Z139" s="109" t="n">
        <f aca="false">Curves!K140</f>
        <v>0.4025</v>
      </c>
      <c r="AA139" s="109" t="n">
        <v>0</v>
      </c>
      <c r="AB139" s="109" t="n">
        <f aca="false">Curves!G140</f>
        <v>0.245</v>
      </c>
      <c r="AC139" s="109" t="n">
        <v>0</v>
      </c>
      <c r="AD139" s="109" t="n">
        <f aca="false">Curves!R140</f>
        <v>0.5</v>
      </c>
      <c r="AE139" s="109" t="n">
        <v>0.005</v>
      </c>
      <c r="AF139" s="109" t="n">
        <f aca="false">Curves!N140</f>
        <v>0.4</v>
      </c>
      <c r="AG139" s="109" t="n">
        <v>0.005</v>
      </c>
      <c r="AH139" s="109" t="n">
        <f aca="false">Curves!J140</f>
        <v>0.4025</v>
      </c>
      <c r="AI139" s="109" t="n">
        <v>0.005</v>
      </c>
      <c r="AJ139" s="109" t="n">
        <f aca="false">Curves!E140</f>
        <v>0.28</v>
      </c>
      <c r="AK139" s="109" t="n">
        <f aca="false">Curves!M140</f>
        <v>0.4</v>
      </c>
      <c r="AL139" s="109" t="n">
        <f aca="false">Curves!Q140</f>
        <v>0.5</v>
      </c>
      <c r="AM139" s="109" t="n">
        <f aca="false">Curves!AC140</f>
        <v>0.365</v>
      </c>
      <c r="AN139" s="109" t="n">
        <f aca="false">Curves!AQ140</f>
        <v>0.005</v>
      </c>
      <c r="AO139" s="109" t="n">
        <f aca="false">Curves!AD140</f>
        <v>-0.5</v>
      </c>
      <c r="AP139" s="109" t="n">
        <f aca="false">Curves!AP140</f>
        <v>0.155</v>
      </c>
      <c r="AQ139" s="109" t="n">
        <f aca="false">Curves!AA140</f>
        <v>0.265</v>
      </c>
      <c r="AR139" s="109" t="n">
        <f aca="false">Curves!AG140</f>
        <v>0</v>
      </c>
      <c r="AS139" s="109" t="n">
        <f aca="false">Curves!Y140</f>
        <v>0.265</v>
      </c>
      <c r="AT139" s="109" t="n">
        <f aca="false">Curves!AJ140</f>
        <v>0</v>
      </c>
      <c r="AU139" s="109" t="n">
        <f aca="false">Curves!AB140</f>
        <v>0.365</v>
      </c>
      <c r="AV139" s="109" t="n">
        <f aca="false">Curves!AH140</f>
        <v>0</v>
      </c>
      <c r="AW139" s="109" t="n">
        <f aca="false">Curves!Z140</f>
        <v>0.165</v>
      </c>
      <c r="AX139" s="109" t="n">
        <f aca="false">Curves!AI140</f>
        <v>0.02</v>
      </c>
      <c r="AY139" s="109" t="n">
        <f aca="false">Curves!Z140</f>
        <v>0.165</v>
      </c>
      <c r="AZ139" s="109" t="n">
        <f aca="false">Curves!AK140</f>
        <v>0.02</v>
      </c>
      <c r="BA139" s="109" t="n">
        <f aca="false">Curves!Z140</f>
        <v>0.165</v>
      </c>
      <c r="BB139" s="109" t="n">
        <f aca="false">Curves!AL140</f>
        <v>0.05</v>
      </c>
      <c r="BC139" s="109" t="n">
        <f aca="false">Curves!Z140</f>
        <v>0.165</v>
      </c>
      <c r="BD139" s="109" t="n">
        <f aca="false">Curves!AO140</f>
        <v>0</v>
      </c>
      <c r="BE139" s="109" t="n">
        <f aca="false">Curves!AC140</f>
        <v>0.365</v>
      </c>
      <c r="BF139" s="109" t="n">
        <f aca="false">Curves!AR140</f>
        <v>0.055</v>
      </c>
      <c r="BG139" s="109" t="n">
        <f aca="false">Curves!Z140</f>
        <v>0.165</v>
      </c>
      <c r="BH139" s="109" t="n">
        <f aca="false">Curves!AM140</f>
        <v>0.03</v>
      </c>
      <c r="BI139" s="109" t="n">
        <f aca="false">AS139</f>
        <v>0.265</v>
      </c>
      <c r="BJ139" s="109" t="n">
        <f aca="false">AT139</f>
        <v>0</v>
      </c>
      <c r="BK139" s="109" t="n">
        <v>0</v>
      </c>
      <c r="BL139" s="109" t="n">
        <f aca="false">D139</f>
        <v>0.28</v>
      </c>
      <c r="BM139" s="109" t="n">
        <v>0</v>
      </c>
      <c r="BN139" s="109" t="n">
        <f aca="false">R139</f>
        <v>0.43</v>
      </c>
      <c r="BO139" s="109" t="n">
        <f aca="false">S139+0.01</f>
        <v>0.01</v>
      </c>
      <c r="BP139" s="109" t="n">
        <v>0</v>
      </c>
      <c r="BQ139" s="109" t="n">
        <f aca="false">AS139</f>
        <v>0.265</v>
      </c>
      <c r="BR139" s="109" t="n">
        <f aca="false">AQ139</f>
        <v>0.265</v>
      </c>
      <c r="BS139" s="109" t="n">
        <f aca="false">D139</f>
        <v>0.28</v>
      </c>
      <c r="BT139" s="109" t="n">
        <f aca="false">Curves!AE140</f>
        <v>0</v>
      </c>
      <c r="BU139" s="109" t="n">
        <v>0</v>
      </c>
      <c r="BV139" s="109" t="n">
        <f aca="false">AW139</f>
        <v>0.165</v>
      </c>
      <c r="BW139" s="109" t="n">
        <f aca="false">Curves!AN140</f>
        <v>0</v>
      </c>
      <c r="BX139" s="109" t="n">
        <f aca="false">AQ139</f>
        <v>0.265</v>
      </c>
      <c r="BY139" s="109" t="n">
        <f aca="false">Curves!AS140</f>
        <v>0</v>
      </c>
      <c r="BZ139" s="109" t="n">
        <f aca="false">BA139</f>
        <v>0.165</v>
      </c>
      <c r="CA139" s="109" t="n">
        <f aca="false">BB139</f>
        <v>0.05</v>
      </c>
      <c r="CB139" s="109"/>
      <c r="CC139" s="109"/>
      <c r="CD139" s="110"/>
      <c r="CE139" s="109"/>
      <c r="CF139" s="110"/>
      <c r="CG139" s="109"/>
      <c r="CH139" s="109"/>
      <c r="CI139" s="109"/>
      <c r="CJ139" s="109"/>
      <c r="CK139" s="109"/>
    </row>
    <row r="140" customFormat="false" ht="12.75" hidden="false" customHeight="false" outlineLevel="0" collapsed="false">
      <c r="A140" s="0" t="n">
        <v>0.428981078182714</v>
      </c>
      <c r="B140" s="0" t="str">
        <f aca="false">(D140&amp;E140&amp;F140&amp;G140&amp;H140&amp;I140&amp;J140&amp;K140&amp;L140&amp;M140&amp;N140&amp;O140&amp;P140&amp;Q140&amp;R140&amp;S140&amp;T140&amp;U140&amp;V140&amp;W140&amp;X140&amp;Y140&amp;Z140&amp;AA140&amp;AB140&amp;AC140&amp;AD140&amp;AE140&amp;AF140&amp;AG140&amp;AH140&amp;AI140&amp;AJ140&amp;AK140&amp;AL140&amp;AM140&amp;AN140&amp;AO140&amp;AP140&amp;AQ140&amp;AR140&amp;AS140&amp;AT140&amp;AU140&amp;AV140&amp;AW140&amp;AX140&amp;AY140&amp;AZ140&amp;BA140&amp;BB140&amp;BC140&amp;BD140&amp;BE140&amp;BF140&amp;BG140&amp;BH140&amp;BI140&amp;BJ140&amp;BK140&amp;BL140&amp;BM140&amp;BN140&amp;BO140&amp;BP140&amp;BQ140&amp;BR140&amp;BS140&amp;BT140&amp;BU140&amp;BV140&amp;BW140&amp;BX140&amp;BY140&amp;BZ140&amp;CA140)</f>
        <v>0.2700.392500.4900.3900.1100.16500.28572800.4200.2700.2700.5100.392500.23500.490.0050.390.0050.39250.0050.270.390.490.3550.005-0.50.1550.25500.25500.35500.1550.020.1550.020.1550.050.15500.3550.0550.1550.03250.255000.2700.420.0100.2550.2550.27000.15500.25500.1550.05</v>
      </c>
      <c r="C140" s="108" t="n">
        <v>40940</v>
      </c>
      <c r="D140" s="109" t="n">
        <f aca="false">Curves!D141</f>
        <v>0.27</v>
      </c>
      <c r="E140" s="109" t="n">
        <v>0</v>
      </c>
      <c r="F140" s="109" t="n">
        <f aca="false">Curves!I141</f>
        <v>0.3925</v>
      </c>
      <c r="G140" s="109" t="n">
        <v>0</v>
      </c>
      <c r="H140" s="109" t="n">
        <f aca="false">Curves!P141</f>
        <v>0.49</v>
      </c>
      <c r="I140" s="109" t="n">
        <v>0</v>
      </c>
      <c r="J140" s="109" t="n">
        <f aca="false">Curves!L141</f>
        <v>0.39</v>
      </c>
      <c r="K140" s="109" t="n">
        <v>0</v>
      </c>
      <c r="L140" s="109" t="n">
        <f aca="false">Curves!U141</f>
        <v>0.11</v>
      </c>
      <c r="M140" s="109" t="n">
        <v>0</v>
      </c>
      <c r="N140" s="109" t="n">
        <f aca="false">Curves!V141</f>
        <v>0.165</v>
      </c>
      <c r="O140" s="109" t="n">
        <v>0</v>
      </c>
      <c r="P140" s="109" t="n">
        <f aca="false">Curves!W141</f>
        <v>0.285728</v>
      </c>
      <c r="Q140" s="109" t="n">
        <v>0</v>
      </c>
      <c r="R140" s="109" t="n">
        <f aca="false">Curves!O141</f>
        <v>0.42</v>
      </c>
      <c r="S140" s="109" t="n">
        <v>0</v>
      </c>
      <c r="T140" s="109" t="n">
        <f aca="false">Curves!F141</f>
        <v>0.27</v>
      </c>
      <c r="U140" s="109" t="n">
        <v>0</v>
      </c>
      <c r="V140" s="109" t="n">
        <f aca="false">Curves!H141</f>
        <v>0.27</v>
      </c>
      <c r="W140" s="109" t="n">
        <v>0</v>
      </c>
      <c r="X140" s="109" t="n">
        <f aca="false">Curves!S141</f>
        <v>0.51</v>
      </c>
      <c r="Y140" s="109" t="n">
        <v>0</v>
      </c>
      <c r="Z140" s="109" t="n">
        <f aca="false">Curves!K141</f>
        <v>0.3925</v>
      </c>
      <c r="AA140" s="109" t="n">
        <v>0</v>
      </c>
      <c r="AB140" s="109" t="n">
        <f aca="false">Curves!G141</f>
        <v>0.235</v>
      </c>
      <c r="AC140" s="109" t="n">
        <v>0</v>
      </c>
      <c r="AD140" s="109" t="n">
        <f aca="false">Curves!R141</f>
        <v>0.49</v>
      </c>
      <c r="AE140" s="109" t="n">
        <v>0.005</v>
      </c>
      <c r="AF140" s="109" t="n">
        <f aca="false">Curves!N141</f>
        <v>0.39</v>
      </c>
      <c r="AG140" s="109" t="n">
        <v>0.005</v>
      </c>
      <c r="AH140" s="109" t="n">
        <f aca="false">Curves!J141</f>
        <v>0.3925</v>
      </c>
      <c r="AI140" s="109" t="n">
        <v>0.005</v>
      </c>
      <c r="AJ140" s="109" t="n">
        <f aca="false">Curves!E141</f>
        <v>0.27</v>
      </c>
      <c r="AK140" s="109" t="n">
        <f aca="false">Curves!M141</f>
        <v>0.39</v>
      </c>
      <c r="AL140" s="109" t="n">
        <f aca="false">Curves!Q141</f>
        <v>0.49</v>
      </c>
      <c r="AM140" s="109" t="n">
        <f aca="false">Curves!AC141</f>
        <v>0.355</v>
      </c>
      <c r="AN140" s="109" t="n">
        <f aca="false">Curves!AQ141</f>
        <v>0.005</v>
      </c>
      <c r="AO140" s="109" t="n">
        <f aca="false">Curves!AD141</f>
        <v>-0.5</v>
      </c>
      <c r="AP140" s="109" t="n">
        <f aca="false">Curves!AP141</f>
        <v>0.155</v>
      </c>
      <c r="AQ140" s="109" t="n">
        <f aca="false">Curves!AA141</f>
        <v>0.255</v>
      </c>
      <c r="AR140" s="109" t="n">
        <f aca="false">Curves!AG141</f>
        <v>0</v>
      </c>
      <c r="AS140" s="109" t="n">
        <f aca="false">Curves!Y141</f>
        <v>0.255</v>
      </c>
      <c r="AT140" s="109" t="n">
        <f aca="false">Curves!AJ141</f>
        <v>0</v>
      </c>
      <c r="AU140" s="109" t="n">
        <f aca="false">Curves!AB141</f>
        <v>0.355</v>
      </c>
      <c r="AV140" s="109" t="n">
        <f aca="false">Curves!AH141</f>
        <v>0</v>
      </c>
      <c r="AW140" s="109" t="n">
        <f aca="false">Curves!Z141</f>
        <v>0.155</v>
      </c>
      <c r="AX140" s="109" t="n">
        <f aca="false">Curves!AI141</f>
        <v>0.02</v>
      </c>
      <c r="AY140" s="109" t="n">
        <f aca="false">Curves!Z141</f>
        <v>0.155</v>
      </c>
      <c r="AZ140" s="109" t="n">
        <f aca="false">Curves!AK141</f>
        <v>0.02</v>
      </c>
      <c r="BA140" s="109" t="n">
        <f aca="false">Curves!Z141</f>
        <v>0.155</v>
      </c>
      <c r="BB140" s="109" t="n">
        <f aca="false">Curves!AL141</f>
        <v>0.05</v>
      </c>
      <c r="BC140" s="109" t="n">
        <f aca="false">Curves!Z141</f>
        <v>0.155</v>
      </c>
      <c r="BD140" s="109" t="n">
        <f aca="false">Curves!AO141</f>
        <v>0</v>
      </c>
      <c r="BE140" s="109" t="n">
        <f aca="false">Curves!AC141</f>
        <v>0.355</v>
      </c>
      <c r="BF140" s="109" t="n">
        <f aca="false">Curves!AR141</f>
        <v>0.055</v>
      </c>
      <c r="BG140" s="109" t="n">
        <f aca="false">Curves!Z141</f>
        <v>0.155</v>
      </c>
      <c r="BH140" s="109" t="n">
        <f aca="false">Curves!AM141</f>
        <v>0.0325</v>
      </c>
      <c r="BI140" s="109" t="n">
        <f aca="false">AS140</f>
        <v>0.255</v>
      </c>
      <c r="BJ140" s="109" t="n">
        <f aca="false">AT140</f>
        <v>0</v>
      </c>
      <c r="BK140" s="109" t="n">
        <v>0</v>
      </c>
      <c r="BL140" s="109" t="n">
        <f aca="false">D140</f>
        <v>0.27</v>
      </c>
      <c r="BM140" s="109" t="n">
        <v>0</v>
      </c>
      <c r="BN140" s="109" t="n">
        <f aca="false">R140</f>
        <v>0.42</v>
      </c>
      <c r="BO140" s="109" t="n">
        <f aca="false">S140+0.01</f>
        <v>0.01</v>
      </c>
      <c r="BP140" s="109" t="n">
        <v>0</v>
      </c>
      <c r="BQ140" s="109" t="n">
        <f aca="false">AS140</f>
        <v>0.255</v>
      </c>
      <c r="BR140" s="109" t="n">
        <f aca="false">AQ140</f>
        <v>0.255</v>
      </c>
      <c r="BS140" s="109" t="n">
        <f aca="false">D140</f>
        <v>0.27</v>
      </c>
      <c r="BT140" s="109" t="n">
        <f aca="false">Curves!AE141</f>
        <v>0</v>
      </c>
      <c r="BU140" s="109" t="n">
        <v>0</v>
      </c>
      <c r="BV140" s="109" t="n">
        <f aca="false">AW140</f>
        <v>0.155</v>
      </c>
      <c r="BW140" s="109" t="n">
        <f aca="false">Curves!AN141</f>
        <v>0</v>
      </c>
      <c r="BX140" s="109" t="n">
        <f aca="false">AQ140</f>
        <v>0.255</v>
      </c>
      <c r="BY140" s="109" t="n">
        <f aca="false">Curves!AS141</f>
        <v>0</v>
      </c>
      <c r="BZ140" s="109" t="n">
        <f aca="false">BA140</f>
        <v>0.155</v>
      </c>
      <c r="CA140" s="109" t="n">
        <f aca="false">BB140</f>
        <v>0.05</v>
      </c>
      <c r="CB140" s="109"/>
      <c r="CC140" s="109"/>
      <c r="CD140" s="110"/>
      <c r="CE140" s="109"/>
      <c r="CF140" s="110"/>
      <c r="CG140" s="109"/>
      <c r="CH140" s="109"/>
      <c r="CI140" s="109"/>
      <c r="CJ140" s="109"/>
      <c r="CK140" s="109"/>
    </row>
    <row r="141" customFormat="false" ht="12.75" hidden="false" customHeight="false" outlineLevel="0" collapsed="false">
      <c r="A141" s="0" t="n">
        <v>0.426501400779305</v>
      </c>
      <c r="B141" s="0" t="str">
        <f aca="false">(D141&amp;E141&amp;F141&amp;G141&amp;H141&amp;I141&amp;J141&amp;K141&amp;L141&amp;M141&amp;N141&amp;O141&amp;P141&amp;Q141&amp;R141&amp;S141&amp;T141&amp;U141&amp;V141&amp;W141&amp;X141&amp;Y141&amp;Z141&amp;AA141&amp;AB141&amp;AC141&amp;AD141&amp;AE141&amp;AF141&amp;AG141&amp;AH141&amp;AI141&amp;AJ141&amp;AK141&amp;AL141&amp;AM141&amp;AN141&amp;AO141&amp;AP141&amp;AQ141&amp;AR141&amp;AS141&amp;AT141&amp;AU141&amp;AV141&amp;AW141&amp;AX141&amp;AY141&amp;AZ141&amp;BA141&amp;BB141&amp;BC141&amp;BD141&amp;BE141&amp;BF141&amp;BG141&amp;BH141&amp;BI141&amp;BJ141&amp;BK141&amp;BL141&amp;BM141&amp;BN141&amp;BO141&amp;BP141&amp;BQ141&amp;BR141&amp;BS141&amp;BT141&amp;BU141&amp;BV141&amp;BW141&amp;BX141&amp;BY141&amp;BZ141&amp;CA141)</f>
        <v>0.26500.387500.48500.38500.10500.1600.27608800.41500.26500.26500.50500.387500.2300.4850.0050.3850.0050.38750.0050.2650.3850.4850.350.005-0.50.1550.2500.2500.3500.150.020.150.020.150.050.1500.350.0550.150.0350.25000.26500.4150.0100.250.250.265000.1500.2500.150.05</v>
      </c>
      <c r="C141" s="108" t="n">
        <v>40969</v>
      </c>
      <c r="D141" s="109" t="n">
        <f aca="false">Curves!D142</f>
        <v>0.265</v>
      </c>
      <c r="E141" s="109" t="n">
        <v>0</v>
      </c>
      <c r="F141" s="109" t="n">
        <f aca="false">Curves!I142</f>
        <v>0.3875</v>
      </c>
      <c r="G141" s="109" t="n">
        <v>0</v>
      </c>
      <c r="H141" s="109" t="n">
        <f aca="false">Curves!P142</f>
        <v>0.485</v>
      </c>
      <c r="I141" s="109" t="n">
        <v>0</v>
      </c>
      <c r="J141" s="109" t="n">
        <f aca="false">Curves!L142</f>
        <v>0.385</v>
      </c>
      <c r="K141" s="109" t="n">
        <v>0</v>
      </c>
      <c r="L141" s="109" t="n">
        <f aca="false">Curves!U142</f>
        <v>0.105</v>
      </c>
      <c r="M141" s="109" t="n">
        <v>0</v>
      </c>
      <c r="N141" s="109" t="n">
        <f aca="false">Curves!V142</f>
        <v>0.16</v>
      </c>
      <c r="O141" s="109" t="n">
        <v>0</v>
      </c>
      <c r="P141" s="109" t="n">
        <f aca="false">Curves!W142</f>
        <v>0.276088</v>
      </c>
      <c r="Q141" s="109" t="n">
        <v>0</v>
      </c>
      <c r="R141" s="109" t="n">
        <f aca="false">Curves!O142</f>
        <v>0.415</v>
      </c>
      <c r="S141" s="109" t="n">
        <v>0</v>
      </c>
      <c r="T141" s="109" t="n">
        <f aca="false">Curves!F142</f>
        <v>0.265</v>
      </c>
      <c r="U141" s="109" t="n">
        <v>0</v>
      </c>
      <c r="V141" s="109" t="n">
        <f aca="false">Curves!H142</f>
        <v>0.265</v>
      </c>
      <c r="W141" s="109" t="n">
        <v>0</v>
      </c>
      <c r="X141" s="109" t="n">
        <f aca="false">Curves!S142</f>
        <v>0.505</v>
      </c>
      <c r="Y141" s="109" t="n">
        <v>0</v>
      </c>
      <c r="Z141" s="109" t="n">
        <f aca="false">Curves!K142</f>
        <v>0.3875</v>
      </c>
      <c r="AA141" s="109" t="n">
        <v>0</v>
      </c>
      <c r="AB141" s="109" t="n">
        <f aca="false">Curves!G142</f>
        <v>0.23</v>
      </c>
      <c r="AC141" s="109" t="n">
        <v>0</v>
      </c>
      <c r="AD141" s="109" t="n">
        <f aca="false">Curves!R142</f>
        <v>0.485</v>
      </c>
      <c r="AE141" s="109" t="n">
        <v>0.005</v>
      </c>
      <c r="AF141" s="109" t="n">
        <f aca="false">Curves!N142</f>
        <v>0.385</v>
      </c>
      <c r="AG141" s="109" t="n">
        <v>0.005</v>
      </c>
      <c r="AH141" s="109" t="n">
        <f aca="false">Curves!J142</f>
        <v>0.3875</v>
      </c>
      <c r="AI141" s="109" t="n">
        <v>0.005</v>
      </c>
      <c r="AJ141" s="109" t="n">
        <f aca="false">Curves!E142</f>
        <v>0.265</v>
      </c>
      <c r="AK141" s="109" t="n">
        <f aca="false">Curves!M142</f>
        <v>0.385</v>
      </c>
      <c r="AL141" s="109" t="n">
        <f aca="false">Curves!Q142</f>
        <v>0.485</v>
      </c>
      <c r="AM141" s="109" t="n">
        <f aca="false">Curves!AC142</f>
        <v>0.35</v>
      </c>
      <c r="AN141" s="109" t="n">
        <f aca="false">Curves!AQ142</f>
        <v>0.005</v>
      </c>
      <c r="AO141" s="109" t="n">
        <f aca="false">Curves!AD142</f>
        <v>-0.5</v>
      </c>
      <c r="AP141" s="109" t="n">
        <f aca="false">Curves!AP142</f>
        <v>0.155</v>
      </c>
      <c r="AQ141" s="109" t="n">
        <f aca="false">Curves!AA142</f>
        <v>0.25</v>
      </c>
      <c r="AR141" s="109" t="n">
        <f aca="false">Curves!AG142</f>
        <v>0</v>
      </c>
      <c r="AS141" s="109" t="n">
        <f aca="false">Curves!Y142</f>
        <v>0.25</v>
      </c>
      <c r="AT141" s="109" t="n">
        <f aca="false">Curves!AJ142</f>
        <v>0</v>
      </c>
      <c r="AU141" s="109" t="n">
        <f aca="false">Curves!AB142</f>
        <v>0.35</v>
      </c>
      <c r="AV141" s="109" t="n">
        <f aca="false">Curves!AH142</f>
        <v>0</v>
      </c>
      <c r="AW141" s="109" t="n">
        <f aca="false">Curves!Z142</f>
        <v>0.15</v>
      </c>
      <c r="AX141" s="109" t="n">
        <f aca="false">Curves!AI142</f>
        <v>0.02</v>
      </c>
      <c r="AY141" s="109" t="n">
        <f aca="false">Curves!Z142</f>
        <v>0.15</v>
      </c>
      <c r="AZ141" s="109" t="n">
        <f aca="false">Curves!AK142</f>
        <v>0.02</v>
      </c>
      <c r="BA141" s="109" t="n">
        <f aca="false">Curves!Z142</f>
        <v>0.15</v>
      </c>
      <c r="BB141" s="109" t="n">
        <f aca="false">Curves!AL142</f>
        <v>0.05</v>
      </c>
      <c r="BC141" s="109" t="n">
        <f aca="false">Curves!Z142</f>
        <v>0.15</v>
      </c>
      <c r="BD141" s="109" t="n">
        <f aca="false">Curves!AO142</f>
        <v>0</v>
      </c>
      <c r="BE141" s="109" t="n">
        <f aca="false">Curves!AC142</f>
        <v>0.35</v>
      </c>
      <c r="BF141" s="109" t="n">
        <f aca="false">Curves!AR142</f>
        <v>0.055</v>
      </c>
      <c r="BG141" s="109" t="n">
        <f aca="false">Curves!Z142</f>
        <v>0.15</v>
      </c>
      <c r="BH141" s="109" t="n">
        <f aca="false">Curves!AM142</f>
        <v>0.035</v>
      </c>
      <c r="BI141" s="109" t="n">
        <f aca="false">AS141</f>
        <v>0.25</v>
      </c>
      <c r="BJ141" s="109" t="n">
        <f aca="false">AT141</f>
        <v>0</v>
      </c>
      <c r="BK141" s="109" t="n">
        <v>0</v>
      </c>
      <c r="BL141" s="109" t="n">
        <f aca="false">D141</f>
        <v>0.265</v>
      </c>
      <c r="BM141" s="109" t="n">
        <v>0</v>
      </c>
      <c r="BN141" s="109" t="n">
        <f aca="false">R141</f>
        <v>0.415</v>
      </c>
      <c r="BO141" s="109" t="n">
        <f aca="false">S141+0.01</f>
        <v>0.01</v>
      </c>
      <c r="BP141" s="109" t="n">
        <v>0</v>
      </c>
      <c r="BQ141" s="109" t="n">
        <f aca="false">AS141</f>
        <v>0.25</v>
      </c>
      <c r="BR141" s="109" t="n">
        <f aca="false">AQ141</f>
        <v>0.25</v>
      </c>
      <c r="BS141" s="109" t="n">
        <f aca="false">D141</f>
        <v>0.265</v>
      </c>
      <c r="BT141" s="109" t="n">
        <f aca="false">Curves!AE142</f>
        <v>0</v>
      </c>
      <c r="BU141" s="109" t="n">
        <v>0</v>
      </c>
      <c r="BV141" s="109" t="n">
        <f aca="false">AW141</f>
        <v>0.15</v>
      </c>
      <c r="BW141" s="109" t="n">
        <f aca="false">Curves!AN142</f>
        <v>0</v>
      </c>
      <c r="BX141" s="109" t="n">
        <f aca="false">AQ141</f>
        <v>0.25</v>
      </c>
      <c r="BY141" s="109" t="n">
        <f aca="false">Curves!AS142</f>
        <v>0</v>
      </c>
      <c r="BZ141" s="109" t="n">
        <f aca="false">BA141</f>
        <v>0.15</v>
      </c>
      <c r="CA141" s="109" t="n">
        <f aca="false">BB141</f>
        <v>0.05</v>
      </c>
      <c r="CB141" s="109"/>
      <c r="CC141" s="109"/>
      <c r="CD141" s="110"/>
      <c r="CE141" s="109"/>
      <c r="CF141" s="110"/>
      <c r="CG141" s="109"/>
      <c r="CH141" s="109"/>
      <c r="CI141" s="109"/>
      <c r="CJ141" s="109"/>
      <c r="CK141" s="109"/>
    </row>
    <row r="142" customFormat="false" ht="12.75" hidden="false" customHeight="false" outlineLevel="0" collapsed="false">
      <c r="A142" s="0" t="n">
        <v>0.423866324787971</v>
      </c>
      <c r="B142" s="0" t="str">
        <f aca="false">(D142&amp;E142&amp;F142&amp;G142&amp;H142&amp;I142&amp;J142&amp;K142&amp;L142&amp;M142&amp;N142&amp;O142&amp;P142&amp;Q142&amp;R142&amp;S142&amp;T142&amp;U142&amp;V142&amp;W142&amp;X142&amp;Y142&amp;Z142&amp;AA142&amp;AB142&amp;AC142&amp;AD142&amp;AE142&amp;AF142&amp;AG142&amp;AH142&amp;AI142&amp;AJ142&amp;AK142&amp;AL142&amp;AM142&amp;AN142&amp;AO142&amp;AP142&amp;AQ142&amp;AR142&amp;AS142&amp;AT142&amp;AU142&amp;AV142&amp;AW142&amp;AX142&amp;AY142&amp;AZ142&amp;BA142&amp;BB142&amp;BC142&amp;BD142&amp;BE142&amp;BF142&amp;BG142&amp;BH142&amp;BI142&amp;BJ142&amp;BK142&amp;BL142&amp;BM142&amp;BN142&amp;BO142&amp;BP142&amp;BQ142&amp;BR142&amp;BS142&amp;BT142&amp;BU142&amp;BV142&amp;BW142&amp;BX142&amp;BY142&amp;BZ142&amp;CA142)</f>
        <v>0.1900.1900.18500.2150-0.0100.04500.1900.23500.1900.1900.18500.1900.15500.1850.0050.2150.0050.190.0050.190.2150.1850.2450-0.650.1550.18500.18500.24500.0950.0050.0950.0050.0950.040.09500.2450.040.0950.00750.185000.1900.2350.0100.1850.1850.19000.09500.18500.0950.04</v>
      </c>
      <c r="C142" s="108" t="n">
        <v>41000</v>
      </c>
      <c r="D142" s="109" t="n">
        <f aca="false">Curves!D143</f>
        <v>0.19</v>
      </c>
      <c r="E142" s="109" t="n">
        <v>0</v>
      </c>
      <c r="F142" s="109" t="n">
        <f aca="false">Curves!I143</f>
        <v>0.19</v>
      </c>
      <c r="G142" s="109" t="n">
        <v>0</v>
      </c>
      <c r="H142" s="109" t="n">
        <f aca="false">Curves!P143</f>
        <v>0.185</v>
      </c>
      <c r="I142" s="109" t="n">
        <v>0</v>
      </c>
      <c r="J142" s="109" t="n">
        <f aca="false">Curves!L143</f>
        <v>0.215</v>
      </c>
      <c r="K142" s="109" t="n">
        <v>0</v>
      </c>
      <c r="L142" s="109" t="n">
        <f aca="false">Curves!U143</f>
        <v>-0.01</v>
      </c>
      <c r="M142" s="109" t="n">
        <v>0</v>
      </c>
      <c r="N142" s="109" t="n">
        <f aca="false">Curves!V143</f>
        <v>0.045</v>
      </c>
      <c r="O142" s="109" t="n">
        <v>0</v>
      </c>
      <c r="P142" s="109" t="n">
        <f aca="false">Curves!W143</f>
        <v>0.19</v>
      </c>
      <c r="Q142" s="109" t="n">
        <v>0</v>
      </c>
      <c r="R142" s="109" t="n">
        <f aca="false">Curves!O143</f>
        <v>0.235</v>
      </c>
      <c r="S142" s="109" t="n">
        <v>0</v>
      </c>
      <c r="T142" s="109" t="n">
        <f aca="false">Curves!F143</f>
        <v>0.19</v>
      </c>
      <c r="U142" s="109" t="n">
        <v>0</v>
      </c>
      <c r="V142" s="109" t="n">
        <f aca="false">Curves!H143</f>
        <v>0.19</v>
      </c>
      <c r="W142" s="109" t="n">
        <v>0</v>
      </c>
      <c r="X142" s="109" t="n">
        <f aca="false">Curves!S143</f>
        <v>0.185</v>
      </c>
      <c r="Y142" s="109" t="n">
        <v>0</v>
      </c>
      <c r="Z142" s="109" t="n">
        <f aca="false">Curves!K143</f>
        <v>0.19</v>
      </c>
      <c r="AA142" s="109" t="n">
        <v>0</v>
      </c>
      <c r="AB142" s="109" t="n">
        <f aca="false">Curves!G143</f>
        <v>0.155</v>
      </c>
      <c r="AC142" s="109" t="n">
        <v>0</v>
      </c>
      <c r="AD142" s="109" t="n">
        <f aca="false">Curves!R143</f>
        <v>0.185</v>
      </c>
      <c r="AE142" s="109" t="n">
        <v>0.005</v>
      </c>
      <c r="AF142" s="109" t="n">
        <f aca="false">Curves!N143</f>
        <v>0.215</v>
      </c>
      <c r="AG142" s="109" t="n">
        <v>0.005</v>
      </c>
      <c r="AH142" s="109" t="n">
        <f aca="false">Curves!J143</f>
        <v>0.19</v>
      </c>
      <c r="AI142" s="109" t="n">
        <v>0.005</v>
      </c>
      <c r="AJ142" s="109" t="n">
        <f aca="false">Curves!E143</f>
        <v>0.19</v>
      </c>
      <c r="AK142" s="109" t="n">
        <f aca="false">Curves!M143</f>
        <v>0.215</v>
      </c>
      <c r="AL142" s="109" t="n">
        <f aca="false">Curves!Q143</f>
        <v>0.185</v>
      </c>
      <c r="AM142" s="109" t="n">
        <f aca="false">Curves!AC143</f>
        <v>0.245</v>
      </c>
      <c r="AN142" s="109" t="n">
        <f aca="false">Curves!AQ143</f>
        <v>0</v>
      </c>
      <c r="AO142" s="109" t="n">
        <f aca="false">Curves!AD143</f>
        <v>-0.65</v>
      </c>
      <c r="AP142" s="109" t="n">
        <f aca="false">Curves!AP143</f>
        <v>0.155</v>
      </c>
      <c r="AQ142" s="109" t="n">
        <f aca="false">Curves!AA143</f>
        <v>0.185</v>
      </c>
      <c r="AR142" s="109" t="n">
        <f aca="false">Curves!AG143</f>
        <v>0</v>
      </c>
      <c r="AS142" s="109" t="n">
        <f aca="false">Curves!Y143</f>
        <v>0.185</v>
      </c>
      <c r="AT142" s="109" t="n">
        <f aca="false">Curves!AJ143</f>
        <v>0</v>
      </c>
      <c r="AU142" s="109" t="n">
        <f aca="false">Curves!AB143</f>
        <v>0.245</v>
      </c>
      <c r="AV142" s="109" t="n">
        <f aca="false">Curves!AH143</f>
        <v>0</v>
      </c>
      <c r="AW142" s="109" t="n">
        <f aca="false">Curves!Z143</f>
        <v>0.095</v>
      </c>
      <c r="AX142" s="109" t="n">
        <f aca="false">Curves!AI143</f>
        <v>0.005</v>
      </c>
      <c r="AY142" s="109" t="n">
        <f aca="false">Curves!Z143</f>
        <v>0.095</v>
      </c>
      <c r="AZ142" s="109" t="n">
        <f aca="false">Curves!AK143</f>
        <v>0.005</v>
      </c>
      <c r="BA142" s="109" t="n">
        <f aca="false">Curves!Z143</f>
        <v>0.095</v>
      </c>
      <c r="BB142" s="109" t="n">
        <f aca="false">Curves!AL143</f>
        <v>0.04</v>
      </c>
      <c r="BC142" s="109" t="n">
        <f aca="false">Curves!Z143</f>
        <v>0.095</v>
      </c>
      <c r="BD142" s="109" t="n">
        <f aca="false">Curves!AO143</f>
        <v>0</v>
      </c>
      <c r="BE142" s="109" t="n">
        <f aca="false">Curves!AC143</f>
        <v>0.245</v>
      </c>
      <c r="BF142" s="109" t="n">
        <f aca="false">Curves!AR143</f>
        <v>0.04</v>
      </c>
      <c r="BG142" s="109" t="n">
        <f aca="false">Curves!Z143</f>
        <v>0.095</v>
      </c>
      <c r="BH142" s="109" t="n">
        <f aca="false">Curves!AM143</f>
        <v>0.0075</v>
      </c>
      <c r="BI142" s="109" t="n">
        <f aca="false">AS142</f>
        <v>0.185</v>
      </c>
      <c r="BJ142" s="109" t="n">
        <f aca="false">AT142</f>
        <v>0</v>
      </c>
      <c r="BK142" s="109" t="n">
        <v>0</v>
      </c>
      <c r="BL142" s="109" t="n">
        <f aca="false">D142</f>
        <v>0.19</v>
      </c>
      <c r="BM142" s="109" t="n">
        <v>0</v>
      </c>
      <c r="BN142" s="109" t="n">
        <f aca="false">R142</f>
        <v>0.235</v>
      </c>
      <c r="BO142" s="109" t="n">
        <f aca="false">S142+0.01</f>
        <v>0.01</v>
      </c>
      <c r="BP142" s="109" t="n">
        <v>0</v>
      </c>
      <c r="BQ142" s="109" t="n">
        <f aca="false">AS142</f>
        <v>0.185</v>
      </c>
      <c r="BR142" s="109" t="n">
        <f aca="false">AQ142</f>
        <v>0.185</v>
      </c>
      <c r="BS142" s="109" t="n">
        <f aca="false">D142</f>
        <v>0.19</v>
      </c>
      <c r="BT142" s="109" t="n">
        <f aca="false">Curves!AE143</f>
        <v>0</v>
      </c>
      <c r="BU142" s="109" t="n">
        <v>0</v>
      </c>
      <c r="BV142" s="109" t="n">
        <f aca="false">AW142</f>
        <v>0.095</v>
      </c>
      <c r="BW142" s="109" t="n">
        <f aca="false">Curves!AN143</f>
        <v>0</v>
      </c>
      <c r="BX142" s="109" t="n">
        <f aca="false">AQ142</f>
        <v>0.185</v>
      </c>
      <c r="BY142" s="109" t="n">
        <f aca="false">Curves!AS143</f>
        <v>0</v>
      </c>
      <c r="BZ142" s="109" t="n">
        <f aca="false">BA142</f>
        <v>0.095</v>
      </c>
      <c r="CA142" s="109" t="n">
        <f aca="false">BB142</f>
        <v>0.04</v>
      </c>
      <c r="CB142" s="109"/>
      <c r="CC142" s="109"/>
      <c r="CD142" s="110"/>
      <c r="CE142" s="109"/>
      <c r="CF142" s="110"/>
      <c r="CG142" s="109"/>
      <c r="CH142" s="109"/>
      <c r="CI142" s="109"/>
      <c r="CJ142" s="109"/>
      <c r="CK142" s="109"/>
    </row>
    <row r="143" customFormat="false" ht="12.75" hidden="false" customHeight="false" outlineLevel="0" collapsed="false">
      <c r="A143" s="0" t="n">
        <v>0.421331523974395</v>
      </c>
      <c r="B143" s="0" t="str">
        <f aca="false">(D143&amp;E143&amp;F143&amp;G143&amp;H143&amp;I143&amp;J143&amp;K143&amp;L143&amp;M143&amp;N143&amp;O143&amp;P143&amp;Q143&amp;R143&amp;S143&amp;T143&amp;U143&amp;V143&amp;W143&amp;X143&amp;Y143&amp;Z143&amp;AA143&amp;AB143&amp;AC143&amp;AD143&amp;AE143&amp;AF143&amp;AG143&amp;AH143&amp;AI143&amp;AJ143&amp;AK143&amp;AL143&amp;AM143&amp;AN143&amp;AO143&amp;AP143&amp;AQ143&amp;AR143&amp;AS143&amp;AT143&amp;AU143&amp;AV143&amp;AW143&amp;AX143&amp;AY143&amp;AZ143&amp;BA143&amp;BB143&amp;BC143&amp;BD143&amp;BE143&amp;BF143&amp;BG143&amp;BH143&amp;BI143&amp;BJ143&amp;BK143&amp;BL143&amp;BM143&amp;BN143&amp;BO143&amp;BP143&amp;BQ143&amp;BR143&amp;BS143&amp;BT143&amp;BU143&amp;BV143&amp;BW143&amp;BX143&amp;BY143&amp;BZ143&amp;CA143)</f>
        <v>0.1800.1800.17500.2050-0.0200.03500.1800.22500.1800.1800.17500.1800.14500.1750.0050.2050.0050.180.0050.180.2050.1750.2350-0.650.1550.17500.17500.23500.0850.0050.0850.0050.0850.040.08500.2350.040.0850.00750.175000.1800.2250.0100.1750.1750.18000.08500.17500.0850.04</v>
      </c>
      <c r="C143" s="108" t="n">
        <v>41030</v>
      </c>
      <c r="D143" s="109" t="n">
        <f aca="false">Curves!D144</f>
        <v>0.18</v>
      </c>
      <c r="E143" s="109" t="n">
        <v>0</v>
      </c>
      <c r="F143" s="109" t="n">
        <f aca="false">Curves!I144</f>
        <v>0.18</v>
      </c>
      <c r="G143" s="109" t="n">
        <v>0</v>
      </c>
      <c r="H143" s="109" t="n">
        <f aca="false">Curves!P144</f>
        <v>0.175</v>
      </c>
      <c r="I143" s="109" t="n">
        <v>0</v>
      </c>
      <c r="J143" s="109" t="n">
        <f aca="false">Curves!L144</f>
        <v>0.205</v>
      </c>
      <c r="K143" s="109" t="n">
        <v>0</v>
      </c>
      <c r="L143" s="109" t="n">
        <f aca="false">Curves!U144</f>
        <v>-0.02</v>
      </c>
      <c r="M143" s="109" t="n">
        <v>0</v>
      </c>
      <c r="N143" s="109" t="n">
        <f aca="false">Curves!V144</f>
        <v>0.035</v>
      </c>
      <c r="O143" s="109" t="n">
        <v>0</v>
      </c>
      <c r="P143" s="109" t="n">
        <f aca="false">Curves!W144</f>
        <v>0.18</v>
      </c>
      <c r="Q143" s="109" t="n">
        <v>0</v>
      </c>
      <c r="R143" s="109" t="n">
        <f aca="false">Curves!O144</f>
        <v>0.225</v>
      </c>
      <c r="S143" s="109" t="n">
        <v>0</v>
      </c>
      <c r="T143" s="109" t="n">
        <f aca="false">Curves!F144</f>
        <v>0.18</v>
      </c>
      <c r="U143" s="109" t="n">
        <v>0</v>
      </c>
      <c r="V143" s="109" t="n">
        <f aca="false">Curves!H144</f>
        <v>0.18</v>
      </c>
      <c r="W143" s="109" t="n">
        <v>0</v>
      </c>
      <c r="X143" s="109" t="n">
        <f aca="false">Curves!S144</f>
        <v>0.175</v>
      </c>
      <c r="Y143" s="109" t="n">
        <v>0</v>
      </c>
      <c r="Z143" s="109" t="n">
        <f aca="false">Curves!K144</f>
        <v>0.18</v>
      </c>
      <c r="AA143" s="109" t="n">
        <v>0</v>
      </c>
      <c r="AB143" s="109" t="n">
        <f aca="false">Curves!G144</f>
        <v>0.145</v>
      </c>
      <c r="AC143" s="109" t="n">
        <v>0</v>
      </c>
      <c r="AD143" s="109" t="n">
        <f aca="false">Curves!R144</f>
        <v>0.175</v>
      </c>
      <c r="AE143" s="109" t="n">
        <v>0.005</v>
      </c>
      <c r="AF143" s="109" t="n">
        <f aca="false">Curves!N144</f>
        <v>0.205</v>
      </c>
      <c r="AG143" s="109" t="n">
        <v>0.005</v>
      </c>
      <c r="AH143" s="109" t="n">
        <f aca="false">Curves!J144</f>
        <v>0.18</v>
      </c>
      <c r="AI143" s="109" t="n">
        <v>0.005</v>
      </c>
      <c r="AJ143" s="109" t="n">
        <f aca="false">Curves!E144</f>
        <v>0.18</v>
      </c>
      <c r="AK143" s="109" t="n">
        <f aca="false">Curves!M144</f>
        <v>0.205</v>
      </c>
      <c r="AL143" s="109" t="n">
        <f aca="false">Curves!Q144</f>
        <v>0.175</v>
      </c>
      <c r="AM143" s="109" t="n">
        <f aca="false">Curves!AC144</f>
        <v>0.235</v>
      </c>
      <c r="AN143" s="109" t="n">
        <f aca="false">Curves!AQ144</f>
        <v>0</v>
      </c>
      <c r="AO143" s="109" t="n">
        <f aca="false">Curves!AD144</f>
        <v>-0.65</v>
      </c>
      <c r="AP143" s="109" t="n">
        <f aca="false">Curves!AP144</f>
        <v>0.155</v>
      </c>
      <c r="AQ143" s="109" t="n">
        <f aca="false">Curves!AA144</f>
        <v>0.175</v>
      </c>
      <c r="AR143" s="109" t="n">
        <f aca="false">Curves!AG144</f>
        <v>0</v>
      </c>
      <c r="AS143" s="109" t="n">
        <f aca="false">Curves!Y144</f>
        <v>0.175</v>
      </c>
      <c r="AT143" s="109" t="n">
        <f aca="false">Curves!AJ144</f>
        <v>0</v>
      </c>
      <c r="AU143" s="109" t="n">
        <f aca="false">Curves!AB144</f>
        <v>0.235</v>
      </c>
      <c r="AV143" s="109" t="n">
        <f aca="false">Curves!AH144</f>
        <v>0</v>
      </c>
      <c r="AW143" s="109" t="n">
        <f aca="false">Curves!Z144</f>
        <v>0.085</v>
      </c>
      <c r="AX143" s="109" t="n">
        <f aca="false">Curves!AI144</f>
        <v>0.005</v>
      </c>
      <c r="AY143" s="109" t="n">
        <f aca="false">Curves!Z144</f>
        <v>0.085</v>
      </c>
      <c r="AZ143" s="109" t="n">
        <f aca="false">Curves!AK144</f>
        <v>0.005</v>
      </c>
      <c r="BA143" s="109" t="n">
        <f aca="false">Curves!Z144</f>
        <v>0.085</v>
      </c>
      <c r="BB143" s="109" t="n">
        <f aca="false">Curves!AL144</f>
        <v>0.04</v>
      </c>
      <c r="BC143" s="109" t="n">
        <f aca="false">Curves!Z144</f>
        <v>0.085</v>
      </c>
      <c r="BD143" s="109" t="n">
        <f aca="false">Curves!AO144</f>
        <v>0</v>
      </c>
      <c r="BE143" s="109" t="n">
        <f aca="false">Curves!AC144</f>
        <v>0.235</v>
      </c>
      <c r="BF143" s="109" t="n">
        <f aca="false">Curves!AR144</f>
        <v>0.04</v>
      </c>
      <c r="BG143" s="109" t="n">
        <f aca="false">Curves!Z144</f>
        <v>0.085</v>
      </c>
      <c r="BH143" s="109" t="n">
        <f aca="false">Curves!AM144</f>
        <v>0.0075</v>
      </c>
      <c r="BI143" s="109" t="n">
        <f aca="false">AS143</f>
        <v>0.175</v>
      </c>
      <c r="BJ143" s="109" t="n">
        <f aca="false">AT143</f>
        <v>0</v>
      </c>
      <c r="BK143" s="109" t="n">
        <v>0</v>
      </c>
      <c r="BL143" s="109" t="n">
        <f aca="false">D143</f>
        <v>0.18</v>
      </c>
      <c r="BM143" s="109" t="n">
        <v>0</v>
      </c>
      <c r="BN143" s="109" t="n">
        <f aca="false">R143</f>
        <v>0.225</v>
      </c>
      <c r="BO143" s="109" t="n">
        <f aca="false">S143+0.01</f>
        <v>0.01</v>
      </c>
      <c r="BP143" s="109" t="n">
        <v>0</v>
      </c>
      <c r="BQ143" s="109" t="n">
        <f aca="false">AS143</f>
        <v>0.175</v>
      </c>
      <c r="BR143" s="109" t="n">
        <f aca="false">AQ143</f>
        <v>0.175</v>
      </c>
      <c r="BS143" s="109" t="n">
        <f aca="false">D143</f>
        <v>0.18</v>
      </c>
      <c r="BT143" s="109" t="n">
        <f aca="false">Curves!AE144</f>
        <v>0</v>
      </c>
      <c r="BU143" s="109" t="n">
        <v>0</v>
      </c>
      <c r="BV143" s="109" t="n">
        <f aca="false">AW143</f>
        <v>0.085</v>
      </c>
      <c r="BW143" s="109" t="n">
        <f aca="false">Curves!AN144</f>
        <v>0</v>
      </c>
      <c r="BX143" s="109" t="n">
        <f aca="false">AQ143</f>
        <v>0.175</v>
      </c>
      <c r="BY143" s="109" t="n">
        <f aca="false">Curves!AS144</f>
        <v>0</v>
      </c>
      <c r="BZ143" s="109" t="n">
        <f aca="false">BA143</f>
        <v>0.085</v>
      </c>
      <c r="CA143" s="109" t="n">
        <f aca="false">BB143</f>
        <v>0.04</v>
      </c>
      <c r="CB143" s="109"/>
      <c r="CC143" s="109"/>
      <c r="CD143" s="110"/>
      <c r="CE143" s="109"/>
      <c r="CF143" s="110"/>
      <c r="CG143" s="109"/>
      <c r="CH143" s="109"/>
      <c r="CI143" s="109"/>
      <c r="CJ143" s="109"/>
      <c r="CK143" s="109"/>
    </row>
    <row r="144" customFormat="false" ht="12.75" hidden="false" customHeight="false" outlineLevel="0" collapsed="false">
      <c r="A144" s="0" t="n">
        <v>0.418727918056356</v>
      </c>
      <c r="B144" s="0" t="str">
        <f aca="false">(D144&amp;E144&amp;F144&amp;G144&amp;H144&amp;I144&amp;J144&amp;K144&amp;L144&amp;M144&amp;N144&amp;O144&amp;P144&amp;Q144&amp;R144&amp;S144&amp;T144&amp;U144&amp;V144&amp;W144&amp;X144&amp;Y144&amp;Z144&amp;AA144&amp;AB144&amp;AC144&amp;AD144&amp;AE144&amp;AF144&amp;AG144&amp;AH144&amp;AI144&amp;AJ144&amp;AK144&amp;AL144&amp;AM144&amp;AN144&amp;AO144&amp;AP144&amp;AQ144&amp;AR144&amp;AS144&amp;AT144&amp;AU144&amp;AV144&amp;AW144&amp;AX144&amp;AY144&amp;AZ144&amp;BA144&amp;BB144&amp;BC144&amp;BD144&amp;BE144&amp;BF144&amp;BG144&amp;BH144&amp;BI144&amp;BJ144&amp;BK144&amp;BL144&amp;BM144&amp;BN144&amp;BO144&amp;BP144&amp;BQ144&amp;BR144&amp;BS144&amp;BT144&amp;BU144&amp;BV144&amp;BW144&amp;BX144&amp;BY144&amp;BZ144&amp;CA144)</f>
        <v>0.1700.1700.16500.1950-0.0300.02500.1700.21500.1700.1700.16500.1700.13500.1650.0050.1950.0050.170.0050.170.1950.1650.2250-0.650.1550.16500.16500.22500.0750.0050.0750.0050.0750.040.07500.2250.040.0750.00750.165000.1700.2150.0100.1650.1650.17000.07500.16500.0750.04</v>
      </c>
      <c r="C144" s="108" t="n">
        <v>41061</v>
      </c>
      <c r="D144" s="109" t="n">
        <f aca="false">Curves!D145</f>
        <v>0.17</v>
      </c>
      <c r="E144" s="109" t="n">
        <v>0</v>
      </c>
      <c r="F144" s="109" t="n">
        <f aca="false">Curves!I145</f>
        <v>0.17</v>
      </c>
      <c r="G144" s="109" t="n">
        <v>0</v>
      </c>
      <c r="H144" s="109" t="n">
        <f aca="false">Curves!P145</f>
        <v>0.165</v>
      </c>
      <c r="I144" s="109" t="n">
        <v>0</v>
      </c>
      <c r="J144" s="109" t="n">
        <f aca="false">Curves!L145</f>
        <v>0.195</v>
      </c>
      <c r="K144" s="109" t="n">
        <v>0</v>
      </c>
      <c r="L144" s="109" t="n">
        <f aca="false">Curves!U145</f>
        <v>-0.03</v>
      </c>
      <c r="M144" s="109" t="n">
        <v>0</v>
      </c>
      <c r="N144" s="109" t="n">
        <f aca="false">Curves!V145</f>
        <v>0.025</v>
      </c>
      <c r="O144" s="109" t="n">
        <v>0</v>
      </c>
      <c r="P144" s="109" t="n">
        <f aca="false">Curves!W145</f>
        <v>0.17</v>
      </c>
      <c r="Q144" s="109" t="n">
        <v>0</v>
      </c>
      <c r="R144" s="109" t="n">
        <f aca="false">Curves!O145</f>
        <v>0.215</v>
      </c>
      <c r="S144" s="109" t="n">
        <v>0</v>
      </c>
      <c r="T144" s="109" t="n">
        <f aca="false">Curves!F145</f>
        <v>0.17</v>
      </c>
      <c r="U144" s="109" t="n">
        <v>0</v>
      </c>
      <c r="V144" s="109" t="n">
        <f aca="false">Curves!H145</f>
        <v>0.17</v>
      </c>
      <c r="W144" s="109" t="n">
        <v>0</v>
      </c>
      <c r="X144" s="109" t="n">
        <f aca="false">Curves!S145</f>
        <v>0.165</v>
      </c>
      <c r="Y144" s="109" t="n">
        <v>0</v>
      </c>
      <c r="Z144" s="109" t="n">
        <f aca="false">Curves!K145</f>
        <v>0.17</v>
      </c>
      <c r="AA144" s="109" t="n">
        <v>0</v>
      </c>
      <c r="AB144" s="109" t="n">
        <f aca="false">Curves!G145</f>
        <v>0.135</v>
      </c>
      <c r="AC144" s="109" t="n">
        <v>0</v>
      </c>
      <c r="AD144" s="109" t="n">
        <f aca="false">Curves!R145</f>
        <v>0.165</v>
      </c>
      <c r="AE144" s="109" t="n">
        <v>0.005</v>
      </c>
      <c r="AF144" s="109" t="n">
        <f aca="false">Curves!N145</f>
        <v>0.195</v>
      </c>
      <c r="AG144" s="109" t="n">
        <v>0.005</v>
      </c>
      <c r="AH144" s="109" t="n">
        <f aca="false">Curves!J145</f>
        <v>0.17</v>
      </c>
      <c r="AI144" s="109" t="n">
        <v>0.005</v>
      </c>
      <c r="AJ144" s="109" t="n">
        <f aca="false">Curves!E145</f>
        <v>0.17</v>
      </c>
      <c r="AK144" s="109" t="n">
        <f aca="false">Curves!M145</f>
        <v>0.195</v>
      </c>
      <c r="AL144" s="109" t="n">
        <f aca="false">Curves!Q145</f>
        <v>0.165</v>
      </c>
      <c r="AM144" s="109" t="n">
        <f aca="false">Curves!AC145</f>
        <v>0.225</v>
      </c>
      <c r="AN144" s="109" t="n">
        <f aca="false">Curves!AQ145</f>
        <v>0</v>
      </c>
      <c r="AO144" s="109" t="n">
        <f aca="false">Curves!AD145</f>
        <v>-0.65</v>
      </c>
      <c r="AP144" s="109" t="n">
        <f aca="false">Curves!AP145</f>
        <v>0.155</v>
      </c>
      <c r="AQ144" s="109" t="n">
        <f aca="false">Curves!AA145</f>
        <v>0.165</v>
      </c>
      <c r="AR144" s="109" t="n">
        <f aca="false">Curves!AG145</f>
        <v>0</v>
      </c>
      <c r="AS144" s="109" t="n">
        <f aca="false">Curves!Y145</f>
        <v>0.165</v>
      </c>
      <c r="AT144" s="109" t="n">
        <f aca="false">Curves!AJ145</f>
        <v>0</v>
      </c>
      <c r="AU144" s="109" t="n">
        <f aca="false">Curves!AB145</f>
        <v>0.225</v>
      </c>
      <c r="AV144" s="109" t="n">
        <f aca="false">Curves!AH145</f>
        <v>0</v>
      </c>
      <c r="AW144" s="109" t="n">
        <f aca="false">Curves!Z145</f>
        <v>0.075</v>
      </c>
      <c r="AX144" s="109" t="n">
        <f aca="false">Curves!AI145</f>
        <v>0.005</v>
      </c>
      <c r="AY144" s="109" t="n">
        <f aca="false">Curves!Z145</f>
        <v>0.075</v>
      </c>
      <c r="AZ144" s="109" t="n">
        <f aca="false">Curves!AK145</f>
        <v>0.005</v>
      </c>
      <c r="BA144" s="109" t="n">
        <f aca="false">Curves!Z145</f>
        <v>0.075</v>
      </c>
      <c r="BB144" s="109" t="n">
        <f aca="false">Curves!AL145</f>
        <v>0.04</v>
      </c>
      <c r="BC144" s="109" t="n">
        <f aca="false">Curves!Z145</f>
        <v>0.075</v>
      </c>
      <c r="BD144" s="109" t="n">
        <f aca="false">Curves!AO145</f>
        <v>0</v>
      </c>
      <c r="BE144" s="109" t="n">
        <f aca="false">Curves!AC145</f>
        <v>0.225</v>
      </c>
      <c r="BF144" s="109" t="n">
        <f aca="false">Curves!AR145</f>
        <v>0.04</v>
      </c>
      <c r="BG144" s="109" t="n">
        <f aca="false">Curves!Z145</f>
        <v>0.075</v>
      </c>
      <c r="BH144" s="109" t="n">
        <f aca="false">Curves!AM145</f>
        <v>0.0075</v>
      </c>
      <c r="BI144" s="109" t="n">
        <f aca="false">AS144</f>
        <v>0.165</v>
      </c>
      <c r="BJ144" s="109" t="n">
        <f aca="false">AT144</f>
        <v>0</v>
      </c>
      <c r="BK144" s="109" t="n">
        <v>0</v>
      </c>
      <c r="BL144" s="109" t="n">
        <f aca="false">D144</f>
        <v>0.17</v>
      </c>
      <c r="BM144" s="109" t="n">
        <v>0</v>
      </c>
      <c r="BN144" s="109" t="n">
        <f aca="false">R144</f>
        <v>0.215</v>
      </c>
      <c r="BO144" s="109" t="n">
        <f aca="false">S144+0.01</f>
        <v>0.01</v>
      </c>
      <c r="BP144" s="109" t="n">
        <v>0</v>
      </c>
      <c r="BQ144" s="109" t="n">
        <f aca="false">AS144</f>
        <v>0.165</v>
      </c>
      <c r="BR144" s="109" t="n">
        <f aca="false">AQ144</f>
        <v>0.165</v>
      </c>
      <c r="BS144" s="109" t="n">
        <f aca="false">D144</f>
        <v>0.17</v>
      </c>
      <c r="BT144" s="109" t="n">
        <f aca="false">Curves!AE145</f>
        <v>0</v>
      </c>
      <c r="BU144" s="109" t="n">
        <v>0</v>
      </c>
      <c r="BV144" s="109" t="n">
        <f aca="false">AW144</f>
        <v>0.075</v>
      </c>
      <c r="BW144" s="109" t="n">
        <f aca="false">Curves!AN145</f>
        <v>0</v>
      </c>
      <c r="BX144" s="109" t="n">
        <f aca="false">AQ144</f>
        <v>0.165</v>
      </c>
      <c r="BY144" s="109" t="n">
        <f aca="false">Curves!AS145</f>
        <v>0</v>
      </c>
      <c r="BZ144" s="109" t="n">
        <f aca="false">BA144</f>
        <v>0.075</v>
      </c>
      <c r="CA144" s="109" t="n">
        <f aca="false">BB144</f>
        <v>0.04</v>
      </c>
      <c r="CB144" s="109"/>
      <c r="CC144" s="109"/>
      <c r="CD144" s="110"/>
      <c r="CE144" s="109"/>
      <c r="CF144" s="110"/>
      <c r="CG144" s="109"/>
      <c r="CH144" s="109"/>
      <c r="CI144" s="109"/>
      <c r="CJ144" s="109"/>
      <c r="CK144" s="109"/>
    </row>
    <row r="145" customFormat="false" ht="12.75" hidden="false" customHeight="false" outlineLevel="0" collapsed="false">
      <c r="A145" s="0" t="n">
        <v>0.416223392569655</v>
      </c>
      <c r="B145" s="0" t="str">
        <f aca="false">(D145&amp;E145&amp;F145&amp;G145&amp;H145&amp;I145&amp;J145&amp;K145&amp;L145&amp;M145&amp;N145&amp;O145&amp;P145&amp;Q145&amp;R145&amp;S145&amp;T145&amp;U145&amp;V145&amp;W145&amp;X145&amp;Y145&amp;Z145&amp;AA145&amp;AB145&amp;AC145&amp;AD145&amp;AE145&amp;AF145&amp;AG145&amp;AH145&amp;AI145&amp;AJ145&amp;AK145&amp;AL145&amp;AM145&amp;AN145&amp;AO145&amp;AP145&amp;AQ145&amp;AR145&amp;AS145&amp;AT145&amp;AU145&amp;AV145&amp;AW145&amp;AX145&amp;AY145&amp;AZ145&amp;BA145&amp;BB145&amp;BC145&amp;BD145&amp;BE145&amp;BF145&amp;BG145&amp;BH145&amp;BI145&amp;BJ145&amp;BK145&amp;BL145&amp;BM145&amp;BN145&amp;BO145&amp;BP145&amp;BQ145&amp;BR145&amp;BS145&amp;BT145&amp;BU145&amp;BV145&amp;BW145&amp;BX145&amp;BY145&amp;BZ145&amp;CA145)</f>
        <v>0.1700.1700.16500.1950-0.0300.02500.1700.21500.1700.1700.16500.1700.13500.1650.0050.1950.0050.170.0050.170.1950.1650.2250-0.650.1550.16500.16500.22500.0750.0050.0750.0050.0750.040.07500.2250.040.0750.010.165000.1700.2150.0100.1650.1650.17000.07500.16500.0750.04</v>
      </c>
      <c r="C145" s="108" t="n">
        <v>41091</v>
      </c>
      <c r="D145" s="109" t="n">
        <f aca="false">Curves!D146</f>
        <v>0.17</v>
      </c>
      <c r="E145" s="109" t="n">
        <v>0</v>
      </c>
      <c r="F145" s="109" t="n">
        <f aca="false">Curves!I146</f>
        <v>0.17</v>
      </c>
      <c r="G145" s="109" t="n">
        <v>0</v>
      </c>
      <c r="H145" s="109" t="n">
        <f aca="false">Curves!P146</f>
        <v>0.165</v>
      </c>
      <c r="I145" s="109" t="n">
        <v>0</v>
      </c>
      <c r="J145" s="109" t="n">
        <f aca="false">Curves!L146</f>
        <v>0.195</v>
      </c>
      <c r="K145" s="109" t="n">
        <v>0</v>
      </c>
      <c r="L145" s="109" t="n">
        <f aca="false">Curves!U146</f>
        <v>-0.03</v>
      </c>
      <c r="M145" s="109" t="n">
        <v>0</v>
      </c>
      <c r="N145" s="109" t="n">
        <f aca="false">Curves!V146</f>
        <v>0.025</v>
      </c>
      <c r="O145" s="109" t="n">
        <v>0</v>
      </c>
      <c r="P145" s="109" t="n">
        <f aca="false">Curves!W146</f>
        <v>0.17</v>
      </c>
      <c r="Q145" s="109" t="n">
        <v>0</v>
      </c>
      <c r="R145" s="109" t="n">
        <f aca="false">Curves!O146</f>
        <v>0.215</v>
      </c>
      <c r="S145" s="109" t="n">
        <v>0</v>
      </c>
      <c r="T145" s="109" t="n">
        <f aca="false">Curves!F146</f>
        <v>0.17</v>
      </c>
      <c r="U145" s="109" t="n">
        <v>0</v>
      </c>
      <c r="V145" s="109" t="n">
        <f aca="false">Curves!H146</f>
        <v>0.17</v>
      </c>
      <c r="W145" s="109" t="n">
        <v>0</v>
      </c>
      <c r="X145" s="109" t="n">
        <f aca="false">Curves!S146</f>
        <v>0.165</v>
      </c>
      <c r="Y145" s="109" t="n">
        <v>0</v>
      </c>
      <c r="Z145" s="109" t="n">
        <f aca="false">Curves!K146</f>
        <v>0.17</v>
      </c>
      <c r="AA145" s="109" t="n">
        <v>0</v>
      </c>
      <c r="AB145" s="109" t="n">
        <f aca="false">Curves!G146</f>
        <v>0.135</v>
      </c>
      <c r="AC145" s="109" t="n">
        <v>0</v>
      </c>
      <c r="AD145" s="109" t="n">
        <f aca="false">Curves!R146</f>
        <v>0.165</v>
      </c>
      <c r="AE145" s="109" t="n">
        <v>0.005</v>
      </c>
      <c r="AF145" s="109" t="n">
        <f aca="false">Curves!N146</f>
        <v>0.195</v>
      </c>
      <c r="AG145" s="109" t="n">
        <v>0.005</v>
      </c>
      <c r="AH145" s="109" t="n">
        <f aca="false">Curves!J146</f>
        <v>0.17</v>
      </c>
      <c r="AI145" s="109" t="n">
        <v>0.005</v>
      </c>
      <c r="AJ145" s="109" t="n">
        <f aca="false">Curves!E146</f>
        <v>0.17</v>
      </c>
      <c r="AK145" s="109" t="n">
        <f aca="false">Curves!M146</f>
        <v>0.195</v>
      </c>
      <c r="AL145" s="109" t="n">
        <f aca="false">Curves!Q146</f>
        <v>0.165</v>
      </c>
      <c r="AM145" s="109" t="n">
        <f aca="false">Curves!AC146</f>
        <v>0.225</v>
      </c>
      <c r="AN145" s="109" t="n">
        <f aca="false">Curves!AQ146</f>
        <v>0</v>
      </c>
      <c r="AO145" s="109" t="n">
        <f aca="false">Curves!AD146</f>
        <v>-0.65</v>
      </c>
      <c r="AP145" s="109" t="n">
        <f aca="false">Curves!AP146</f>
        <v>0.155</v>
      </c>
      <c r="AQ145" s="109" t="n">
        <f aca="false">Curves!AA146</f>
        <v>0.165</v>
      </c>
      <c r="AR145" s="109" t="n">
        <f aca="false">Curves!AG146</f>
        <v>0</v>
      </c>
      <c r="AS145" s="109" t="n">
        <f aca="false">Curves!Y146</f>
        <v>0.165</v>
      </c>
      <c r="AT145" s="109" t="n">
        <f aca="false">Curves!AJ146</f>
        <v>0</v>
      </c>
      <c r="AU145" s="109" t="n">
        <f aca="false">Curves!AB146</f>
        <v>0.225</v>
      </c>
      <c r="AV145" s="109" t="n">
        <f aca="false">Curves!AH146</f>
        <v>0</v>
      </c>
      <c r="AW145" s="109" t="n">
        <f aca="false">Curves!Z146</f>
        <v>0.075</v>
      </c>
      <c r="AX145" s="109" t="n">
        <f aca="false">Curves!AI146</f>
        <v>0.005</v>
      </c>
      <c r="AY145" s="109" t="n">
        <f aca="false">Curves!Z146</f>
        <v>0.075</v>
      </c>
      <c r="AZ145" s="109" t="n">
        <f aca="false">Curves!AK146</f>
        <v>0.005</v>
      </c>
      <c r="BA145" s="109" t="n">
        <f aca="false">Curves!Z146</f>
        <v>0.075</v>
      </c>
      <c r="BB145" s="109" t="n">
        <f aca="false">Curves!AL146</f>
        <v>0.04</v>
      </c>
      <c r="BC145" s="109" t="n">
        <f aca="false">Curves!Z146</f>
        <v>0.075</v>
      </c>
      <c r="BD145" s="109" t="n">
        <f aca="false">Curves!AO146</f>
        <v>0</v>
      </c>
      <c r="BE145" s="109" t="n">
        <f aca="false">Curves!AC146</f>
        <v>0.225</v>
      </c>
      <c r="BF145" s="109" t="n">
        <f aca="false">Curves!AR146</f>
        <v>0.04</v>
      </c>
      <c r="BG145" s="109" t="n">
        <f aca="false">Curves!Z146</f>
        <v>0.075</v>
      </c>
      <c r="BH145" s="109" t="n">
        <f aca="false">Curves!AM146</f>
        <v>0.01</v>
      </c>
      <c r="BI145" s="109" t="n">
        <f aca="false">AS145</f>
        <v>0.165</v>
      </c>
      <c r="BJ145" s="109" t="n">
        <f aca="false">AT145</f>
        <v>0</v>
      </c>
      <c r="BK145" s="109" t="n">
        <v>0</v>
      </c>
      <c r="BL145" s="109" t="n">
        <f aca="false">D145</f>
        <v>0.17</v>
      </c>
      <c r="BM145" s="109" t="n">
        <v>0</v>
      </c>
      <c r="BN145" s="109" t="n">
        <f aca="false">R145</f>
        <v>0.215</v>
      </c>
      <c r="BO145" s="109" t="n">
        <f aca="false">S145+0.01</f>
        <v>0.01</v>
      </c>
      <c r="BP145" s="109" t="n">
        <v>0</v>
      </c>
      <c r="BQ145" s="109" t="n">
        <f aca="false">AS145</f>
        <v>0.165</v>
      </c>
      <c r="BR145" s="109" t="n">
        <f aca="false">AQ145</f>
        <v>0.165</v>
      </c>
      <c r="BS145" s="109" t="n">
        <f aca="false">D145</f>
        <v>0.17</v>
      </c>
      <c r="BT145" s="109" t="n">
        <f aca="false">Curves!AE146</f>
        <v>0</v>
      </c>
      <c r="BU145" s="109" t="n">
        <v>0</v>
      </c>
      <c r="BV145" s="109" t="n">
        <f aca="false">AW145</f>
        <v>0.075</v>
      </c>
      <c r="BW145" s="109" t="n">
        <f aca="false">Curves!AN146</f>
        <v>0</v>
      </c>
      <c r="BX145" s="109" t="n">
        <f aca="false">AQ145</f>
        <v>0.165</v>
      </c>
      <c r="BY145" s="109" t="n">
        <f aca="false">Curves!AS146</f>
        <v>0</v>
      </c>
      <c r="BZ145" s="109" t="n">
        <f aca="false">BA145</f>
        <v>0.075</v>
      </c>
      <c r="CA145" s="109" t="n">
        <f aca="false">BB145</f>
        <v>0.04</v>
      </c>
      <c r="CB145" s="109"/>
      <c r="CC145" s="109"/>
      <c r="CD145" s="110"/>
      <c r="CE145" s="109"/>
      <c r="CF145" s="110"/>
      <c r="CG145" s="109"/>
      <c r="CH145" s="109"/>
      <c r="CI145" s="109"/>
      <c r="CJ145" s="109"/>
      <c r="CK145" s="109"/>
    </row>
    <row r="146" customFormat="false" ht="12.75" hidden="false" customHeight="false" outlineLevel="0" collapsed="false">
      <c r="A146" s="0" t="n">
        <v>0.41365088666952</v>
      </c>
      <c r="B146" s="0" t="str">
        <f aca="false">(D146&amp;E146&amp;F146&amp;G146&amp;H146&amp;I146&amp;J146&amp;K146&amp;L146&amp;M146&amp;N146&amp;O146&amp;P146&amp;Q146&amp;R146&amp;S146&amp;T146&amp;U146&amp;V146&amp;W146&amp;X146&amp;Y146&amp;Z146&amp;AA146&amp;AB146&amp;AC146&amp;AD146&amp;AE146&amp;AF146&amp;AG146&amp;AH146&amp;AI146&amp;AJ146&amp;AK146&amp;AL146&amp;AM146&amp;AN146&amp;AO146&amp;AP146&amp;AQ146&amp;AR146&amp;AS146&amp;AT146&amp;AU146&amp;AV146&amp;AW146&amp;AX146&amp;AY146&amp;AZ146&amp;BA146&amp;BB146&amp;BC146&amp;BD146&amp;BE146&amp;BF146&amp;BG146&amp;BH146&amp;BI146&amp;BJ146&amp;BK146&amp;BL146&amp;BM146&amp;BN146&amp;BO146&amp;BP146&amp;BQ146&amp;BR146&amp;BS146&amp;BT146&amp;BU146&amp;BV146&amp;BW146&amp;BX146&amp;BY146&amp;BZ146&amp;CA146)</f>
        <v>0.1700.1700.16500.1950-0.0300.02500.1700.21500.1700.1700.16500.1700.13500.1650.0050.1950.0050.170.0050.170.1950.1650.2250-0.650.1550.16500.16500.22500.0750.0050.0750.0050.0750.040.07500.2250.040.0750.01250.165000.1700.2150.0100.1650.1650.17000.07500.16500.0750.04</v>
      </c>
      <c r="C146" s="108" t="n">
        <v>41122</v>
      </c>
      <c r="D146" s="109" t="n">
        <f aca="false">Curves!D147</f>
        <v>0.17</v>
      </c>
      <c r="E146" s="109" t="n">
        <v>0</v>
      </c>
      <c r="F146" s="109" t="n">
        <f aca="false">Curves!I147</f>
        <v>0.17</v>
      </c>
      <c r="G146" s="109" t="n">
        <v>0</v>
      </c>
      <c r="H146" s="109" t="n">
        <f aca="false">Curves!P147</f>
        <v>0.165</v>
      </c>
      <c r="I146" s="109" t="n">
        <v>0</v>
      </c>
      <c r="J146" s="109" t="n">
        <f aca="false">Curves!L147</f>
        <v>0.195</v>
      </c>
      <c r="K146" s="109" t="n">
        <v>0</v>
      </c>
      <c r="L146" s="109" t="n">
        <f aca="false">Curves!U147</f>
        <v>-0.03</v>
      </c>
      <c r="M146" s="109" t="n">
        <v>0</v>
      </c>
      <c r="N146" s="109" t="n">
        <f aca="false">Curves!V147</f>
        <v>0.025</v>
      </c>
      <c r="O146" s="109" t="n">
        <v>0</v>
      </c>
      <c r="P146" s="109" t="n">
        <f aca="false">Curves!W147</f>
        <v>0.17</v>
      </c>
      <c r="Q146" s="109" t="n">
        <v>0</v>
      </c>
      <c r="R146" s="109" t="n">
        <f aca="false">Curves!O147</f>
        <v>0.215</v>
      </c>
      <c r="S146" s="109" t="n">
        <v>0</v>
      </c>
      <c r="T146" s="109" t="n">
        <f aca="false">Curves!F147</f>
        <v>0.17</v>
      </c>
      <c r="U146" s="109" t="n">
        <v>0</v>
      </c>
      <c r="V146" s="109" t="n">
        <f aca="false">Curves!H147</f>
        <v>0.17</v>
      </c>
      <c r="W146" s="109" t="n">
        <v>0</v>
      </c>
      <c r="X146" s="109" t="n">
        <f aca="false">Curves!S147</f>
        <v>0.165</v>
      </c>
      <c r="Y146" s="109" t="n">
        <v>0</v>
      </c>
      <c r="Z146" s="109" t="n">
        <f aca="false">Curves!K147</f>
        <v>0.17</v>
      </c>
      <c r="AA146" s="109" t="n">
        <v>0</v>
      </c>
      <c r="AB146" s="109" t="n">
        <f aca="false">Curves!G147</f>
        <v>0.135</v>
      </c>
      <c r="AC146" s="109" t="n">
        <v>0</v>
      </c>
      <c r="AD146" s="109" t="n">
        <f aca="false">Curves!R147</f>
        <v>0.165</v>
      </c>
      <c r="AE146" s="109" t="n">
        <v>0.005</v>
      </c>
      <c r="AF146" s="109" t="n">
        <f aca="false">Curves!N147</f>
        <v>0.195</v>
      </c>
      <c r="AG146" s="109" t="n">
        <v>0.005</v>
      </c>
      <c r="AH146" s="109" t="n">
        <f aca="false">Curves!J147</f>
        <v>0.17</v>
      </c>
      <c r="AI146" s="109" t="n">
        <v>0.005</v>
      </c>
      <c r="AJ146" s="109" t="n">
        <f aca="false">Curves!E147</f>
        <v>0.17</v>
      </c>
      <c r="AK146" s="109" t="n">
        <f aca="false">Curves!M147</f>
        <v>0.195</v>
      </c>
      <c r="AL146" s="109" t="n">
        <f aca="false">Curves!Q147</f>
        <v>0.165</v>
      </c>
      <c r="AM146" s="109" t="n">
        <f aca="false">Curves!AC147</f>
        <v>0.225</v>
      </c>
      <c r="AN146" s="109" t="n">
        <f aca="false">Curves!AQ147</f>
        <v>0</v>
      </c>
      <c r="AO146" s="109" t="n">
        <f aca="false">Curves!AD147</f>
        <v>-0.65</v>
      </c>
      <c r="AP146" s="109" t="n">
        <f aca="false">Curves!AP147</f>
        <v>0.155</v>
      </c>
      <c r="AQ146" s="109" t="n">
        <f aca="false">Curves!AA147</f>
        <v>0.165</v>
      </c>
      <c r="AR146" s="109" t="n">
        <f aca="false">Curves!AG147</f>
        <v>0</v>
      </c>
      <c r="AS146" s="109" t="n">
        <f aca="false">Curves!Y147</f>
        <v>0.165</v>
      </c>
      <c r="AT146" s="109" t="n">
        <f aca="false">Curves!AJ147</f>
        <v>0</v>
      </c>
      <c r="AU146" s="109" t="n">
        <f aca="false">Curves!AB147</f>
        <v>0.225</v>
      </c>
      <c r="AV146" s="109" t="n">
        <f aca="false">Curves!AH147</f>
        <v>0</v>
      </c>
      <c r="AW146" s="109" t="n">
        <f aca="false">Curves!Z147</f>
        <v>0.075</v>
      </c>
      <c r="AX146" s="109" t="n">
        <f aca="false">Curves!AI147</f>
        <v>0.005</v>
      </c>
      <c r="AY146" s="109" t="n">
        <f aca="false">Curves!Z147</f>
        <v>0.075</v>
      </c>
      <c r="AZ146" s="109" t="n">
        <f aca="false">Curves!AK147</f>
        <v>0.005</v>
      </c>
      <c r="BA146" s="109" t="n">
        <f aca="false">Curves!Z147</f>
        <v>0.075</v>
      </c>
      <c r="BB146" s="109" t="n">
        <f aca="false">Curves!AL147</f>
        <v>0.04</v>
      </c>
      <c r="BC146" s="109" t="n">
        <f aca="false">Curves!Z147</f>
        <v>0.075</v>
      </c>
      <c r="BD146" s="109" t="n">
        <f aca="false">Curves!AO147</f>
        <v>0</v>
      </c>
      <c r="BE146" s="109" t="n">
        <f aca="false">Curves!AC147</f>
        <v>0.225</v>
      </c>
      <c r="BF146" s="109" t="n">
        <f aca="false">Curves!AR147</f>
        <v>0.04</v>
      </c>
      <c r="BG146" s="109" t="n">
        <f aca="false">Curves!Z147</f>
        <v>0.075</v>
      </c>
      <c r="BH146" s="109" t="n">
        <f aca="false">Curves!AM147</f>
        <v>0.0125</v>
      </c>
      <c r="BI146" s="109" t="n">
        <f aca="false">AS146</f>
        <v>0.165</v>
      </c>
      <c r="BJ146" s="109" t="n">
        <f aca="false">AT146</f>
        <v>0</v>
      </c>
      <c r="BK146" s="109" t="n">
        <v>0</v>
      </c>
      <c r="BL146" s="109" t="n">
        <f aca="false">D146</f>
        <v>0.17</v>
      </c>
      <c r="BM146" s="109" t="n">
        <v>0</v>
      </c>
      <c r="BN146" s="109" t="n">
        <f aca="false">R146</f>
        <v>0.215</v>
      </c>
      <c r="BO146" s="109" t="n">
        <f aca="false">S146+0.01</f>
        <v>0.01</v>
      </c>
      <c r="BP146" s="109" t="n">
        <v>0</v>
      </c>
      <c r="BQ146" s="109" t="n">
        <f aca="false">AS146</f>
        <v>0.165</v>
      </c>
      <c r="BR146" s="109" t="n">
        <f aca="false">AQ146</f>
        <v>0.165</v>
      </c>
      <c r="BS146" s="109" t="n">
        <f aca="false">D146</f>
        <v>0.17</v>
      </c>
      <c r="BT146" s="109" t="n">
        <f aca="false">Curves!AE147</f>
        <v>0</v>
      </c>
      <c r="BU146" s="109" t="n">
        <v>0</v>
      </c>
      <c r="BV146" s="109" t="n">
        <f aca="false">AW146</f>
        <v>0.075</v>
      </c>
      <c r="BW146" s="109" t="n">
        <f aca="false">Curves!AN147</f>
        <v>0</v>
      </c>
      <c r="BX146" s="109" t="n">
        <f aca="false">AQ146</f>
        <v>0.165</v>
      </c>
      <c r="BY146" s="109" t="n">
        <f aca="false">Curves!AS147</f>
        <v>0</v>
      </c>
      <c r="BZ146" s="109" t="n">
        <f aca="false">BA146</f>
        <v>0.075</v>
      </c>
      <c r="CA146" s="109" t="n">
        <f aca="false">BB146</f>
        <v>0.04</v>
      </c>
      <c r="CB146" s="109"/>
      <c r="CC146" s="109"/>
      <c r="CD146" s="110"/>
      <c r="CE146" s="109"/>
      <c r="CF146" s="110"/>
      <c r="CG146" s="109"/>
      <c r="CH146" s="109"/>
      <c r="CI146" s="109"/>
      <c r="CJ146" s="109"/>
      <c r="CK146" s="109"/>
    </row>
    <row r="147" customFormat="false" ht="12.75" hidden="false" customHeight="false" outlineLevel="0" collapsed="false">
      <c r="A147" s="0" t="n">
        <v>0.41109404525372</v>
      </c>
      <c r="B147" s="0" t="str">
        <f aca="false">(D147&amp;E147&amp;F147&amp;G147&amp;H147&amp;I147&amp;J147&amp;K147&amp;L147&amp;M147&amp;N147&amp;O147&amp;P147&amp;Q147&amp;R147&amp;S147&amp;T147&amp;U147&amp;V147&amp;W147&amp;X147&amp;Y147&amp;Z147&amp;AA147&amp;AB147&amp;AC147&amp;AD147&amp;AE147&amp;AF147&amp;AG147&amp;AH147&amp;AI147&amp;AJ147&amp;AK147&amp;AL147&amp;AM147&amp;AN147&amp;AO147&amp;AP147&amp;AQ147&amp;AR147&amp;AS147&amp;AT147&amp;AU147&amp;AV147&amp;AW147&amp;AX147&amp;AY147&amp;AZ147&amp;BA147&amp;BB147&amp;BC147&amp;BD147&amp;BE147&amp;BF147&amp;BG147&amp;BH147&amp;BI147&amp;BJ147&amp;BK147&amp;BL147&amp;BM147&amp;BN147&amp;BO147&amp;BP147&amp;BQ147&amp;BR147&amp;BS147&amp;BT147&amp;BU147&amp;BV147&amp;BW147&amp;BX147&amp;BY147&amp;BZ147&amp;CA147)</f>
        <v>0.1900.1900.18500.2150-0.0100.04500.1900.23500.1900.1900.18500.1900.15500.1850.0050.2150.0050.190.0050.190.2150.1850.2450-0.650.1550.18500.18500.24500.0950.0050.0950.0050.0950.040.09500.2450.040.0950.01250.185000.1900.2350.0100.1850.1850.19000.09500.18500.0950.04</v>
      </c>
      <c r="C147" s="108" t="n">
        <v>41153</v>
      </c>
      <c r="D147" s="109" t="n">
        <f aca="false">Curves!D148</f>
        <v>0.19</v>
      </c>
      <c r="E147" s="109" t="n">
        <v>0</v>
      </c>
      <c r="F147" s="109" t="n">
        <f aca="false">Curves!I148</f>
        <v>0.19</v>
      </c>
      <c r="G147" s="109" t="n">
        <v>0</v>
      </c>
      <c r="H147" s="109" t="n">
        <f aca="false">Curves!P148</f>
        <v>0.185</v>
      </c>
      <c r="I147" s="109" t="n">
        <v>0</v>
      </c>
      <c r="J147" s="109" t="n">
        <f aca="false">Curves!L148</f>
        <v>0.215</v>
      </c>
      <c r="K147" s="109" t="n">
        <v>0</v>
      </c>
      <c r="L147" s="109" t="n">
        <f aca="false">Curves!U148</f>
        <v>-0.01</v>
      </c>
      <c r="M147" s="109" t="n">
        <v>0</v>
      </c>
      <c r="N147" s="109" t="n">
        <f aca="false">Curves!V148</f>
        <v>0.045</v>
      </c>
      <c r="O147" s="109" t="n">
        <v>0</v>
      </c>
      <c r="P147" s="109" t="n">
        <f aca="false">Curves!W148</f>
        <v>0.19</v>
      </c>
      <c r="Q147" s="109" t="n">
        <v>0</v>
      </c>
      <c r="R147" s="109" t="n">
        <f aca="false">Curves!O148</f>
        <v>0.235</v>
      </c>
      <c r="S147" s="109" t="n">
        <v>0</v>
      </c>
      <c r="T147" s="109" t="n">
        <f aca="false">Curves!F148</f>
        <v>0.19</v>
      </c>
      <c r="U147" s="109" t="n">
        <v>0</v>
      </c>
      <c r="V147" s="109" t="n">
        <f aca="false">Curves!H148</f>
        <v>0.19</v>
      </c>
      <c r="W147" s="109" t="n">
        <v>0</v>
      </c>
      <c r="X147" s="109" t="n">
        <f aca="false">Curves!S148</f>
        <v>0.185</v>
      </c>
      <c r="Y147" s="109" t="n">
        <v>0</v>
      </c>
      <c r="Z147" s="109" t="n">
        <f aca="false">Curves!K148</f>
        <v>0.19</v>
      </c>
      <c r="AA147" s="109" t="n">
        <v>0</v>
      </c>
      <c r="AB147" s="109" t="n">
        <f aca="false">Curves!G148</f>
        <v>0.155</v>
      </c>
      <c r="AC147" s="109" t="n">
        <v>0</v>
      </c>
      <c r="AD147" s="109" t="n">
        <f aca="false">Curves!R148</f>
        <v>0.185</v>
      </c>
      <c r="AE147" s="109" t="n">
        <v>0.005</v>
      </c>
      <c r="AF147" s="109" t="n">
        <f aca="false">Curves!N148</f>
        <v>0.215</v>
      </c>
      <c r="AG147" s="109" t="n">
        <v>0.005</v>
      </c>
      <c r="AH147" s="109" t="n">
        <f aca="false">Curves!J148</f>
        <v>0.19</v>
      </c>
      <c r="AI147" s="109" t="n">
        <v>0.005</v>
      </c>
      <c r="AJ147" s="109" t="n">
        <f aca="false">Curves!E148</f>
        <v>0.19</v>
      </c>
      <c r="AK147" s="109" t="n">
        <f aca="false">Curves!M148</f>
        <v>0.215</v>
      </c>
      <c r="AL147" s="109" t="n">
        <f aca="false">Curves!Q148</f>
        <v>0.185</v>
      </c>
      <c r="AM147" s="109" t="n">
        <f aca="false">Curves!AC148</f>
        <v>0.245</v>
      </c>
      <c r="AN147" s="109" t="n">
        <f aca="false">Curves!AQ148</f>
        <v>0</v>
      </c>
      <c r="AO147" s="109" t="n">
        <f aca="false">Curves!AD148</f>
        <v>-0.65</v>
      </c>
      <c r="AP147" s="109" t="n">
        <f aca="false">Curves!AP148</f>
        <v>0.155</v>
      </c>
      <c r="AQ147" s="109" t="n">
        <f aca="false">Curves!AA148</f>
        <v>0.185</v>
      </c>
      <c r="AR147" s="109" t="n">
        <f aca="false">Curves!AG148</f>
        <v>0</v>
      </c>
      <c r="AS147" s="109" t="n">
        <f aca="false">Curves!Y148</f>
        <v>0.185</v>
      </c>
      <c r="AT147" s="109" t="n">
        <f aca="false">Curves!AJ148</f>
        <v>0</v>
      </c>
      <c r="AU147" s="109" t="n">
        <f aca="false">Curves!AB148</f>
        <v>0.245</v>
      </c>
      <c r="AV147" s="109" t="n">
        <f aca="false">Curves!AH148</f>
        <v>0</v>
      </c>
      <c r="AW147" s="109" t="n">
        <f aca="false">Curves!Z148</f>
        <v>0.095</v>
      </c>
      <c r="AX147" s="109" t="n">
        <f aca="false">Curves!AI148</f>
        <v>0.005</v>
      </c>
      <c r="AY147" s="109" t="n">
        <f aca="false">Curves!Z148</f>
        <v>0.095</v>
      </c>
      <c r="AZ147" s="109" t="n">
        <f aca="false">Curves!AK148</f>
        <v>0.005</v>
      </c>
      <c r="BA147" s="109" t="n">
        <f aca="false">Curves!Z148</f>
        <v>0.095</v>
      </c>
      <c r="BB147" s="109" t="n">
        <f aca="false">Curves!AL148</f>
        <v>0.04</v>
      </c>
      <c r="BC147" s="109" t="n">
        <f aca="false">Curves!Z148</f>
        <v>0.095</v>
      </c>
      <c r="BD147" s="109" t="n">
        <f aca="false">Curves!AO148</f>
        <v>0</v>
      </c>
      <c r="BE147" s="109" t="n">
        <f aca="false">Curves!AC148</f>
        <v>0.245</v>
      </c>
      <c r="BF147" s="109" t="n">
        <f aca="false">Curves!AR148</f>
        <v>0.04</v>
      </c>
      <c r="BG147" s="109" t="n">
        <f aca="false">Curves!Z148</f>
        <v>0.095</v>
      </c>
      <c r="BH147" s="109" t="n">
        <f aca="false">Curves!AM148</f>
        <v>0.0125</v>
      </c>
      <c r="BI147" s="109" t="n">
        <f aca="false">AS147</f>
        <v>0.185</v>
      </c>
      <c r="BJ147" s="109" t="n">
        <f aca="false">AT147</f>
        <v>0</v>
      </c>
      <c r="BK147" s="109" t="n">
        <v>0</v>
      </c>
      <c r="BL147" s="109" t="n">
        <f aca="false">D147</f>
        <v>0.19</v>
      </c>
      <c r="BM147" s="109" t="n">
        <v>0</v>
      </c>
      <c r="BN147" s="109" t="n">
        <f aca="false">R147</f>
        <v>0.235</v>
      </c>
      <c r="BO147" s="109" t="n">
        <f aca="false">S147+0.01</f>
        <v>0.01</v>
      </c>
      <c r="BP147" s="109" t="n">
        <v>0</v>
      </c>
      <c r="BQ147" s="109" t="n">
        <f aca="false">AS147</f>
        <v>0.185</v>
      </c>
      <c r="BR147" s="109" t="n">
        <f aca="false">AQ147</f>
        <v>0.185</v>
      </c>
      <c r="BS147" s="109" t="n">
        <f aca="false">D147</f>
        <v>0.19</v>
      </c>
      <c r="BT147" s="109" t="n">
        <f aca="false">Curves!AE148</f>
        <v>0</v>
      </c>
      <c r="BU147" s="109" t="n">
        <v>0</v>
      </c>
      <c r="BV147" s="109" t="n">
        <f aca="false">AW147</f>
        <v>0.095</v>
      </c>
      <c r="BW147" s="109" t="n">
        <f aca="false">Curves!AN148</f>
        <v>0</v>
      </c>
      <c r="BX147" s="109" t="n">
        <f aca="false">AQ147</f>
        <v>0.185</v>
      </c>
      <c r="BY147" s="109" t="n">
        <f aca="false">Curves!AS148</f>
        <v>0</v>
      </c>
      <c r="BZ147" s="109" t="n">
        <f aca="false">BA147</f>
        <v>0.095</v>
      </c>
      <c r="CA147" s="109" t="n">
        <f aca="false">BB147</f>
        <v>0.04</v>
      </c>
      <c r="CB147" s="109"/>
      <c r="CC147" s="109"/>
      <c r="CD147" s="110"/>
      <c r="CE147" s="109"/>
      <c r="CF147" s="110"/>
      <c r="CG147" s="109"/>
      <c r="CH147" s="109"/>
      <c r="CI147" s="109"/>
      <c r="CJ147" s="109"/>
      <c r="CK147" s="109"/>
    </row>
    <row r="148" customFormat="false" ht="12.75" hidden="false" customHeight="false" outlineLevel="0" collapsed="false">
      <c r="A148" s="0" t="n">
        <v>0.40863450881268</v>
      </c>
      <c r="B148" s="0" t="str">
        <f aca="false">(D148&amp;E148&amp;F148&amp;G148&amp;H148&amp;I148&amp;J148&amp;K148&amp;L148&amp;M148&amp;N148&amp;O148&amp;P148&amp;Q148&amp;R148&amp;S148&amp;T148&amp;U148&amp;V148&amp;W148&amp;X148&amp;Y148&amp;Z148&amp;AA148&amp;AB148&amp;AC148&amp;AD148&amp;AE148&amp;AF148&amp;AG148&amp;AH148&amp;AI148&amp;AJ148&amp;AK148&amp;AL148&amp;AM148&amp;AN148&amp;AO148&amp;AP148&amp;AQ148&amp;AR148&amp;AS148&amp;AT148&amp;AU148&amp;AV148&amp;AW148&amp;AX148&amp;AY148&amp;AZ148&amp;BA148&amp;BB148&amp;BC148&amp;BD148&amp;BE148&amp;BF148&amp;BG148&amp;BH148&amp;BI148&amp;BJ148&amp;BK148&amp;BL148&amp;BM148&amp;BN148&amp;BO148&amp;BP148&amp;BQ148&amp;BR148&amp;BS148&amp;BT148&amp;BU148&amp;BV148&amp;BW148&amp;BX148&amp;BY148&amp;BZ148&amp;CA148)</f>
        <v>0.200.200.19500.2250000.05500.200.24500.200.200.19500.200.16500.1950.0050.2250.0050.20.0050.20.2250.1950.2550-0.650.1550.19500.19500.25500.1050.0050.1050.0050.1050.040.10500.2550.040.1050.01250.195000.200.2450.0100.1950.1950.2000.10500.19500.1050.04</v>
      </c>
      <c r="C148" s="108" t="n">
        <v>41183</v>
      </c>
      <c r="D148" s="109" t="n">
        <f aca="false">Curves!D149</f>
        <v>0.2</v>
      </c>
      <c r="E148" s="109" t="n">
        <v>0</v>
      </c>
      <c r="F148" s="109" t="n">
        <f aca="false">Curves!I149</f>
        <v>0.2</v>
      </c>
      <c r="G148" s="109" t="n">
        <v>0</v>
      </c>
      <c r="H148" s="109" t="n">
        <f aca="false">Curves!P149</f>
        <v>0.195</v>
      </c>
      <c r="I148" s="109" t="n">
        <v>0</v>
      </c>
      <c r="J148" s="109" t="n">
        <f aca="false">Curves!L149</f>
        <v>0.225</v>
      </c>
      <c r="K148" s="109" t="n">
        <v>0</v>
      </c>
      <c r="L148" s="109" t="n">
        <f aca="false">Curves!U149</f>
        <v>0</v>
      </c>
      <c r="M148" s="109" t="n">
        <v>0</v>
      </c>
      <c r="N148" s="109" t="n">
        <f aca="false">Curves!V149</f>
        <v>0.055</v>
      </c>
      <c r="O148" s="109" t="n">
        <v>0</v>
      </c>
      <c r="P148" s="109" t="n">
        <f aca="false">Curves!W149</f>
        <v>0.2</v>
      </c>
      <c r="Q148" s="109" t="n">
        <v>0</v>
      </c>
      <c r="R148" s="109" t="n">
        <f aca="false">Curves!O149</f>
        <v>0.245</v>
      </c>
      <c r="S148" s="109" t="n">
        <v>0</v>
      </c>
      <c r="T148" s="109" t="n">
        <f aca="false">Curves!F149</f>
        <v>0.2</v>
      </c>
      <c r="U148" s="109" t="n">
        <v>0</v>
      </c>
      <c r="V148" s="109" t="n">
        <f aca="false">Curves!H149</f>
        <v>0.2</v>
      </c>
      <c r="W148" s="109" t="n">
        <v>0</v>
      </c>
      <c r="X148" s="109" t="n">
        <f aca="false">Curves!S149</f>
        <v>0.195</v>
      </c>
      <c r="Y148" s="109" t="n">
        <v>0</v>
      </c>
      <c r="Z148" s="109" t="n">
        <f aca="false">Curves!K149</f>
        <v>0.2</v>
      </c>
      <c r="AA148" s="109" t="n">
        <v>0</v>
      </c>
      <c r="AB148" s="109" t="n">
        <f aca="false">Curves!G149</f>
        <v>0.165</v>
      </c>
      <c r="AC148" s="109" t="n">
        <v>0</v>
      </c>
      <c r="AD148" s="109" t="n">
        <f aca="false">Curves!R149</f>
        <v>0.195</v>
      </c>
      <c r="AE148" s="109" t="n">
        <v>0.005</v>
      </c>
      <c r="AF148" s="109" t="n">
        <f aca="false">Curves!N149</f>
        <v>0.225</v>
      </c>
      <c r="AG148" s="109" t="n">
        <v>0.005</v>
      </c>
      <c r="AH148" s="109" t="n">
        <f aca="false">Curves!J149</f>
        <v>0.2</v>
      </c>
      <c r="AI148" s="109" t="n">
        <v>0.005</v>
      </c>
      <c r="AJ148" s="109" t="n">
        <f aca="false">Curves!E149</f>
        <v>0.2</v>
      </c>
      <c r="AK148" s="109" t="n">
        <f aca="false">Curves!M149</f>
        <v>0.225</v>
      </c>
      <c r="AL148" s="109" t="n">
        <f aca="false">Curves!Q149</f>
        <v>0.195</v>
      </c>
      <c r="AM148" s="109" t="n">
        <f aca="false">Curves!AC149</f>
        <v>0.255</v>
      </c>
      <c r="AN148" s="109" t="n">
        <f aca="false">Curves!AQ149</f>
        <v>0</v>
      </c>
      <c r="AO148" s="109" t="n">
        <f aca="false">Curves!AD149</f>
        <v>-0.65</v>
      </c>
      <c r="AP148" s="109" t="n">
        <f aca="false">Curves!AP149</f>
        <v>0.155</v>
      </c>
      <c r="AQ148" s="109" t="n">
        <f aca="false">Curves!AA149</f>
        <v>0.195</v>
      </c>
      <c r="AR148" s="109" t="n">
        <f aca="false">Curves!AG149</f>
        <v>0</v>
      </c>
      <c r="AS148" s="109" t="n">
        <f aca="false">Curves!Y149</f>
        <v>0.195</v>
      </c>
      <c r="AT148" s="109" t="n">
        <f aca="false">Curves!AJ149</f>
        <v>0</v>
      </c>
      <c r="AU148" s="109" t="n">
        <f aca="false">Curves!AB149</f>
        <v>0.255</v>
      </c>
      <c r="AV148" s="109" t="n">
        <f aca="false">Curves!AH149</f>
        <v>0</v>
      </c>
      <c r="AW148" s="109" t="n">
        <f aca="false">Curves!Z149</f>
        <v>0.105</v>
      </c>
      <c r="AX148" s="109" t="n">
        <f aca="false">Curves!AI149</f>
        <v>0.005</v>
      </c>
      <c r="AY148" s="109" t="n">
        <f aca="false">Curves!Z149</f>
        <v>0.105</v>
      </c>
      <c r="AZ148" s="109" t="n">
        <f aca="false">Curves!AK149</f>
        <v>0.005</v>
      </c>
      <c r="BA148" s="109" t="n">
        <f aca="false">Curves!Z149</f>
        <v>0.105</v>
      </c>
      <c r="BB148" s="109" t="n">
        <f aca="false">Curves!AL149</f>
        <v>0.04</v>
      </c>
      <c r="BC148" s="109" t="n">
        <f aca="false">Curves!Z149</f>
        <v>0.105</v>
      </c>
      <c r="BD148" s="109" t="n">
        <f aca="false">Curves!AO149</f>
        <v>0</v>
      </c>
      <c r="BE148" s="109" t="n">
        <f aca="false">Curves!AC149</f>
        <v>0.255</v>
      </c>
      <c r="BF148" s="109" t="n">
        <f aca="false">Curves!AR149</f>
        <v>0.04</v>
      </c>
      <c r="BG148" s="109" t="n">
        <f aca="false">Curves!Z149</f>
        <v>0.105</v>
      </c>
      <c r="BH148" s="109" t="n">
        <f aca="false">Curves!AM149</f>
        <v>0.0125</v>
      </c>
      <c r="BI148" s="109" t="n">
        <f aca="false">AS148</f>
        <v>0.195</v>
      </c>
      <c r="BJ148" s="109" t="n">
        <f aca="false">AT148</f>
        <v>0</v>
      </c>
      <c r="BK148" s="109" t="n">
        <v>0</v>
      </c>
      <c r="BL148" s="109" t="n">
        <f aca="false">D148</f>
        <v>0.2</v>
      </c>
      <c r="BM148" s="109" t="n">
        <v>0</v>
      </c>
      <c r="BN148" s="109" t="n">
        <f aca="false">R148</f>
        <v>0.245</v>
      </c>
      <c r="BO148" s="109" t="n">
        <f aca="false">S148+0.01</f>
        <v>0.01</v>
      </c>
      <c r="BP148" s="109" t="n">
        <v>0</v>
      </c>
      <c r="BQ148" s="109" t="n">
        <f aca="false">AS148</f>
        <v>0.195</v>
      </c>
      <c r="BR148" s="109" t="n">
        <f aca="false">AQ148</f>
        <v>0.195</v>
      </c>
      <c r="BS148" s="109" t="n">
        <f aca="false">D148</f>
        <v>0.2</v>
      </c>
      <c r="BT148" s="109" t="n">
        <f aca="false">Curves!AE149</f>
        <v>0</v>
      </c>
      <c r="BU148" s="109" t="n">
        <v>0</v>
      </c>
      <c r="BV148" s="109" t="n">
        <f aca="false">AW148</f>
        <v>0.105</v>
      </c>
      <c r="BW148" s="109" t="n">
        <f aca="false">Curves!AN149</f>
        <v>0</v>
      </c>
      <c r="BX148" s="109" t="n">
        <f aca="false">AQ148</f>
        <v>0.195</v>
      </c>
      <c r="BY148" s="109" t="n">
        <f aca="false">Curves!AS149</f>
        <v>0</v>
      </c>
      <c r="BZ148" s="109" t="n">
        <f aca="false">BA148</f>
        <v>0.105</v>
      </c>
      <c r="CA148" s="109" t="n">
        <f aca="false">BB148</f>
        <v>0.04</v>
      </c>
      <c r="CB148" s="109"/>
      <c r="CC148" s="109"/>
      <c r="CD148" s="110"/>
      <c r="CE148" s="109"/>
      <c r="CF148" s="110"/>
      <c r="CG148" s="109"/>
      <c r="CH148" s="109"/>
      <c r="CI148" s="109"/>
      <c r="CJ148" s="109"/>
      <c r="CK148" s="109"/>
    </row>
    <row r="149" customFormat="false" ht="12.75" hidden="false" customHeight="false" outlineLevel="0" collapsed="false">
      <c r="A149" s="0" t="n">
        <v>0.406108217380452</v>
      </c>
      <c r="B149" s="0" t="str">
        <f aca="false">(D149&amp;E149&amp;F149&amp;G149&amp;H149&amp;I149&amp;J149&amp;K149&amp;L149&amp;M149&amp;N149&amp;O149&amp;P149&amp;Q149&amp;R149&amp;S149&amp;T149&amp;U149&amp;V149&amp;W149&amp;X149&amp;Y149&amp;Z149&amp;AA149&amp;AB149&amp;AC149&amp;AD149&amp;AE149&amp;AF149&amp;AG149&amp;AH149&amp;AI149&amp;AJ149&amp;AK149&amp;AL149&amp;AM149&amp;AN149&amp;AO149&amp;AP149&amp;AQ149&amp;AR149&amp;AS149&amp;AT149&amp;AU149&amp;AV149&amp;AW149&amp;AX149&amp;AY149&amp;AZ149&amp;BA149&amp;BB149&amp;BC149&amp;BD149&amp;BE149&amp;BF149&amp;BG149&amp;BH149&amp;BI149&amp;BJ149&amp;BK149&amp;BL149&amp;BM149&amp;BN149&amp;BO149&amp;BP149&amp;BQ149&amp;BR149&amp;BS149&amp;BT149&amp;BU149&amp;BV149&amp;BW149&amp;BX149&amp;BY149&amp;BZ149&amp;CA149)</f>
        <v>0.2500.367500.4700.3700.0900.14500.26707200.400.2500.2500.4900.367500.21500.470.0050.370.0050.36750.0050.250.370.470.33750.005-0.50.1550.237500.237500.337500.13750.020.13750.020.13750.050.137500.33750.0550.13750.0250.2375000.2500.40.0100.23750.23750.25000.137500.237500.13750.05</v>
      </c>
      <c r="C149" s="108" t="n">
        <v>41214</v>
      </c>
      <c r="D149" s="109" t="n">
        <f aca="false">Curves!D150</f>
        <v>0.25</v>
      </c>
      <c r="E149" s="109" t="n">
        <v>0</v>
      </c>
      <c r="F149" s="109" t="n">
        <f aca="false">Curves!I150</f>
        <v>0.3675</v>
      </c>
      <c r="G149" s="109" t="n">
        <v>0</v>
      </c>
      <c r="H149" s="109" t="n">
        <f aca="false">Curves!P150</f>
        <v>0.47</v>
      </c>
      <c r="I149" s="109" t="n">
        <v>0</v>
      </c>
      <c r="J149" s="109" t="n">
        <f aca="false">Curves!L150</f>
        <v>0.37</v>
      </c>
      <c r="K149" s="109" t="n">
        <v>0</v>
      </c>
      <c r="L149" s="109" t="n">
        <f aca="false">Curves!U150</f>
        <v>0.09</v>
      </c>
      <c r="M149" s="109" t="n">
        <v>0</v>
      </c>
      <c r="N149" s="109" t="n">
        <f aca="false">Curves!V150</f>
        <v>0.145</v>
      </c>
      <c r="O149" s="109" t="n">
        <v>0</v>
      </c>
      <c r="P149" s="109" t="n">
        <f aca="false">Curves!W150</f>
        <v>0.267072</v>
      </c>
      <c r="Q149" s="109" t="n">
        <v>0</v>
      </c>
      <c r="R149" s="109" t="n">
        <f aca="false">Curves!O150</f>
        <v>0.4</v>
      </c>
      <c r="S149" s="109" t="n">
        <v>0</v>
      </c>
      <c r="T149" s="109" t="n">
        <f aca="false">Curves!F150</f>
        <v>0.25</v>
      </c>
      <c r="U149" s="109" t="n">
        <v>0</v>
      </c>
      <c r="V149" s="109" t="n">
        <f aca="false">Curves!H150</f>
        <v>0.25</v>
      </c>
      <c r="W149" s="109" t="n">
        <v>0</v>
      </c>
      <c r="X149" s="109" t="n">
        <f aca="false">Curves!S150</f>
        <v>0.49</v>
      </c>
      <c r="Y149" s="109" t="n">
        <v>0</v>
      </c>
      <c r="Z149" s="109" t="n">
        <f aca="false">Curves!K150</f>
        <v>0.3675</v>
      </c>
      <c r="AA149" s="109" t="n">
        <v>0</v>
      </c>
      <c r="AB149" s="109" t="n">
        <f aca="false">Curves!G150</f>
        <v>0.215</v>
      </c>
      <c r="AC149" s="109" t="n">
        <v>0</v>
      </c>
      <c r="AD149" s="109" t="n">
        <f aca="false">Curves!R150</f>
        <v>0.47</v>
      </c>
      <c r="AE149" s="109" t="n">
        <v>0.005</v>
      </c>
      <c r="AF149" s="109" t="n">
        <f aca="false">Curves!N150</f>
        <v>0.37</v>
      </c>
      <c r="AG149" s="109" t="n">
        <v>0.005</v>
      </c>
      <c r="AH149" s="109" t="n">
        <f aca="false">Curves!J150</f>
        <v>0.3675</v>
      </c>
      <c r="AI149" s="109" t="n">
        <v>0.005</v>
      </c>
      <c r="AJ149" s="109" t="n">
        <f aca="false">Curves!E150</f>
        <v>0.25</v>
      </c>
      <c r="AK149" s="109" t="n">
        <f aca="false">Curves!M150</f>
        <v>0.37</v>
      </c>
      <c r="AL149" s="109" t="n">
        <f aca="false">Curves!Q150</f>
        <v>0.47</v>
      </c>
      <c r="AM149" s="109" t="n">
        <f aca="false">Curves!AC150</f>
        <v>0.3375</v>
      </c>
      <c r="AN149" s="109" t="n">
        <f aca="false">Curves!AQ150</f>
        <v>0.005</v>
      </c>
      <c r="AO149" s="109" t="n">
        <f aca="false">Curves!AD150</f>
        <v>-0.5</v>
      </c>
      <c r="AP149" s="109" t="n">
        <f aca="false">Curves!AP150</f>
        <v>0.155</v>
      </c>
      <c r="AQ149" s="109" t="n">
        <f aca="false">Curves!AA150</f>
        <v>0.2375</v>
      </c>
      <c r="AR149" s="109" t="n">
        <f aca="false">Curves!AG150</f>
        <v>0</v>
      </c>
      <c r="AS149" s="109" t="n">
        <f aca="false">Curves!Y150</f>
        <v>0.2375</v>
      </c>
      <c r="AT149" s="109" t="n">
        <f aca="false">Curves!AJ150</f>
        <v>0</v>
      </c>
      <c r="AU149" s="109" t="n">
        <f aca="false">Curves!AB150</f>
        <v>0.3375</v>
      </c>
      <c r="AV149" s="109" t="n">
        <f aca="false">Curves!AH150</f>
        <v>0</v>
      </c>
      <c r="AW149" s="109" t="n">
        <f aca="false">Curves!Z150</f>
        <v>0.1375</v>
      </c>
      <c r="AX149" s="109" t="n">
        <f aca="false">Curves!AI150</f>
        <v>0.02</v>
      </c>
      <c r="AY149" s="109" t="n">
        <f aca="false">Curves!Z150</f>
        <v>0.1375</v>
      </c>
      <c r="AZ149" s="109" t="n">
        <f aca="false">Curves!AK150</f>
        <v>0.02</v>
      </c>
      <c r="BA149" s="109" t="n">
        <f aca="false">Curves!Z150</f>
        <v>0.1375</v>
      </c>
      <c r="BB149" s="109" t="n">
        <f aca="false">Curves!AL150</f>
        <v>0.05</v>
      </c>
      <c r="BC149" s="109" t="n">
        <f aca="false">Curves!Z150</f>
        <v>0.1375</v>
      </c>
      <c r="BD149" s="109" t="n">
        <f aca="false">Curves!AO150</f>
        <v>0</v>
      </c>
      <c r="BE149" s="109" t="n">
        <f aca="false">Curves!AC150</f>
        <v>0.3375</v>
      </c>
      <c r="BF149" s="109" t="n">
        <f aca="false">Curves!AR150</f>
        <v>0.055</v>
      </c>
      <c r="BG149" s="109" t="n">
        <f aca="false">Curves!Z150</f>
        <v>0.1375</v>
      </c>
      <c r="BH149" s="109" t="n">
        <f aca="false">Curves!AM150</f>
        <v>0.025</v>
      </c>
      <c r="BI149" s="109" t="n">
        <f aca="false">AS149</f>
        <v>0.2375</v>
      </c>
      <c r="BJ149" s="109" t="n">
        <f aca="false">AT149</f>
        <v>0</v>
      </c>
      <c r="BK149" s="109" t="n">
        <v>0</v>
      </c>
      <c r="BL149" s="109" t="n">
        <f aca="false">D149</f>
        <v>0.25</v>
      </c>
      <c r="BM149" s="109" t="n">
        <v>0</v>
      </c>
      <c r="BN149" s="109" t="n">
        <f aca="false">R149</f>
        <v>0.4</v>
      </c>
      <c r="BO149" s="109" t="n">
        <f aca="false">S149+0.01</f>
        <v>0.01</v>
      </c>
      <c r="BP149" s="109" t="n">
        <v>0</v>
      </c>
      <c r="BQ149" s="109" t="n">
        <f aca="false">AS149</f>
        <v>0.2375</v>
      </c>
      <c r="BR149" s="109" t="n">
        <f aca="false">AQ149</f>
        <v>0.2375</v>
      </c>
      <c r="BS149" s="109" t="n">
        <f aca="false">D149</f>
        <v>0.25</v>
      </c>
      <c r="BT149" s="109" t="n">
        <f aca="false">Curves!AE150</f>
        <v>0</v>
      </c>
      <c r="BU149" s="109" t="n">
        <v>0</v>
      </c>
      <c r="BV149" s="109" t="n">
        <f aca="false">AW149</f>
        <v>0.1375</v>
      </c>
      <c r="BW149" s="109" t="n">
        <f aca="false">Curves!AN150</f>
        <v>0</v>
      </c>
      <c r="BX149" s="109" t="n">
        <f aca="false">AQ149</f>
        <v>0.2375</v>
      </c>
      <c r="BY149" s="109" t="n">
        <f aca="false">Curves!AS150</f>
        <v>0</v>
      </c>
      <c r="BZ149" s="109" t="n">
        <f aca="false">BA149</f>
        <v>0.1375</v>
      </c>
      <c r="CA149" s="109" t="n">
        <f aca="false">BB149</f>
        <v>0.05</v>
      </c>
      <c r="CB149" s="109"/>
      <c r="CC149" s="109"/>
      <c r="CD149" s="110"/>
      <c r="CE149" s="109"/>
      <c r="CF149" s="110"/>
      <c r="CG149" s="109"/>
      <c r="CH149" s="109"/>
      <c r="CI149" s="109"/>
      <c r="CJ149" s="109"/>
      <c r="CK149" s="109"/>
    </row>
    <row r="150" customFormat="false" ht="12.75" hidden="false" customHeight="false" outlineLevel="0" collapsed="false">
      <c r="A150" s="0" t="n">
        <v>0.403678071023108</v>
      </c>
      <c r="B150" s="0" t="str">
        <f aca="false">(D150&amp;E150&amp;F150&amp;G150&amp;H150&amp;I150&amp;J150&amp;K150&amp;L150&amp;M150&amp;N150&amp;O150&amp;P150&amp;Q150&amp;R150&amp;S150&amp;T150&amp;U150&amp;V150&amp;W150&amp;X150&amp;Y150&amp;Z150&amp;AA150&amp;AB150&amp;AC150&amp;AD150&amp;AE150&amp;AF150&amp;AG150&amp;AH150&amp;AI150&amp;AJ150&amp;AK150&amp;AL150&amp;AM150&amp;AN150&amp;AO150&amp;AP150&amp;AQ150&amp;AR150&amp;AS150&amp;AT150&amp;AU150&amp;AV150&amp;AW150&amp;AX150&amp;AY150&amp;AZ150&amp;BA150&amp;BB150&amp;BC150&amp;BD150&amp;BE150&amp;BF150&amp;BG150&amp;BH150&amp;BI150&amp;BJ150&amp;BK150&amp;BL150&amp;BM150&amp;BN150&amp;BO150&amp;BP150&amp;BQ150&amp;BR150&amp;BS150&amp;BT150&amp;BU150&amp;BV150&amp;BW150&amp;BX150&amp;BY150&amp;BZ150&amp;CA150)</f>
        <v>0.2700.387500.4900.3900.1100.16500.29164800.4200.2700.2700.5100.387500.23500.490.0050.390.0050.38750.0050.270.390.490.35750.005-0.50.1550.257500.257500.357500.15750.020.15750.020.15750.050.157500.35750.0550.15750.02750.2575000.2700.420.0100.25750.25750.27000.157500.257500.15750.05</v>
      </c>
      <c r="C150" s="108" t="n">
        <v>41244</v>
      </c>
      <c r="D150" s="109" t="n">
        <f aca="false">Curves!D151</f>
        <v>0.27</v>
      </c>
      <c r="E150" s="109" t="n">
        <v>0</v>
      </c>
      <c r="F150" s="109" t="n">
        <f aca="false">Curves!I151</f>
        <v>0.3875</v>
      </c>
      <c r="G150" s="109" t="n">
        <v>0</v>
      </c>
      <c r="H150" s="109" t="n">
        <f aca="false">Curves!P151</f>
        <v>0.49</v>
      </c>
      <c r="I150" s="109" t="n">
        <v>0</v>
      </c>
      <c r="J150" s="109" t="n">
        <f aca="false">Curves!L151</f>
        <v>0.39</v>
      </c>
      <c r="K150" s="109" t="n">
        <v>0</v>
      </c>
      <c r="L150" s="109" t="n">
        <f aca="false">Curves!U151</f>
        <v>0.11</v>
      </c>
      <c r="M150" s="109" t="n">
        <v>0</v>
      </c>
      <c r="N150" s="109" t="n">
        <f aca="false">Curves!V151</f>
        <v>0.165</v>
      </c>
      <c r="O150" s="109" t="n">
        <v>0</v>
      </c>
      <c r="P150" s="109" t="n">
        <f aca="false">Curves!W151</f>
        <v>0.291648</v>
      </c>
      <c r="Q150" s="109" t="n">
        <v>0</v>
      </c>
      <c r="R150" s="109" t="n">
        <f aca="false">Curves!O151</f>
        <v>0.42</v>
      </c>
      <c r="S150" s="109" t="n">
        <v>0</v>
      </c>
      <c r="T150" s="109" t="n">
        <f aca="false">Curves!F151</f>
        <v>0.27</v>
      </c>
      <c r="U150" s="109" t="n">
        <v>0</v>
      </c>
      <c r="V150" s="109" t="n">
        <f aca="false">Curves!H151</f>
        <v>0.27</v>
      </c>
      <c r="W150" s="109" t="n">
        <v>0</v>
      </c>
      <c r="X150" s="109" t="n">
        <f aca="false">Curves!S151</f>
        <v>0.51</v>
      </c>
      <c r="Y150" s="109" t="n">
        <v>0</v>
      </c>
      <c r="Z150" s="109" t="n">
        <f aca="false">Curves!K151</f>
        <v>0.3875</v>
      </c>
      <c r="AA150" s="109" t="n">
        <v>0</v>
      </c>
      <c r="AB150" s="109" t="n">
        <f aca="false">Curves!G151</f>
        <v>0.235</v>
      </c>
      <c r="AC150" s="109" t="n">
        <v>0</v>
      </c>
      <c r="AD150" s="109" t="n">
        <f aca="false">Curves!R151</f>
        <v>0.49</v>
      </c>
      <c r="AE150" s="109" t="n">
        <v>0.005</v>
      </c>
      <c r="AF150" s="109" t="n">
        <f aca="false">Curves!N151</f>
        <v>0.39</v>
      </c>
      <c r="AG150" s="109" t="n">
        <v>0.005</v>
      </c>
      <c r="AH150" s="109" t="n">
        <f aca="false">Curves!J151</f>
        <v>0.3875</v>
      </c>
      <c r="AI150" s="109" t="n">
        <v>0.005</v>
      </c>
      <c r="AJ150" s="109" t="n">
        <f aca="false">Curves!E151</f>
        <v>0.27</v>
      </c>
      <c r="AK150" s="109" t="n">
        <f aca="false">Curves!M151</f>
        <v>0.39</v>
      </c>
      <c r="AL150" s="109" t="n">
        <f aca="false">Curves!Q151</f>
        <v>0.49</v>
      </c>
      <c r="AM150" s="109" t="n">
        <f aca="false">Curves!AC151</f>
        <v>0.3575</v>
      </c>
      <c r="AN150" s="109" t="n">
        <f aca="false">Curves!AQ151</f>
        <v>0.005</v>
      </c>
      <c r="AO150" s="109" t="n">
        <f aca="false">Curves!AD151</f>
        <v>-0.5</v>
      </c>
      <c r="AP150" s="109" t="n">
        <f aca="false">Curves!AP151</f>
        <v>0.155</v>
      </c>
      <c r="AQ150" s="109" t="n">
        <f aca="false">Curves!AA151</f>
        <v>0.2575</v>
      </c>
      <c r="AR150" s="109" t="n">
        <f aca="false">Curves!AG151</f>
        <v>0</v>
      </c>
      <c r="AS150" s="109" t="n">
        <f aca="false">Curves!Y151</f>
        <v>0.2575</v>
      </c>
      <c r="AT150" s="109" t="n">
        <f aca="false">Curves!AJ151</f>
        <v>0</v>
      </c>
      <c r="AU150" s="109" t="n">
        <f aca="false">Curves!AB151</f>
        <v>0.3575</v>
      </c>
      <c r="AV150" s="109" t="n">
        <f aca="false">Curves!AH151</f>
        <v>0</v>
      </c>
      <c r="AW150" s="109" t="n">
        <f aca="false">Curves!Z151</f>
        <v>0.1575</v>
      </c>
      <c r="AX150" s="109" t="n">
        <f aca="false">Curves!AI151</f>
        <v>0.02</v>
      </c>
      <c r="AY150" s="109" t="n">
        <f aca="false">Curves!Z151</f>
        <v>0.1575</v>
      </c>
      <c r="AZ150" s="109" t="n">
        <f aca="false">Curves!AK151</f>
        <v>0.02</v>
      </c>
      <c r="BA150" s="109" t="n">
        <f aca="false">Curves!Z151</f>
        <v>0.1575</v>
      </c>
      <c r="BB150" s="109" t="n">
        <f aca="false">Curves!AL151</f>
        <v>0.05</v>
      </c>
      <c r="BC150" s="109" t="n">
        <f aca="false">Curves!Z151</f>
        <v>0.1575</v>
      </c>
      <c r="BD150" s="109" t="n">
        <f aca="false">Curves!AO151</f>
        <v>0</v>
      </c>
      <c r="BE150" s="109" t="n">
        <f aca="false">Curves!AC151</f>
        <v>0.3575</v>
      </c>
      <c r="BF150" s="109" t="n">
        <f aca="false">Curves!AR151</f>
        <v>0.055</v>
      </c>
      <c r="BG150" s="109" t="n">
        <f aca="false">Curves!Z151</f>
        <v>0.1575</v>
      </c>
      <c r="BH150" s="109" t="n">
        <f aca="false">Curves!AM151</f>
        <v>0.0275</v>
      </c>
      <c r="BI150" s="109" t="n">
        <f aca="false">AS150</f>
        <v>0.2575</v>
      </c>
      <c r="BJ150" s="109" t="n">
        <f aca="false">AT150</f>
        <v>0</v>
      </c>
      <c r="BK150" s="109" t="n">
        <v>0</v>
      </c>
      <c r="BL150" s="109" t="n">
        <f aca="false">D150</f>
        <v>0.27</v>
      </c>
      <c r="BM150" s="109" t="n">
        <v>0</v>
      </c>
      <c r="BN150" s="109" t="n">
        <f aca="false">R150</f>
        <v>0.42</v>
      </c>
      <c r="BO150" s="109" t="n">
        <f aca="false">S150+0.01</f>
        <v>0.01</v>
      </c>
      <c r="BP150" s="109" t="n">
        <v>0</v>
      </c>
      <c r="BQ150" s="109" t="n">
        <f aca="false">AS150</f>
        <v>0.2575</v>
      </c>
      <c r="BR150" s="109" t="n">
        <f aca="false">AQ150</f>
        <v>0.2575</v>
      </c>
      <c r="BS150" s="109" t="n">
        <f aca="false">D150</f>
        <v>0.27</v>
      </c>
      <c r="BT150" s="109" t="n">
        <f aca="false">Curves!AE151</f>
        <v>0</v>
      </c>
      <c r="BU150" s="109" t="n">
        <v>0</v>
      </c>
      <c r="BV150" s="109" t="n">
        <f aca="false">AW150</f>
        <v>0.1575</v>
      </c>
      <c r="BW150" s="109" t="n">
        <f aca="false">Curves!AN151</f>
        <v>0</v>
      </c>
      <c r="BX150" s="109" t="n">
        <f aca="false">AQ150</f>
        <v>0.2575</v>
      </c>
      <c r="BY150" s="109" t="n">
        <f aca="false">Curves!AS151</f>
        <v>0</v>
      </c>
      <c r="BZ150" s="109" t="n">
        <f aca="false">BA150</f>
        <v>0.1575</v>
      </c>
      <c r="CA150" s="109" t="n">
        <f aca="false">BB150</f>
        <v>0.05</v>
      </c>
      <c r="CB150" s="109"/>
      <c r="CC150" s="109"/>
      <c r="CD150" s="110"/>
      <c r="CE150" s="109"/>
      <c r="CF150" s="110"/>
      <c r="CG150" s="109"/>
      <c r="CH150" s="109"/>
      <c r="CI150" s="109"/>
      <c r="CJ150" s="109"/>
      <c r="CK150" s="109"/>
    </row>
    <row r="151" customFormat="false" ht="12.75" hidden="false" customHeight="false" outlineLevel="0" collapsed="false">
      <c r="A151" s="0" t="n">
        <v>0.401181970165305</v>
      </c>
      <c r="B151" s="0" t="str">
        <f aca="false">(D151&amp;E151&amp;F151&amp;G151&amp;H151&amp;I151&amp;J151&amp;K151&amp;L151&amp;M151&amp;N151&amp;O151&amp;P151&amp;Q151&amp;R151&amp;S151&amp;T151&amp;U151&amp;V151&amp;W151&amp;X151&amp;Y151&amp;Z151&amp;AA151&amp;AB151&amp;AC151&amp;AD151&amp;AE151&amp;AF151&amp;AG151&amp;AH151&amp;AI151&amp;AJ151&amp;AK151&amp;AL151&amp;AM151&amp;AN151&amp;AO151&amp;AP151&amp;AQ151&amp;AR151&amp;AS151&amp;AT151&amp;AU151&amp;AV151&amp;AW151&amp;AX151&amp;AY151&amp;AZ151&amp;BA151&amp;BB151&amp;BC151&amp;BD151&amp;BE151&amp;BF151&amp;BG151&amp;BH151&amp;BI151&amp;BJ151&amp;BK151&amp;BL151&amp;BM151&amp;BN151&amp;BO151&amp;BP151&amp;BQ151&amp;BR151&amp;BS151&amp;BT151&amp;BU151&amp;BV151&amp;BW151&amp;BX151&amp;BY151&amp;BZ151&amp;CA151)</f>
        <v>0.2800.397500.500.400.1200.17500.30308800.4300.2800.2800.5200.397500.24500.50.0050.40.0050.39750.0050.280.40.50.36750.005-0.50.1550.267500.267500.367500.16750.020.16750.020.16750.050.167500.36750.0550.16750.030.2675000.2800.430.0100.26750.26750.28000.167500.267500.16750.05</v>
      </c>
      <c r="C151" s="108" t="n">
        <v>41275</v>
      </c>
      <c r="D151" s="109" t="n">
        <f aca="false">Curves!D152</f>
        <v>0.28</v>
      </c>
      <c r="E151" s="109" t="n">
        <v>0</v>
      </c>
      <c r="F151" s="109" t="n">
        <f aca="false">Curves!I152</f>
        <v>0.3975</v>
      </c>
      <c r="G151" s="109" t="n">
        <v>0</v>
      </c>
      <c r="H151" s="109" t="n">
        <f aca="false">Curves!P152</f>
        <v>0.5</v>
      </c>
      <c r="I151" s="109" t="n">
        <v>0</v>
      </c>
      <c r="J151" s="109" t="n">
        <f aca="false">Curves!L152</f>
        <v>0.4</v>
      </c>
      <c r="K151" s="109" t="n">
        <v>0</v>
      </c>
      <c r="L151" s="109" t="n">
        <f aca="false">Curves!U152</f>
        <v>0.12</v>
      </c>
      <c r="M151" s="109" t="n">
        <v>0</v>
      </c>
      <c r="N151" s="109" t="n">
        <f aca="false">Curves!V152</f>
        <v>0.175</v>
      </c>
      <c r="O151" s="109" t="n">
        <v>0</v>
      </c>
      <c r="P151" s="109" t="n">
        <f aca="false">Curves!W152</f>
        <v>0.303088</v>
      </c>
      <c r="Q151" s="109" t="n">
        <v>0</v>
      </c>
      <c r="R151" s="109" t="n">
        <f aca="false">Curves!O152</f>
        <v>0.43</v>
      </c>
      <c r="S151" s="109" t="n">
        <v>0</v>
      </c>
      <c r="T151" s="109" t="n">
        <f aca="false">Curves!F152</f>
        <v>0.28</v>
      </c>
      <c r="U151" s="109" t="n">
        <v>0</v>
      </c>
      <c r="V151" s="109" t="n">
        <f aca="false">Curves!H152</f>
        <v>0.28</v>
      </c>
      <c r="W151" s="109" t="n">
        <v>0</v>
      </c>
      <c r="X151" s="109" t="n">
        <f aca="false">Curves!S152</f>
        <v>0.52</v>
      </c>
      <c r="Y151" s="109" t="n">
        <v>0</v>
      </c>
      <c r="Z151" s="109" t="n">
        <f aca="false">Curves!K152</f>
        <v>0.3975</v>
      </c>
      <c r="AA151" s="109" t="n">
        <v>0</v>
      </c>
      <c r="AB151" s="109" t="n">
        <f aca="false">Curves!G152</f>
        <v>0.245</v>
      </c>
      <c r="AC151" s="109" t="n">
        <v>0</v>
      </c>
      <c r="AD151" s="109" t="n">
        <f aca="false">Curves!R152</f>
        <v>0.5</v>
      </c>
      <c r="AE151" s="109" t="n">
        <v>0.005</v>
      </c>
      <c r="AF151" s="109" t="n">
        <f aca="false">Curves!N152</f>
        <v>0.4</v>
      </c>
      <c r="AG151" s="109" t="n">
        <v>0.005</v>
      </c>
      <c r="AH151" s="109" t="n">
        <f aca="false">Curves!J152</f>
        <v>0.3975</v>
      </c>
      <c r="AI151" s="109" t="n">
        <v>0.005</v>
      </c>
      <c r="AJ151" s="109" t="n">
        <f aca="false">Curves!E152</f>
        <v>0.28</v>
      </c>
      <c r="AK151" s="109" t="n">
        <f aca="false">Curves!M152</f>
        <v>0.4</v>
      </c>
      <c r="AL151" s="109" t="n">
        <f aca="false">Curves!Q152</f>
        <v>0.5</v>
      </c>
      <c r="AM151" s="109" t="n">
        <f aca="false">Curves!AC152</f>
        <v>0.3675</v>
      </c>
      <c r="AN151" s="109" t="n">
        <f aca="false">Curves!AQ152</f>
        <v>0.005</v>
      </c>
      <c r="AO151" s="109" t="n">
        <f aca="false">Curves!AD152</f>
        <v>-0.5</v>
      </c>
      <c r="AP151" s="109" t="n">
        <f aca="false">Curves!AP152</f>
        <v>0.155</v>
      </c>
      <c r="AQ151" s="109" t="n">
        <f aca="false">Curves!AA152</f>
        <v>0.2675</v>
      </c>
      <c r="AR151" s="109" t="n">
        <f aca="false">Curves!AG152</f>
        <v>0</v>
      </c>
      <c r="AS151" s="109" t="n">
        <f aca="false">Curves!Y152</f>
        <v>0.2675</v>
      </c>
      <c r="AT151" s="109" t="n">
        <f aca="false">Curves!AJ152</f>
        <v>0</v>
      </c>
      <c r="AU151" s="109" t="n">
        <f aca="false">Curves!AB152</f>
        <v>0.3675</v>
      </c>
      <c r="AV151" s="109" t="n">
        <f aca="false">Curves!AH152</f>
        <v>0</v>
      </c>
      <c r="AW151" s="109" t="n">
        <f aca="false">Curves!Z152</f>
        <v>0.1675</v>
      </c>
      <c r="AX151" s="109" t="n">
        <f aca="false">Curves!AI152</f>
        <v>0.02</v>
      </c>
      <c r="AY151" s="109" t="n">
        <f aca="false">Curves!Z152</f>
        <v>0.1675</v>
      </c>
      <c r="AZ151" s="109" t="n">
        <f aca="false">Curves!AK152</f>
        <v>0.02</v>
      </c>
      <c r="BA151" s="109" t="n">
        <f aca="false">Curves!Z152</f>
        <v>0.1675</v>
      </c>
      <c r="BB151" s="109" t="n">
        <f aca="false">Curves!AL152</f>
        <v>0.05</v>
      </c>
      <c r="BC151" s="109" t="n">
        <f aca="false">Curves!Z152</f>
        <v>0.1675</v>
      </c>
      <c r="BD151" s="109" t="n">
        <f aca="false">Curves!AO152</f>
        <v>0</v>
      </c>
      <c r="BE151" s="109" t="n">
        <f aca="false">Curves!AC152</f>
        <v>0.3675</v>
      </c>
      <c r="BF151" s="109" t="n">
        <f aca="false">Curves!AR152</f>
        <v>0.055</v>
      </c>
      <c r="BG151" s="109" t="n">
        <f aca="false">Curves!Z152</f>
        <v>0.1675</v>
      </c>
      <c r="BH151" s="109" t="n">
        <f aca="false">Curves!AM152</f>
        <v>0.03</v>
      </c>
      <c r="BI151" s="109" t="n">
        <f aca="false">AS151</f>
        <v>0.2675</v>
      </c>
      <c r="BJ151" s="109" t="n">
        <f aca="false">AT151</f>
        <v>0</v>
      </c>
      <c r="BK151" s="109" t="n">
        <v>0</v>
      </c>
      <c r="BL151" s="109" t="n">
        <f aca="false">D151</f>
        <v>0.28</v>
      </c>
      <c r="BM151" s="109" t="n">
        <v>0</v>
      </c>
      <c r="BN151" s="109" t="n">
        <f aca="false">R151</f>
        <v>0.43</v>
      </c>
      <c r="BO151" s="109" t="n">
        <f aca="false">S151+0.01</f>
        <v>0.01</v>
      </c>
      <c r="BP151" s="109" t="n">
        <v>0</v>
      </c>
      <c r="BQ151" s="109" t="n">
        <f aca="false">AS151</f>
        <v>0.2675</v>
      </c>
      <c r="BR151" s="109" t="n">
        <f aca="false">AQ151</f>
        <v>0.2675</v>
      </c>
      <c r="BS151" s="109" t="n">
        <f aca="false">D151</f>
        <v>0.28</v>
      </c>
      <c r="BT151" s="109" t="n">
        <f aca="false">Curves!AE152</f>
        <v>0</v>
      </c>
      <c r="BU151" s="109" t="n">
        <v>0</v>
      </c>
      <c r="BV151" s="109" t="n">
        <f aca="false">AW151</f>
        <v>0.1675</v>
      </c>
      <c r="BW151" s="109" t="n">
        <f aca="false">Curves!AN152</f>
        <v>0</v>
      </c>
      <c r="BX151" s="109" t="n">
        <f aca="false">AQ151</f>
        <v>0.2675</v>
      </c>
      <c r="BY151" s="109" t="n">
        <f aca="false">Curves!AS152</f>
        <v>0</v>
      </c>
      <c r="BZ151" s="109" t="n">
        <f aca="false">BA151</f>
        <v>0.1675</v>
      </c>
      <c r="CA151" s="109" t="n">
        <f aca="false">BB151</f>
        <v>0.05</v>
      </c>
      <c r="CB151" s="109"/>
      <c r="CC151" s="109"/>
      <c r="CD151" s="110"/>
      <c r="CE151" s="109"/>
      <c r="CF151" s="110"/>
      <c r="CG151" s="109"/>
      <c r="CH151" s="109"/>
      <c r="CI151" s="109"/>
      <c r="CJ151" s="109"/>
      <c r="CK151" s="109"/>
    </row>
    <row r="152" customFormat="false" ht="12.75" hidden="false" customHeight="false" outlineLevel="0" collapsed="false">
      <c r="A152" s="0" t="n">
        <v>0.398701075656766</v>
      </c>
      <c r="B152" s="0" t="str">
        <f aca="false">(D152&amp;E152&amp;F152&amp;G152&amp;H152&amp;I152&amp;J152&amp;K152&amp;L152&amp;M152&amp;N152&amp;O152&amp;P152&amp;Q152&amp;R152&amp;S152&amp;T152&amp;U152&amp;V152&amp;W152&amp;X152&amp;Y152&amp;Z152&amp;AA152&amp;AB152&amp;AC152&amp;AD152&amp;AE152&amp;AF152&amp;AG152&amp;AH152&amp;AI152&amp;AJ152&amp;AK152&amp;AL152&amp;AM152&amp;AN152&amp;AO152&amp;AP152&amp;AQ152&amp;AR152&amp;AS152&amp;AT152&amp;AU152&amp;AV152&amp;AW152&amp;AX152&amp;AY152&amp;AZ152&amp;BA152&amp;BB152&amp;BC152&amp;BD152&amp;BE152&amp;BF152&amp;BG152&amp;BH152&amp;BI152&amp;BJ152&amp;BK152&amp;BL152&amp;BM152&amp;BN152&amp;BO152&amp;BP152&amp;BQ152&amp;BR152&amp;BS152&amp;BT152&amp;BU152&amp;BV152&amp;BW152&amp;BX152&amp;BY152&amp;BZ152&amp;CA152)</f>
        <v>0.2700.387500.4900.3900.1100.16500.28892800.4200.2700.2700.5100.387500.23500.490.0050.390.0050.38750.0050.270.390.490.35750.005-0.50.1550.257500.257500.357500.15750.020.15750.020.15750.050.157500.35750.0550.15750.03250.2575000.2700.420.0100.25750.25750.27000.157500.257500.15750.05</v>
      </c>
      <c r="C152" s="108" t="n">
        <v>41306</v>
      </c>
      <c r="D152" s="109" t="n">
        <f aca="false">Curves!D153</f>
        <v>0.27</v>
      </c>
      <c r="E152" s="109" t="n">
        <v>0</v>
      </c>
      <c r="F152" s="109" t="n">
        <f aca="false">Curves!I153</f>
        <v>0.3875</v>
      </c>
      <c r="G152" s="109" t="n">
        <v>0</v>
      </c>
      <c r="H152" s="109" t="n">
        <f aca="false">Curves!P153</f>
        <v>0.49</v>
      </c>
      <c r="I152" s="109" t="n">
        <v>0</v>
      </c>
      <c r="J152" s="109" t="n">
        <f aca="false">Curves!L153</f>
        <v>0.39</v>
      </c>
      <c r="K152" s="109" t="n">
        <v>0</v>
      </c>
      <c r="L152" s="109" t="n">
        <f aca="false">Curves!U153</f>
        <v>0.11</v>
      </c>
      <c r="M152" s="109" t="n">
        <v>0</v>
      </c>
      <c r="N152" s="109" t="n">
        <f aca="false">Curves!V153</f>
        <v>0.165</v>
      </c>
      <c r="O152" s="109" t="n">
        <v>0</v>
      </c>
      <c r="P152" s="109" t="n">
        <f aca="false">Curves!W153</f>
        <v>0.288928</v>
      </c>
      <c r="Q152" s="109" t="n">
        <v>0</v>
      </c>
      <c r="R152" s="109" t="n">
        <f aca="false">Curves!O153</f>
        <v>0.42</v>
      </c>
      <c r="S152" s="109" t="n">
        <v>0</v>
      </c>
      <c r="T152" s="109" t="n">
        <f aca="false">Curves!F153</f>
        <v>0.27</v>
      </c>
      <c r="U152" s="109" t="n">
        <v>0</v>
      </c>
      <c r="V152" s="109" t="n">
        <f aca="false">Curves!H153</f>
        <v>0.27</v>
      </c>
      <c r="W152" s="109" t="n">
        <v>0</v>
      </c>
      <c r="X152" s="109" t="n">
        <f aca="false">Curves!S153</f>
        <v>0.51</v>
      </c>
      <c r="Y152" s="109" t="n">
        <v>0</v>
      </c>
      <c r="Z152" s="109" t="n">
        <f aca="false">Curves!K153</f>
        <v>0.3875</v>
      </c>
      <c r="AA152" s="109" t="n">
        <v>0</v>
      </c>
      <c r="AB152" s="109" t="n">
        <f aca="false">Curves!G153</f>
        <v>0.235</v>
      </c>
      <c r="AC152" s="109" t="n">
        <v>0</v>
      </c>
      <c r="AD152" s="109" t="n">
        <f aca="false">Curves!R153</f>
        <v>0.49</v>
      </c>
      <c r="AE152" s="109" t="n">
        <v>0.005</v>
      </c>
      <c r="AF152" s="109" t="n">
        <f aca="false">Curves!N153</f>
        <v>0.39</v>
      </c>
      <c r="AG152" s="109" t="n">
        <v>0.005</v>
      </c>
      <c r="AH152" s="109" t="n">
        <f aca="false">Curves!J153</f>
        <v>0.3875</v>
      </c>
      <c r="AI152" s="109" t="n">
        <v>0.005</v>
      </c>
      <c r="AJ152" s="109" t="n">
        <f aca="false">Curves!E153</f>
        <v>0.27</v>
      </c>
      <c r="AK152" s="109" t="n">
        <f aca="false">Curves!M153</f>
        <v>0.39</v>
      </c>
      <c r="AL152" s="109" t="n">
        <f aca="false">Curves!Q153</f>
        <v>0.49</v>
      </c>
      <c r="AM152" s="109" t="n">
        <f aca="false">Curves!AC153</f>
        <v>0.3575</v>
      </c>
      <c r="AN152" s="109" t="n">
        <f aca="false">Curves!AQ153</f>
        <v>0.005</v>
      </c>
      <c r="AO152" s="109" t="n">
        <f aca="false">Curves!AD153</f>
        <v>-0.5</v>
      </c>
      <c r="AP152" s="109" t="n">
        <f aca="false">Curves!AP153</f>
        <v>0.155</v>
      </c>
      <c r="AQ152" s="109" t="n">
        <f aca="false">Curves!AA153</f>
        <v>0.2575</v>
      </c>
      <c r="AR152" s="109" t="n">
        <f aca="false">Curves!AG153</f>
        <v>0</v>
      </c>
      <c r="AS152" s="109" t="n">
        <f aca="false">Curves!Y153</f>
        <v>0.2575</v>
      </c>
      <c r="AT152" s="109" t="n">
        <f aca="false">Curves!AJ153</f>
        <v>0</v>
      </c>
      <c r="AU152" s="109" t="n">
        <f aca="false">Curves!AB153</f>
        <v>0.3575</v>
      </c>
      <c r="AV152" s="109" t="n">
        <f aca="false">Curves!AH153</f>
        <v>0</v>
      </c>
      <c r="AW152" s="109" t="n">
        <f aca="false">Curves!Z153</f>
        <v>0.1575</v>
      </c>
      <c r="AX152" s="109" t="n">
        <f aca="false">Curves!AI153</f>
        <v>0.02</v>
      </c>
      <c r="AY152" s="109" t="n">
        <f aca="false">Curves!Z153</f>
        <v>0.1575</v>
      </c>
      <c r="AZ152" s="109" t="n">
        <f aca="false">Curves!AK153</f>
        <v>0.02</v>
      </c>
      <c r="BA152" s="109" t="n">
        <f aca="false">Curves!Z153</f>
        <v>0.1575</v>
      </c>
      <c r="BB152" s="109" t="n">
        <f aca="false">Curves!AL153</f>
        <v>0.05</v>
      </c>
      <c r="BC152" s="109" t="n">
        <f aca="false">Curves!Z153</f>
        <v>0.1575</v>
      </c>
      <c r="BD152" s="109" t="n">
        <f aca="false">Curves!AO153</f>
        <v>0</v>
      </c>
      <c r="BE152" s="109" t="n">
        <f aca="false">Curves!AC153</f>
        <v>0.3575</v>
      </c>
      <c r="BF152" s="109" t="n">
        <f aca="false">Curves!AR153</f>
        <v>0.055</v>
      </c>
      <c r="BG152" s="109" t="n">
        <f aca="false">Curves!Z153</f>
        <v>0.1575</v>
      </c>
      <c r="BH152" s="109" t="n">
        <f aca="false">Curves!AM153</f>
        <v>0.0325</v>
      </c>
      <c r="BI152" s="109" t="n">
        <f aca="false">AS152</f>
        <v>0.2575</v>
      </c>
      <c r="BJ152" s="109" t="n">
        <f aca="false">AT152</f>
        <v>0</v>
      </c>
      <c r="BK152" s="109" t="n">
        <v>0</v>
      </c>
      <c r="BL152" s="109" t="n">
        <f aca="false">D152</f>
        <v>0.27</v>
      </c>
      <c r="BM152" s="109" t="n">
        <v>0</v>
      </c>
      <c r="BN152" s="109" t="n">
        <f aca="false">R152</f>
        <v>0.42</v>
      </c>
      <c r="BO152" s="109" t="n">
        <f aca="false">S152+0.01</f>
        <v>0.01</v>
      </c>
      <c r="BP152" s="109" t="n">
        <v>0</v>
      </c>
      <c r="BQ152" s="109" t="n">
        <f aca="false">AS152</f>
        <v>0.2575</v>
      </c>
      <c r="BR152" s="109" t="n">
        <f aca="false">AQ152</f>
        <v>0.2575</v>
      </c>
      <c r="BS152" s="109" t="n">
        <f aca="false">D152</f>
        <v>0.27</v>
      </c>
      <c r="BT152" s="109" t="n">
        <f aca="false">Curves!AE153</f>
        <v>0</v>
      </c>
      <c r="BU152" s="109" t="n">
        <v>0</v>
      </c>
      <c r="BV152" s="109" t="n">
        <f aca="false">AW152</f>
        <v>0.1575</v>
      </c>
      <c r="BW152" s="109" t="n">
        <f aca="false">Curves!AN153</f>
        <v>0</v>
      </c>
      <c r="BX152" s="109" t="n">
        <f aca="false">AQ152</f>
        <v>0.2575</v>
      </c>
      <c r="BY152" s="109" t="n">
        <f aca="false">Curves!AS153</f>
        <v>0</v>
      </c>
      <c r="BZ152" s="109" t="n">
        <f aca="false">BA152</f>
        <v>0.1575</v>
      </c>
      <c r="CA152" s="109" t="n">
        <f aca="false">BB152</f>
        <v>0.05</v>
      </c>
      <c r="CB152" s="109"/>
      <c r="CC152" s="109"/>
      <c r="CD152" s="110"/>
      <c r="CE152" s="109"/>
      <c r="CF152" s="110"/>
      <c r="CG152" s="109"/>
      <c r="CH152" s="109"/>
      <c r="CI152" s="109"/>
      <c r="CJ152" s="109"/>
      <c r="CK152" s="109"/>
    </row>
    <row r="153" customFormat="false" ht="12.75" hidden="false" customHeight="false" outlineLevel="0" collapsed="false">
      <c r="A153" s="0" t="n">
        <v>0.396473262019667</v>
      </c>
      <c r="B153" s="0" t="str">
        <f aca="false">(D153&amp;E153&amp;F153&amp;G153&amp;H153&amp;I153&amp;J153&amp;K153&amp;L153&amp;M153&amp;N153&amp;O153&amp;P153&amp;Q153&amp;R153&amp;S153&amp;T153&amp;U153&amp;V153&amp;W153&amp;X153&amp;Y153&amp;Z153&amp;AA153&amp;AB153&amp;AC153&amp;AD153&amp;AE153&amp;AF153&amp;AG153&amp;AH153&amp;AI153&amp;AJ153&amp;AK153&amp;AL153&amp;AM153&amp;AN153&amp;AO153&amp;AP153&amp;AQ153&amp;AR153&amp;AS153&amp;AT153&amp;AU153&amp;AV153&amp;AW153&amp;AX153&amp;AY153&amp;AZ153&amp;BA153&amp;BB153&amp;BC153&amp;BD153&amp;BE153&amp;BF153&amp;BG153&amp;BH153&amp;BI153&amp;BJ153&amp;BK153&amp;BL153&amp;BM153&amp;BN153&amp;BO153&amp;BP153&amp;BQ153&amp;BR153&amp;BS153&amp;BT153&amp;BU153&amp;BV153&amp;BW153&amp;BX153&amp;BY153&amp;BZ153&amp;CA153)</f>
        <v>0.26500.382500.48500.38500.10500.1600.27928800.41500.26500.26500.50500.382500.2300.4850.0050.3850.0050.38250.0050.2650.3850.4850.35250.005-0.50.1550.252500.252500.352500.15250.020.15250.020.15250.050.152500.35250.0550.15250.0350.2525000.26500.4150.0100.25250.25250.265000.152500.252500.15250.05</v>
      </c>
      <c r="C153" s="108" t="n">
        <v>41334</v>
      </c>
      <c r="D153" s="109" t="n">
        <f aca="false">Curves!D154</f>
        <v>0.265</v>
      </c>
      <c r="E153" s="109" t="n">
        <v>0</v>
      </c>
      <c r="F153" s="109" t="n">
        <f aca="false">Curves!I154</f>
        <v>0.3825</v>
      </c>
      <c r="G153" s="109" t="n">
        <v>0</v>
      </c>
      <c r="H153" s="109" t="n">
        <f aca="false">Curves!P154</f>
        <v>0.485</v>
      </c>
      <c r="I153" s="109" t="n">
        <v>0</v>
      </c>
      <c r="J153" s="109" t="n">
        <f aca="false">Curves!L154</f>
        <v>0.385</v>
      </c>
      <c r="K153" s="109" t="n">
        <v>0</v>
      </c>
      <c r="L153" s="109" t="n">
        <f aca="false">Curves!U154</f>
        <v>0.105</v>
      </c>
      <c r="M153" s="109" t="n">
        <v>0</v>
      </c>
      <c r="N153" s="109" t="n">
        <f aca="false">Curves!V154</f>
        <v>0.16</v>
      </c>
      <c r="O153" s="109" t="n">
        <v>0</v>
      </c>
      <c r="P153" s="109" t="n">
        <f aca="false">Curves!W154</f>
        <v>0.279288</v>
      </c>
      <c r="Q153" s="109" t="n">
        <v>0</v>
      </c>
      <c r="R153" s="109" t="n">
        <f aca="false">Curves!O154</f>
        <v>0.415</v>
      </c>
      <c r="S153" s="109" t="n">
        <v>0</v>
      </c>
      <c r="T153" s="109" t="n">
        <f aca="false">Curves!F154</f>
        <v>0.265</v>
      </c>
      <c r="U153" s="109" t="n">
        <v>0</v>
      </c>
      <c r="V153" s="109" t="n">
        <f aca="false">Curves!H154</f>
        <v>0.265</v>
      </c>
      <c r="W153" s="109" t="n">
        <v>0</v>
      </c>
      <c r="X153" s="109" t="n">
        <f aca="false">Curves!S154</f>
        <v>0.505</v>
      </c>
      <c r="Y153" s="109" t="n">
        <v>0</v>
      </c>
      <c r="Z153" s="109" t="n">
        <f aca="false">Curves!K154</f>
        <v>0.3825</v>
      </c>
      <c r="AA153" s="109" t="n">
        <v>0</v>
      </c>
      <c r="AB153" s="109" t="n">
        <f aca="false">Curves!G154</f>
        <v>0.23</v>
      </c>
      <c r="AC153" s="109" t="n">
        <v>0</v>
      </c>
      <c r="AD153" s="109" t="n">
        <f aca="false">Curves!R154</f>
        <v>0.485</v>
      </c>
      <c r="AE153" s="109" t="n">
        <v>0.005</v>
      </c>
      <c r="AF153" s="109" t="n">
        <f aca="false">Curves!N154</f>
        <v>0.385</v>
      </c>
      <c r="AG153" s="109" t="n">
        <v>0.005</v>
      </c>
      <c r="AH153" s="109" t="n">
        <f aca="false">Curves!J154</f>
        <v>0.3825</v>
      </c>
      <c r="AI153" s="109" t="n">
        <v>0.005</v>
      </c>
      <c r="AJ153" s="109" t="n">
        <f aca="false">Curves!E154</f>
        <v>0.265</v>
      </c>
      <c r="AK153" s="109" t="n">
        <f aca="false">Curves!M154</f>
        <v>0.385</v>
      </c>
      <c r="AL153" s="109" t="n">
        <f aca="false">Curves!Q154</f>
        <v>0.485</v>
      </c>
      <c r="AM153" s="109" t="n">
        <f aca="false">Curves!AC154</f>
        <v>0.3525</v>
      </c>
      <c r="AN153" s="109" t="n">
        <f aca="false">Curves!AQ154</f>
        <v>0.005</v>
      </c>
      <c r="AO153" s="109" t="n">
        <f aca="false">Curves!AD154</f>
        <v>-0.5</v>
      </c>
      <c r="AP153" s="109" t="n">
        <f aca="false">Curves!AP154</f>
        <v>0.155</v>
      </c>
      <c r="AQ153" s="109" t="n">
        <f aca="false">Curves!AA154</f>
        <v>0.2525</v>
      </c>
      <c r="AR153" s="109" t="n">
        <f aca="false">Curves!AG154</f>
        <v>0</v>
      </c>
      <c r="AS153" s="109" t="n">
        <f aca="false">Curves!Y154</f>
        <v>0.2525</v>
      </c>
      <c r="AT153" s="109" t="n">
        <f aca="false">Curves!AJ154</f>
        <v>0</v>
      </c>
      <c r="AU153" s="109" t="n">
        <f aca="false">Curves!AB154</f>
        <v>0.3525</v>
      </c>
      <c r="AV153" s="109" t="n">
        <f aca="false">Curves!AH154</f>
        <v>0</v>
      </c>
      <c r="AW153" s="109" t="n">
        <f aca="false">Curves!Z154</f>
        <v>0.1525</v>
      </c>
      <c r="AX153" s="109" t="n">
        <f aca="false">Curves!AI154</f>
        <v>0.02</v>
      </c>
      <c r="AY153" s="109" t="n">
        <f aca="false">Curves!Z154</f>
        <v>0.1525</v>
      </c>
      <c r="AZ153" s="109" t="n">
        <f aca="false">Curves!AK154</f>
        <v>0.02</v>
      </c>
      <c r="BA153" s="109" t="n">
        <f aca="false">Curves!Z154</f>
        <v>0.1525</v>
      </c>
      <c r="BB153" s="109" t="n">
        <f aca="false">Curves!AL154</f>
        <v>0.05</v>
      </c>
      <c r="BC153" s="109" t="n">
        <f aca="false">Curves!Z154</f>
        <v>0.1525</v>
      </c>
      <c r="BD153" s="109" t="n">
        <f aca="false">Curves!AO154</f>
        <v>0</v>
      </c>
      <c r="BE153" s="109" t="n">
        <f aca="false">Curves!AC154</f>
        <v>0.3525</v>
      </c>
      <c r="BF153" s="109" t="n">
        <f aca="false">Curves!AR154</f>
        <v>0.055</v>
      </c>
      <c r="BG153" s="109" t="n">
        <f aca="false">Curves!Z154</f>
        <v>0.1525</v>
      </c>
      <c r="BH153" s="109" t="n">
        <f aca="false">Curves!AM154</f>
        <v>0.035</v>
      </c>
      <c r="BI153" s="109" t="n">
        <f aca="false">AS153</f>
        <v>0.2525</v>
      </c>
      <c r="BJ153" s="109" t="n">
        <f aca="false">AT153</f>
        <v>0</v>
      </c>
      <c r="BK153" s="109" t="n">
        <v>0</v>
      </c>
      <c r="BL153" s="109" t="n">
        <f aca="false">D153</f>
        <v>0.265</v>
      </c>
      <c r="BM153" s="109" t="n">
        <v>0</v>
      </c>
      <c r="BN153" s="109" t="n">
        <f aca="false">R153</f>
        <v>0.415</v>
      </c>
      <c r="BO153" s="109" t="n">
        <f aca="false">S153+0.01</f>
        <v>0.01</v>
      </c>
      <c r="BP153" s="109" t="n">
        <v>0</v>
      </c>
      <c r="BQ153" s="109" t="n">
        <f aca="false">AS153</f>
        <v>0.2525</v>
      </c>
      <c r="BR153" s="109" t="n">
        <f aca="false">AQ153</f>
        <v>0.2525</v>
      </c>
      <c r="BS153" s="109" t="n">
        <f aca="false">D153</f>
        <v>0.265</v>
      </c>
      <c r="BT153" s="109" t="n">
        <f aca="false">Curves!AE154</f>
        <v>0</v>
      </c>
      <c r="BU153" s="109" t="n">
        <v>0</v>
      </c>
      <c r="BV153" s="109" t="n">
        <f aca="false">AW153</f>
        <v>0.1525</v>
      </c>
      <c r="BW153" s="109" t="n">
        <f aca="false">Curves!AN154</f>
        <v>0</v>
      </c>
      <c r="BX153" s="109" t="n">
        <f aca="false">AQ153</f>
        <v>0.2525</v>
      </c>
      <c r="BY153" s="109" t="n">
        <f aca="false">Curves!AS154</f>
        <v>0</v>
      </c>
      <c r="BZ153" s="109" t="n">
        <f aca="false">BA153</f>
        <v>0.1525</v>
      </c>
      <c r="CA153" s="109" t="n">
        <f aca="false">BB153</f>
        <v>0.05</v>
      </c>
      <c r="CB153" s="109"/>
      <c r="CC153" s="109"/>
      <c r="CD153" s="110"/>
      <c r="CE153" s="109"/>
      <c r="CF153" s="110"/>
      <c r="CG153" s="109"/>
      <c r="CH153" s="109"/>
      <c r="CI153" s="109"/>
      <c r="CJ153" s="109"/>
      <c r="CK153" s="109"/>
    </row>
    <row r="154" customFormat="false" ht="12.75" hidden="false" customHeight="false" outlineLevel="0" collapsed="false">
      <c r="A154" s="0" t="n">
        <v>0.39402105709625</v>
      </c>
      <c r="B154" s="0" t="str">
        <f aca="false">(D154&amp;E154&amp;F154&amp;G154&amp;H154&amp;I154&amp;J154&amp;K154&amp;L154&amp;M154&amp;N154&amp;O154&amp;P154&amp;Q154&amp;R154&amp;S154&amp;T154&amp;U154&amp;V154&amp;W154&amp;X154&amp;Y154&amp;Z154&amp;AA154&amp;AB154&amp;AC154&amp;AD154&amp;AE154&amp;AF154&amp;AG154&amp;AH154&amp;AI154&amp;AJ154&amp;AK154&amp;AL154&amp;AM154&amp;AN154&amp;AO154&amp;AP154&amp;AQ154&amp;AR154&amp;AS154&amp;AT154&amp;AU154&amp;AV154&amp;AW154&amp;AX154&amp;AY154&amp;AZ154&amp;BA154&amp;BB154&amp;BC154&amp;BD154&amp;BE154&amp;BF154&amp;BG154&amp;BH154&amp;BI154&amp;BJ154&amp;BK154&amp;BL154&amp;BM154&amp;BN154&amp;BO154&amp;BP154&amp;BQ154&amp;BR154&amp;BS154&amp;BT154&amp;BU154&amp;BV154&amp;BW154&amp;BX154&amp;BY154&amp;BZ154&amp;CA154)</f>
        <v>0.1900.1900.18500.2150-0.0100.04500.1900.23500.1900.1900.18500.1900.15500.1850.0050.2150.0050.190.0050.190.2150.1850.23750-0.650.1550.187500.187500.237500.09750.0050.09750.0050.09750.040.097500.23750.040.09750.00750.1875000.1900.2350.0100.18750.18750.19000.097500.187500.09750.04</v>
      </c>
      <c r="C154" s="108" t="n">
        <v>41365</v>
      </c>
      <c r="D154" s="109" t="n">
        <f aca="false">Curves!D155</f>
        <v>0.19</v>
      </c>
      <c r="E154" s="109" t="n">
        <v>0</v>
      </c>
      <c r="F154" s="109" t="n">
        <f aca="false">Curves!I155</f>
        <v>0.19</v>
      </c>
      <c r="G154" s="109" t="n">
        <v>0</v>
      </c>
      <c r="H154" s="109" t="n">
        <f aca="false">Curves!P155</f>
        <v>0.185</v>
      </c>
      <c r="I154" s="109" t="n">
        <v>0</v>
      </c>
      <c r="J154" s="109" t="n">
        <f aca="false">Curves!L155</f>
        <v>0.215</v>
      </c>
      <c r="K154" s="109" t="n">
        <v>0</v>
      </c>
      <c r="L154" s="109" t="n">
        <f aca="false">Curves!U155</f>
        <v>-0.01</v>
      </c>
      <c r="M154" s="109" t="n">
        <v>0</v>
      </c>
      <c r="N154" s="109" t="n">
        <f aca="false">Curves!V155</f>
        <v>0.045</v>
      </c>
      <c r="O154" s="109" t="n">
        <v>0</v>
      </c>
      <c r="P154" s="109" t="n">
        <f aca="false">Curves!W155</f>
        <v>0.19</v>
      </c>
      <c r="Q154" s="109" t="n">
        <v>0</v>
      </c>
      <c r="R154" s="109" t="n">
        <f aca="false">Curves!O155</f>
        <v>0.235</v>
      </c>
      <c r="S154" s="109" t="n">
        <v>0</v>
      </c>
      <c r="T154" s="109" t="n">
        <f aca="false">Curves!F155</f>
        <v>0.19</v>
      </c>
      <c r="U154" s="109" t="n">
        <v>0</v>
      </c>
      <c r="V154" s="109" t="n">
        <f aca="false">Curves!H155</f>
        <v>0.19</v>
      </c>
      <c r="W154" s="109" t="n">
        <v>0</v>
      </c>
      <c r="X154" s="109" t="n">
        <f aca="false">Curves!S155</f>
        <v>0.185</v>
      </c>
      <c r="Y154" s="109" t="n">
        <v>0</v>
      </c>
      <c r="Z154" s="109" t="n">
        <f aca="false">Curves!K155</f>
        <v>0.19</v>
      </c>
      <c r="AA154" s="109" t="n">
        <v>0</v>
      </c>
      <c r="AB154" s="109" t="n">
        <f aca="false">Curves!G155</f>
        <v>0.155</v>
      </c>
      <c r="AC154" s="109" t="n">
        <v>0</v>
      </c>
      <c r="AD154" s="109" t="n">
        <f aca="false">Curves!R155</f>
        <v>0.185</v>
      </c>
      <c r="AE154" s="109" t="n">
        <v>0.005</v>
      </c>
      <c r="AF154" s="109" t="n">
        <f aca="false">Curves!N155</f>
        <v>0.215</v>
      </c>
      <c r="AG154" s="109" t="n">
        <v>0.005</v>
      </c>
      <c r="AH154" s="109" t="n">
        <f aca="false">Curves!J155</f>
        <v>0.19</v>
      </c>
      <c r="AI154" s="109" t="n">
        <v>0.005</v>
      </c>
      <c r="AJ154" s="109" t="n">
        <f aca="false">Curves!E155</f>
        <v>0.19</v>
      </c>
      <c r="AK154" s="109" t="n">
        <f aca="false">Curves!M155</f>
        <v>0.215</v>
      </c>
      <c r="AL154" s="109" t="n">
        <f aca="false">Curves!Q155</f>
        <v>0.185</v>
      </c>
      <c r="AM154" s="109" t="n">
        <f aca="false">Curves!AC155</f>
        <v>0.2375</v>
      </c>
      <c r="AN154" s="109" t="n">
        <f aca="false">Curves!AQ155</f>
        <v>0</v>
      </c>
      <c r="AO154" s="109" t="n">
        <f aca="false">Curves!AD155</f>
        <v>-0.65</v>
      </c>
      <c r="AP154" s="109" t="n">
        <f aca="false">Curves!AP155</f>
        <v>0.155</v>
      </c>
      <c r="AQ154" s="109" t="n">
        <f aca="false">Curves!AA155</f>
        <v>0.1875</v>
      </c>
      <c r="AR154" s="109" t="n">
        <f aca="false">Curves!AG155</f>
        <v>0</v>
      </c>
      <c r="AS154" s="109" t="n">
        <f aca="false">Curves!Y155</f>
        <v>0.1875</v>
      </c>
      <c r="AT154" s="109" t="n">
        <f aca="false">Curves!AJ155</f>
        <v>0</v>
      </c>
      <c r="AU154" s="109" t="n">
        <f aca="false">Curves!AB155</f>
        <v>0.2375</v>
      </c>
      <c r="AV154" s="109" t="n">
        <f aca="false">Curves!AH155</f>
        <v>0</v>
      </c>
      <c r="AW154" s="109" t="n">
        <f aca="false">Curves!Z155</f>
        <v>0.0975</v>
      </c>
      <c r="AX154" s="109" t="n">
        <f aca="false">Curves!AI155</f>
        <v>0.005</v>
      </c>
      <c r="AY154" s="109" t="n">
        <f aca="false">Curves!Z155</f>
        <v>0.0975</v>
      </c>
      <c r="AZ154" s="109" t="n">
        <f aca="false">Curves!AK155</f>
        <v>0.005</v>
      </c>
      <c r="BA154" s="109" t="n">
        <f aca="false">Curves!Z155</f>
        <v>0.0975</v>
      </c>
      <c r="BB154" s="109" t="n">
        <f aca="false">Curves!AL155</f>
        <v>0.04</v>
      </c>
      <c r="BC154" s="109" t="n">
        <f aca="false">Curves!Z155</f>
        <v>0.0975</v>
      </c>
      <c r="BD154" s="109" t="n">
        <f aca="false">Curves!AO155</f>
        <v>0</v>
      </c>
      <c r="BE154" s="109" t="n">
        <f aca="false">Curves!AC155</f>
        <v>0.2375</v>
      </c>
      <c r="BF154" s="109" t="n">
        <f aca="false">Curves!AR155</f>
        <v>0.04</v>
      </c>
      <c r="BG154" s="109" t="n">
        <f aca="false">Curves!Z155</f>
        <v>0.0975</v>
      </c>
      <c r="BH154" s="109" t="n">
        <f aca="false">Curves!AM155</f>
        <v>0.0075</v>
      </c>
      <c r="BI154" s="109" t="n">
        <f aca="false">AS154</f>
        <v>0.1875</v>
      </c>
      <c r="BJ154" s="109" t="n">
        <f aca="false">AT154</f>
        <v>0</v>
      </c>
      <c r="BK154" s="109" t="n">
        <v>0</v>
      </c>
      <c r="BL154" s="109" t="n">
        <f aca="false">D154</f>
        <v>0.19</v>
      </c>
      <c r="BM154" s="109" t="n">
        <v>0</v>
      </c>
      <c r="BN154" s="109" t="n">
        <f aca="false">R154</f>
        <v>0.235</v>
      </c>
      <c r="BO154" s="109" t="n">
        <f aca="false">S154+0.01</f>
        <v>0.01</v>
      </c>
      <c r="BP154" s="109" t="n">
        <v>0</v>
      </c>
      <c r="BQ154" s="109" t="n">
        <f aca="false">AS154</f>
        <v>0.1875</v>
      </c>
      <c r="BR154" s="109" t="n">
        <f aca="false">AQ154</f>
        <v>0.1875</v>
      </c>
      <c r="BS154" s="109" t="n">
        <f aca="false">D154</f>
        <v>0.19</v>
      </c>
      <c r="BT154" s="109" t="n">
        <f aca="false">Curves!AE155</f>
        <v>0</v>
      </c>
      <c r="BU154" s="109" t="n">
        <v>0</v>
      </c>
      <c r="BV154" s="109" t="n">
        <f aca="false">AW154</f>
        <v>0.0975</v>
      </c>
      <c r="BW154" s="109" t="n">
        <f aca="false">Curves!AN155</f>
        <v>0</v>
      </c>
      <c r="BX154" s="109" t="n">
        <f aca="false">AQ154</f>
        <v>0.1875</v>
      </c>
      <c r="BY154" s="109" t="n">
        <f aca="false">Curves!AS155</f>
        <v>0</v>
      </c>
      <c r="BZ154" s="109" t="n">
        <f aca="false">BA154</f>
        <v>0.0975</v>
      </c>
      <c r="CA154" s="109" t="n">
        <f aca="false">BB154</f>
        <v>0.04</v>
      </c>
      <c r="CB154" s="109"/>
      <c r="CC154" s="109"/>
      <c r="CD154" s="110"/>
      <c r="CE154" s="109"/>
      <c r="CF154" s="110"/>
      <c r="CG154" s="109"/>
      <c r="CH154" s="109"/>
      <c r="CI154" s="109"/>
      <c r="CJ154" s="109"/>
      <c r="CK154" s="109"/>
    </row>
    <row r="155" customFormat="false" ht="12.75" hidden="false" customHeight="false" outlineLevel="0" collapsed="false">
      <c r="A155" s="0" t="n">
        <v>0.391662184243123</v>
      </c>
      <c r="B155" s="0" t="str">
        <f aca="false">(D155&amp;E155&amp;F155&amp;G155&amp;H155&amp;I155&amp;J155&amp;K155&amp;L155&amp;M155&amp;N155&amp;O155&amp;P155&amp;Q155&amp;R155&amp;S155&amp;T155&amp;U155&amp;V155&amp;W155&amp;X155&amp;Y155&amp;Z155&amp;AA155&amp;AB155&amp;AC155&amp;AD155&amp;AE155&amp;AF155&amp;AG155&amp;AH155&amp;AI155&amp;AJ155&amp;AK155&amp;AL155&amp;AM155&amp;AN155&amp;AO155&amp;AP155&amp;AQ155&amp;AR155&amp;AS155&amp;AT155&amp;AU155&amp;AV155&amp;AW155&amp;AX155&amp;AY155&amp;AZ155&amp;BA155&amp;BB155&amp;BC155&amp;BD155&amp;BE155&amp;BF155&amp;BG155&amp;BH155&amp;BI155&amp;BJ155&amp;BK155&amp;BL155&amp;BM155&amp;BN155&amp;BO155&amp;BP155&amp;BQ155&amp;BR155&amp;BS155&amp;BT155&amp;BU155&amp;BV155&amp;BW155&amp;BX155&amp;BY155&amp;BZ155&amp;CA155)</f>
        <v>0.1800.1800.17500.2050-0.0200.03500.1800.22500.1800.1800.17500.1800.14500.1750.0050.2050.0050.180.0050.180.2050.1750.22750-0.650.1550.177500.177500.227500.08750.0050.08750.0050.08750.040.087500.22750.040.08750.00750.1775000.1800.2250.0100.17750.17750.18000.087500.177500.08750.04</v>
      </c>
      <c r="C155" s="108" t="n">
        <v>41395</v>
      </c>
      <c r="D155" s="109" t="n">
        <f aca="false">Curves!D156</f>
        <v>0.18</v>
      </c>
      <c r="E155" s="109" t="n">
        <v>0</v>
      </c>
      <c r="F155" s="109" t="n">
        <f aca="false">Curves!I156</f>
        <v>0.18</v>
      </c>
      <c r="G155" s="109" t="n">
        <v>0</v>
      </c>
      <c r="H155" s="109" t="n">
        <f aca="false">Curves!P156</f>
        <v>0.175</v>
      </c>
      <c r="I155" s="109" t="n">
        <v>0</v>
      </c>
      <c r="J155" s="109" t="n">
        <f aca="false">Curves!L156</f>
        <v>0.205</v>
      </c>
      <c r="K155" s="109" t="n">
        <v>0</v>
      </c>
      <c r="L155" s="109" t="n">
        <f aca="false">Curves!U156</f>
        <v>-0.02</v>
      </c>
      <c r="M155" s="109" t="n">
        <v>0</v>
      </c>
      <c r="N155" s="109" t="n">
        <f aca="false">Curves!V156</f>
        <v>0.035</v>
      </c>
      <c r="O155" s="109" t="n">
        <v>0</v>
      </c>
      <c r="P155" s="109" t="n">
        <f aca="false">Curves!W156</f>
        <v>0.18</v>
      </c>
      <c r="Q155" s="109" t="n">
        <v>0</v>
      </c>
      <c r="R155" s="109" t="n">
        <f aca="false">Curves!O156</f>
        <v>0.225</v>
      </c>
      <c r="S155" s="109" t="n">
        <v>0</v>
      </c>
      <c r="T155" s="109" t="n">
        <f aca="false">Curves!F156</f>
        <v>0.18</v>
      </c>
      <c r="U155" s="109" t="n">
        <v>0</v>
      </c>
      <c r="V155" s="109" t="n">
        <f aca="false">Curves!H156</f>
        <v>0.18</v>
      </c>
      <c r="W155" s="109" t="n">
        <v>0</v>
      </c>
      <c r="X155" s="109" t="n">
        <f aca="false">Curves!S156</f>
        <v>0.175</v>
      </c>
      <c r="Y155" s="109" t="n">
        <v>0</v>
      </c>
      <c r="Z155" s="109" t="n">
        <f aca="false">Curves!K156</f>
        <v>0.18</v>
      </c>
      <c r="AA155" s="109" t="n">
        <v>0</v>
      </c>
      <c r="AB155" s="109" t="n">
        <f aca="false">Curves!G156</f>
        <v>0.145</v>
      </c>
      <c r="AC155" s="109" t="n">
        <v>0</v>
      </c>
      <c r="AD155" s="109" t="n">
        <f aca="false">Curves!R156</f>
        <v>0.175</v>
      </c>
      <c r="AE155" s="109" t="n">
        <v>0.005</v>
      </c>
      <c r="AF155" s="109" t="n">
        <f aca="false">Curves!N156</f>
        <v>0.205</v>
      </c>
      <c r="AG155" s="109" t="n">
        <v>0.005</v>
      </c>
      <c r="AH155" s="109" t="n">
        <f aca="false">Curves!J156</f>
        <v>0.18</v>
      </c>
      <c r="AI155" s="109" t="n">
        <v>0.005</v>
      </c>
      <c r="AJ155" s="109" t="n">
        <f aca="false">Curves!E156</f>
        <v>0.18</v>
      </c>
      <c r="AK155" s="109" t="n">
        <f aca="false">Curves!M156</f>
        <v>0.205</v>
      </c>
      <c r="AL155" s="109" t="n">
        <f aca="false">Curves!Q156</f>
        <v>0.175</v>
      </c>
      <c r="AM155" s="109" t="n">
        <f aca="false">Curves!AC156</f>
        <v>0.2275</v>
      </c>
      <c r="AN155" s="109" t="n">
        <f aca="false">Curves!AQ156</f>
        <v>0</v>
      </c>
      <c r="AO155" s="109" t="n">
        <f aca="false">Curves!AD156</f>
        <v>-0.65</v>
      </c>
      <c r="AP155" s="109" t="n">
        <f aca="false">Curves!AP156</f>
        <v>0.155</v>
      </c>
      <c r="AQ155" s="109" t="n">
        <f aca="false">Curves!AA156</f>
        <v>0.1775</v>
      </c>
      <c r="AR155" s="109" t="n">
        <f aca="false">Curves!AG156</f>
        <v>0</v>
      </c>
      <c r="AS155" s="109" t="n">
        <f aca="false">Curves!Y156</f>
        <v>0.1775</v>
      </c>
      <c r="AT155" s="109" t="n">
        <f aca="false">Curves!AJ156</f>
        <v>0</v>
      </c>
      <c r="AU155" s="109" t="n">
        <f aca="false">Curves!AB156</f>
        <v>0.2275</v>
      </c>
      <c r="AV155" s="109" t="n">
        <f aca="false">Curves!AH156</f>
        <v>0</v>
      </c>
      <c r="AW155" s="109" t="n">
        <f aca="false">Curves!Z156</f>
        <v>0.0875</v>
      </c>
      <c r="AX155" s="109" t="n">
        <f aca="false">Curves!AI156</f>
        <v>0.005</v>
      </c>
      <c r="AY155" s="109" t="n">
        <f aca="false">Curves!Z156</f>
        <v>0.0875</v>
      </c>
      <c r="AZ155" s="109" t="n">
        <f aca="false">Curves!AK156</f>
        <v>0.005</v>
      </c>
      <c r="BA155" s="109" t="n">
        <f aca="false">Curves!Z156</f>
        <v>0.0875</v>
      </c>
      <c r="BB155" s="109" t="n">
        <f aca="false">Curves!AL156</f>
        <v>0.04</v>
      </c>
      <c r="BC155" s="109" t="n">
        <f aca="false">Curves!Z156</f>
        <v>0.0875</v>
      </c>
      <c r="BD155" s="109" t="n">
        <f aca="false">Curves!AO156</f>
        <v>0</v>
      </c>
      <c r="BE155" s="109" t="n">
        <f aca="false">Curves!AC156</f>
        <v>0.2275</v>
      </c>
      <c r="BF155" s="109" t="n">
        <f aca="false">Curves!AR156</f>
        <v>0.04</v>
      </c>
      <c r="BG155" s="109" t="n">
        <f aca="false">Curves!Z156</f>
        <v>0.0875</v>
      </c>
      <c r="BH155" s="109" t="n">
        <f aca="false">Curves!AM156</f>
        <v>0.0075</v>
      </c>
      <c r="BI155" s="109" t="n">
        <f aca="false">AS155</f>
        <v>0.1775</v>
      </c>
      <c r="BJ155" s="109" t="n">
        <f aca="false">AT155</f>
        <v>0</v>
      </c>
      <c r="BK155" s="109" t="n">
        <v>0</v>
      </c>
      <c r="BL155" s="109" t="n">
        <f aca="false">D155</f>
        <v>0.18</v>
      </c>
      <c r="BM155" s="109" t="n">
        <v>0</v>
      </c>
      <c r="BN155" s="109" t="n">
        <f aca="false">R155</f>
        <v>0.225</v>
      </c>
      <c r="BO155" s="109" t="n">
        <f aca="false">S155+0.01</f>
        <v>0.01</v>
      </c>
      <c r="BP155" s="109" t="n">
        <v>0</v>
      </c>
      <c r="BQ155" s="109" t="n">
        <f aca="false">AS155</f>
        <v>0.1775</v>
      </c>
      <c r="BR155" s="109" t="n">
        <f aca="false">AQ155</f>
        <v>0.1775</v>
      </c>
      <c r="BS155" s="109" t="n">
        <f aca="false">D155</f>
        <v>0.18</v>
      </c>
      <c r="BT155" s="109" t="n">
        <f aca="false">Curves!AE156</f>
        <v>0</v>
      </c>
      <c r="BU155" s="109" t="n">
        <v>0</v>
      </c>
      <c r="BV155" s="109" t="n">
        <f aca="false">AW155</f>
        <v>0.0875</v>
      </c>
      <c r="BW155" s="109" t="n">
        <f aca="false">Curves!AN156</f>
        <v>0</v>
      </c>
      <c r="BX155" s="109" t="n">
        <f aca="false">AQ155</f>
        <v>0.1775</v>
      </c>
      <c r="BY155" s="109" t="n">
        <f aca="false">Curves!AS156</f>
        <v>0</v>
      </c>
      <c r="BZ155" s="109" t="n">
        <f aca="false">BA155</f>
        <v>0.0875</v>
      </c>
      <c r="CA155" s="109" t="n">
        <f aca="false">BB155</f>
        <v>0.04</v>
      </c>
      <c r="CB155" s="109"/>
      <c r="CC155" s="109"/>
      <c r="CD155" s="110"/>
      <c r="CE155" s="109"/>
      <c r="CF155" s="110"/>
      <c r="CG155" s="109"/>
      <c r="CH155" s="109"/>
      <c r="CI155" s="109"/>
      <c r="CJ155" s="109"/>
      <c r="CK155" s="109"/>
    </row>
    <row r="156" customFormat="false" ht="12.75" hidden="false" customHeight="false" outlineLevel="0" collapsed="false">
      <c r="A156" s="0" t="n">
        <v>0.389239298004115</v>
      </c>
      <c r="B156" s="0" t="str">
        <f aca="false">(D156&amp;E156&amp;F156&amp;G156&amp;H156&amp;I156&amp;J156&amp;K156&amp;L156&amp;M156&amp;N156&amp;O156&amp;P156&amp;Q156&amp;R156&amp;S156&amp;T156&amp;U156&amp;V156&amp;W156&amp;X156&amp;Y156&amp;Z156&amp;AA156&amp;AB156&amp;AC156&amp;AD156&amp;AE156&amp;AF156&amp;AG156&amp;AH156&amp;AI156&amp;AJ156&amp;AK156&amp;AL156&amp;AM156&amp;AN156&amp;AO156&amp;AP156&amp;AQ156&amp;AR156&amp;AS156&amp;AT156&amp;AU156&amp;AV156&amp;AW156&amp;AX156&amp;AY156&amp;AZ156&amp;BA156&amp;BB156&amp;BC156&amp;BD156&amp;BE156&amp;BF156&amp;BG156&amp;BH156&amp;BI156&amp;BJ156&amp;BK156&amp;BL156&amp;BM156&amp;BN156&amp;BO156&amp;BP156&amp;BQ156&amp;BR156&amp;BS156&amp;BT156&amp;BU156&amp;BV156&amp;BW156&amp;BX156&amp;BY156&amp;BZ156&amp;CA156)</f>
        <v>0.1700.1700.16500.1950-0.0300.02500.1700.21500.1700.1700.16500.1700.13500.1650.0050.1950.0050.170.0050.170.1950.1650.21750-0.650.1550.167500.167500.217500.07750.0050.07750.0050.07750.040.077500.21750.040.07750.00750.1675000.1700.2150.0100.16750.16750.17000.077500.167500.07750.04</v>
      </c>
      <c r="C156" s="108" t="n">
        <v>41426</v>
      </c>
      <c r="D156" s="109" t="n">
        <f aca="false">Curves!D157</f>
        <v>0.17</v>
      </c>
      <c r="E156" s="109" t="n">
        <v>0</v>
      </c>
      <c r="F156" s="109" t="n">
        <f aca="false">Curves!I157</f>
        <v>0.17</v>
      </c>
      <c r="G156" s="109" t="n">
        <v>0</v>
      </c>
      <c r="H156" s="109" t="n">
        <f aca="false">Curves!P157</f>
        <v>0.165</v>
      </c>
      <c r="I156" s="109" t="n">
        <v>0</v>
      </c>
      <c r="J156" s="109" t="n">
        <f aca="false">Curves!L157</f>
        <v>0.195</v>
      </c>
      <c r="K156" s="109" t="n">
        <v>0</v>
      </c>
      <c r="L156" s="109" t="n">
        <f aca="false">Curves!U157</f>
        <v>-0.03</v>
      </c>
      <c r="M156" s="109" t="n">
        <v>0</v>
      </c>
      <c r="N156" s="109" t="n">
        <f aca="false">Curves!V157</f>
        <v>0.025</v>
      </c>
      <c r="O156" s="109" t="n">
        <v>0</v>
      </c>
      <c r="P156" s="109" t="n">
        <f aca="false">Curves!W157</f>
        <v>0.17</v>
      </c>
      <c r="Q156" s="109" t="n">
        <v>0</v>
      </c>
      <c r="R156" s="109" t="n">
        <f aca="false">Curves!O157</f>
        <v>0.215</v>
      </c>
      <c r="S156" s="109" t="n">
        <v>0</v>
      </c>
      <c r="T156" s="109" t="n">
        <f aca="false">Curves!F157</f>
        <v>0.17</v>
      </c>
      <c r="U156" s="109" t="n">
        <v>0</v>
      </c>
      <c r="V156" s="109" t="n">
        <f aca="false">Curves!H157</f>
        <v>0.17</v>
      </c>
      <c r="W156" s="109" t="n">
        <v>0</v>
      </c>
      <c r="X156" s="109" t="n">
        <f aca="false">Curves!S157</f>
        <v>0.165</v>
      </c>
      <c r="Y156" s="109" t="n">
        <v>0</v>
      </c>
      <c r="Z156" s="109" t="n">
        <f aca="false">Curves!K157</f>
        <v>0.17</v>
      </c>
      <c r="AA156" s="109" t="n">
        <v>0</v>
      </c>
      <c r="AB156" s="109" t="n">
        <f aca="false">Curves!G157</f>
        <v>0.135</v>
      </c>
      <c r="AC156" s="109" t="n">
        <v>0</v>
      </c>
      <c r="AD156" s="109" t="n">
        <f aca="false">Curves!R157</f>
        <v>0.165</v>
      </c>
      <c r="AE156" s="109" t="n">
        <v>0.005</v>
      </c>
      <c r="AF156" s="109" t="n">
        <f aca="false">Curves!N157</f>
        <v>0.195</v>
      </c>
      <c r="AG156" s="109" t="n">
        <v>0.005</v>
      </c>
      <c r="AH156" s="109" t="n">
        <f aca="false">Curves!J157</f>
        <v>0.17</v>
      </c>
      <c r="AI156" s="109" t="n">
        <v>0.005</v>
      </c>
      <c r="AJ156" s="109" t="n">
        <f aca="false">Curves!E157</f>
        <v>0.17</v>
      </c>
      <c r="AK156" s="109" t="n">
        <f aca="false">Curves!M157</f>
        <v>0.195</v>
      </c>
      <c r="AL156" s="109" t="n">
        <f aca="false">Curves!Q157</f>
        <v>0.165</v>
      </c>
      <c r="AM156" s="109" t="n">
        <f aca="false">Curves!AC157</f>
        <v>0.2175</v>
      </c>
      <c r="AN156" s="109" t="n">
        <f aca="false">Curves!AQ157</f>
        <v>0</v>
      </c>
      <c r="AO156" s="109" t="n">
        <f aca="false">Curves!AD157</f>
        <v>-0.65</v>
      </c>
      <c r="AP156" s="109" t="n">
        <f aca="false">Curves!AP157</f>
        <v>0.155</v>
      </c>
      <c r="AQ156" s="109" t="n">
        <f aca="false">Curves!AA157</f>
        <v>0.1675</v>
      </c>
      <c r="AR156" s="109" t="n">
        <f aca="false">Curves!AG157</f>
        <v>0</v>
      </c>
      <c r="AS156" s="109" t="n">
        <f aca="false">Curves!Y157</f>
        <v>0.1675</v>
      </c>
      <c r="AT156" s="109" t="n">
        <f aca="false">Curves!AJ157</f>
        <v>0</v>
      </c>
      <c r="AU156" s="109" t="n">
        <f aca="false">Curves!AB157</f>
        <v>0.2175</v>
      </c>
      <c r="AV156" s="109" t="n">
        <f aca="false">Curves!AH157</f>
        <v>0</v>
      </c>
      <c r="AW156" s="109" t="n">
        <f aca="false">Curves!Z157</f>
        <v>0.0775</v>
      </c>
      <c r="AX156" s="109" t="n">
        <f aca="false">Curves!AI157</f>
        <v>0.005</v>
      </c>
      <c r="AY156" s="109" t="n">
        <f aca="false">Curves!Z157</f>
        <v>0.0775</v>
      </c>
      <c r="AZ156" s="109" t="n">
        <f aca="false">Curves!AK157</f>
        <v>0.005</v>
      </c>
      <c r="BA156" s="109" t="n">
        <f aca="false">Curves!Z157</f>
        <v>0.0775</v>
      </c>
      <c r="BB156" s="109" t="n">
        <f aca="false">Curves!AL157</f>
        <v>0.04</v>
      </c>
      <c r="BC156" s="109" t="n">
        <f aca="false">Curves!Z157</f>
        <v>0.0775</v>
      </c>
      <c r="BD156" s="109" t="n">
        <f aca="false">Curves!AO157</f>
        <v>0</v>
      </c>
      <c r="BE156" s="109" t="n">
        <f aca="false">Curves!AC157</f>
        <v>0.2175</v>
      </c>
      <c r="BF156" s="109" t="n">
        <f aca="false">Curves!AR157</f>
        <v>0.04</v>
      </c>
      <c r="BG156" s="109" t="n">
        <f aca="false">Curves!Z157</f>
        <v>0.0775</v>
      </c>
      <c r="BH156" s="109" t="n">
        <f aca="false">Curves!AM157</f>
        <v>0.0075</v>
      </c>
      <c r="BI156" s="109" t="n">
        <f aca="false">AS156</f>
        <v>0.1675</v>
      </c>
      <c r="BJ156" s="109" t="n">
        <f aca="false">AT156</f>
        <v>0</v>
      </c>
      <c r="BK156" s="109" t="n">
        <v>0</v>
      </c>
      <c r="BL156" s="109" t="n">
        <f aca="false">D156</f>
        <v>0.17</v>
      </c>
      <c r="BM156" s="109" t="n">
        <v>0</v>
      </c>
      <c r="BN156" s="109" t="n">
        <f aca="false">R156</f>
        <v>0.215</v>
      </c>
      <c r="BO156" s="109" t="n">
        <f aca="false">S156+0.01</f>
        <v>0.01</v>
      </c>
      <c r="BP156" s="109" t="n">
        <v>0</v>
      </c>
      <c r="BQ156" s="109" t="n">
        <f aca="false">AS156</f>
        <v>0.1675</v>
      </c>
      <c r="BR156" s="109" t="n">
        <f aca="false">AQ156</f>
        <v>0.1675</v>
      </c>
      <c r="BS156" s="109" t="n">
        <f aca="false">D156</f>
        <v>0.17</v>
      </c>
      <c r="BT156" s="109" t="n">
        <f aca="false">Curves!AE157</f>
        <v>0</v>
      </c>
      <c r="BU156" s="109" t="n">
        <v>0</v>
      </c>
      <c r="BV156" s="109" t="n">
        <f aca="false">AW156</f>
        <v>0.0775</v>
      </c>
      <c r="BW156" s="109" t="n">
        <f aca="false">Curves!AN157</f>
        <v>0</v>
      </c>
      <c r="BX156" s="109" t="n">
        <f aca="false">AQ156</f>
        <v>0.1675</v>
      </c>
      <c r="BY156" s="109" t="n">
        <f aca="false">Curves!AS157</f>
        <v>0</v>
      </c>
      <c r="BZ156" s="109" t="n">
        <f aca="false">BA156</f>
        <v>0.0775</v>
      </c>
      <c r="CA156" s="109" t="n">
        <f aca="false">BB156</f>
        <v>0.04</v>
      </c>
      <c r="CB156" s="109"/>
      <c r="CC156" s="109"/>
      <c r="CD156" s="110"/>
      <c r="CE156" s="109"/>
      <c r="CF156" s="110"/>
      <c r="CG156" s="109"/>
      <c r="CH156" s="109"/>
      <c r="CI156" s="109"/>
      <c r="CJ156" s="109"/>
      <c r="CK156" s="109"/>
    </row>
    <row r="157" customFormat="false" ht="12.75" hidden="false" customHeight="false" outlineLevel="0" collapsed="false">
      <c r="A157" s="0" t="n">
        <v>0.386908630572598</v>
      </c>
      <c r="B157" s="0" t="str">
        <f aca="false">(D157&amp;E157&amp;F157&amp;G157&amp;H157&amp;I157&amp;J157&amp;K157&amp;L157&amp;M157&amp;N157&amp;O157&amp;P157&amp;Q157&amp;R157&amp;S157&amp;T157&amp;U157&amp;V157&amp;W157&amp;X157&amp;Y157&amp;Z157&amp;AA157&amp;AB157&amp;AC157&amp;AD157&amp;AE157&amp;AF157&amp;AG157&amp;AH157&amp;AI157&amp;AJ157&amp;AK157&amp;AL157&amp;AM157&amp;AN157&amp;AO157&amp;AP157&amp;AQ157&amp;AR157&amp;AS157&amp;AT157&amp;AU157&amp;AV157&amp;AW157&amp;AX157&amp;AY157&amp;AZ157&amp;BA157&amp;BB157&amp;BC157&amp;BD157&amp;BE157&amp;BF157&amp;BG157&amp;BH157&amp;BI157&amp;BJ157&amp;BK157&amp;BL157&amp;BM157&amp;BN157&amp;BO157&amp;BP157&amp;BQ157&amp;BR157&amp;BS157&amp;BT157&amp;BU157&amp;BV157&amp;BW157&amp;BX157&amp;BY157&amp;BZ157&amp;CA157)</f>
        <v>0.1700.1700.16500.1950-0.0300.02500.1700.21500.1700.1700.16500.1700.13500.1650.0050.1950.0050.170.0050.170.1950.1650.21750-0.650.1550.167500.167500.217500.07750.0050.07750.0050.07750.040.077500.21750.040.07750.010.1675000.1700.2150.0100.16750.16750.17000.077500.167500.07750.04</v>
      </c>
      <c r="C157" s="108" t="n">
        <v>41456</v>
      </c>
      <c r="D157" s="109" t="n">
        <f aca="false">Curves!D158</f>
        <v>0.17</v>
      </c>
      <c r="E157" s="109" t="n">
        <v>0</v>
      </c>
      <c r="F157" s="109" t="n">
        <f aca="false">Curves!I158</f>
        <v>0.17</v>
      </c>
      <c r="G157" s="109" t="n">
        <v>0</v>
      </c>
      <c r="H157" s="109" t="n">
        <f aca="false">Curves!P158</f>
        <v>0.165</v>
      </c>
      <c r="I157" s="109" t="n">
        <v>0</v>
      </c>
      <c r="J157" s="109" t="n">
        <f aca="false">Curves!L158</f>
        <v>0.195</v>
      </c>
      <c r="K157" s="109" t="n">
        <v>0</v>
      </c>
      <c r="L157" s="109" t="n">
        <f aca="false">Curves!U158</f>
        <v>-0.03</v>
      </c>
      <c r="M157" s="109" t="n">
        <v>0</v>
      </c>
      <c r="N157" s="109" t="n">
        <f aca="false">Curves!V158</f>
        <v>0.025</v>
      </c>
      <c r="O157" s="109" t="n">
        <v>0</v>
      </c>
      <c r="P157" s="109" t="n">
        <f aca="false">Curves!W158</f>
        <v>0.17</v>
      </c>
      <c r="Q157" s="109" t="n">
        <v>0</v>
      </c>
      <c r="R157" s="109" t="n">
        <f aca="false">Curves!O158</f>
        <v>0.215</v>
      </c>
      <c r="S157" s="109" t="n">
        <v>0</v>
      </c>
      <c r="T157" s="109" t="n">
        <f aca="false">Curves!F158</f>
        <v>0.17</v>
      </c>
      <c r="U157" s="109" t="n">
        <v>0</v>
      </c>
      <c r="V157" s="109" t="n">
        <f aca="false">Curves!H158</f>
        <v>0.17</v>
      </c>
      <c r="W157" s="109" t="n">
        <v>0</v>
      </c>
      <c r="X157" s="109" t="n">
        <f aca="false">Curves!S158</f>
        <v>0.165</v>
      </c>
      <c r="Y157" s="109" t="n">
        <v>0</v>
      </c>
      <c r="Z157" s="109" t="n">
        <f aca="false">Curves!K158</f>
        <v>0.17</v>
      </c>
      <c r="AA157" s="109" t="n">
        <v>0</v>
      </c>
      <c r="AB157" s="109" t="n">
        <f aca="false">Curves!G158</f>
        <v>0.135</v>
      </c>
      <c r="AC157" s="109" t="n">
        <v>0</v>
      </c>
      <c r="AD157" s="109" t="n">
        <f aca="false">Curves!R158</f>
        <v>0.165</v>
      </c>
      <c r="AE157" s="109" t="n">
        <v>0.005</v>
      </c>
      <c r="AF157" s="109" t="n">
        <f aca="false">Curves!N158</f>
        <v>0.195</v>
      </c>
      <c r="AG157" s="109" t="n">
        <v>0.005</v>
      </c>
      <c r="AH157" s="109" t="n">
        <f aca="false">Curves!J158</f>
        <v>0.17</v>
      </c>
      <c r="AI157" s="109" t="n">
        <v>0.005</v>
      </c>
      <c r="AJ157" s="109" t="n">
        <f aca="false">Curves!E158</f>
        <v>0.17</v>
      </c>
      <c r="AK157" s="109" t="n">
        <f aca="false">Curves!M158</f>
        <v>0.195</v>
      </c>
      <c r="AL157" s="109" t="n">
        <f aca="false">Curves!Q158</f>
        <v>0.165</v>
      </c>
      <c r="AM157" s="109" t="n">
        <f aca="false">Curves!AC158</f>
        <v>0.2175</v>
      </c>
      <c r="AN157" s="109" t="n">
        <f aca="false">Curves!AQ158</f>
        <v>0</v>
      </c>
      <c r="AO157" s="109" t="n">
        <f aca="false">Curves!AD158</f>
        <v>-0.65</v>
      </c>
      <c r="AP157" s="109" t="n">
        <f aca="false">Curves!AP158</f>
        <v>0.155</v>
      </c>
      <c r="AQ157" s="109" t="n">
        <f aca="false">Curves!AA158</f>
        <v>0.1675</v>
      </c>
      <c r="AR157" s="109" t="n">
        <f aca="false">Curves!AG158</f>
        <v>0</v>
      </c>
      <c r="AS157" s="109" t="n">
        <f aca="false">Curves!Y158</f>
        <v>0.1675</v>
      </c>
      <c r="AT157" s="109" t="n">
        <f aca="false">Curves!AJ158</f>
        <v>0</v>
      </c>
      <c r="AU157" s="109" t="n">
        <f aca="false">Curves!AB158</f>
        <v>0.2175</v>
      </c>
      <c r="AV157" s="109" t="n">
        <f aca="false">Curves!AH158</f>
        <v>0</v>
      </c>
      <c r="AW157" s="109" t="n">
        <f aca="false">Curves!Z158</f>
        <v>0.0775</v>
      </c>
      <c r="AX157" s="109" t="n">
        <f aca="false">Curves!AI158</f>
        <v>0.005</v>
      </c>
      <c r="AY157" s="109" t="n">
        <f aca="false">Curves!Z158</f>
        <v>0.0775</v>
      </c>
      <c r="AZ157" s="109" t="n">
        <f aca="false">Curves!AK158</f>
        <v>0.005</v>
      </c>
      <c r="BA157" s="109" t="n">
        <f aca="false">Curves!Z158</f>
        <v>0.0775</v>
      </c>
      <c r="BB157" s="109" t="n">
        <f aca="false">Curves!AL158</f>
        <v>0.04</v>
      </c>
      <c r="BC157" s="109" t="n">
        <f aca="false">Curves!Z158</f>
        <v>0.0775</v>
      </c>
      <c r="BD157" s="109" t="n">
        <f aca="false">Curves!AO158</f>
        <v>0</v>
      </c>
      <c r="BE157" s="109" t="n">
        <f aca="false">Curves!AC158</f>
        <v>0.2175</v>
      </c>
      <c r="BF157" s="109" t="n">
        <f aca="false">Curves!AR158</f>
        <v>0.04</v>
      </c>
      <c r="BG157" s="109" t="n">
        <f aca="false">Curves!Z158</f>
        <v>0.0775</v>
      </c>
      <c r="BH157" s="109" t="n">
        <f aca="false">Curves!AM158</f>
        <v>0.01</v>
      </c>
      <c r="BI157" s="109" t="n">
        <f aca="false">AS157</f>
        <v>0.1675</v>
      </c>
      <c r="BJ157" s="109" t="n">
        <f aca="false">AT157</f>
        <v>0</v>
      </c>
      <c r="BK157" s="109" t="n">
        <v>0</v>
      </c>
      <c r="BL157" s="109" t="n">
        <f aca="false">D157</f>
        <v>0.17</v>
      </c>
      <c r="BM157" s="109" t="n">
        <v>0</v>
      </c>
      <c r="BN157" s="109" t="n">
        <f aca="false">R157</f>
        <v>0.215</v>
      </c>
      <c r="BO157" s="109" t="n">
        <f aca="false">S157+0.01</f>
        <v>0.01</v>
      </c>
      <c r="BP157" s="109" t="n">
        <v>0</v>
      </c>
      <c r="BQ157" s="109" t="n">
        <f aca="false">AS157</f>
        <v>0.1675</v>
      </c>
      <c r="BR157" s="109" t="n">
        <f aca="false">AQ157</f>
        <v>0.1675</v>
      </c>
      <c r="BS157" s="109" t="n">
        <f aca="false">D157</f>
        <v>0.17</v>
      </c>
      <c r="BT157" s="109" t="n">
        <f aca="false">Curves!AE158</f>
        <v>0</v>
      </c>
      <c r="BU157" s="109" t="n">
        <v>0</v>
      </c>
      <c r="BV157" s="109" t="n">
        <f aca="false">AW157</f>
        <v>0.0775</v>
      </c>
      <c r="BW157" s="109" t="n">
        <f aca="false">Curves!AN158</f>
        <v>0</v>
      </c>
      <c r="BX157" s="109" t="n">
        <f aca="false">AQ157</f>
        <v>0.1675</v>
      </c>
      <c r="BY157" s="109" t="n">
        <f aca="false">Curves!AS158</f>
        <v>0</v>
      </c>
      <c r="BZ157" s="109" t="n">
        <f aca="false">BA157</f>
        <v>0.0775</v>
      </c>
      <c r="CA157" s="109" t="n">
        <f aca="false">BB157</f>
        <v>0.04</v>
      </c>
      <c r="CB157" s="109"/>
      <c r="CC157" s="109"/>
      <c r="CD157" s="110"/>
      <c r="CE157" s="109"/>
      <c r="CF157" s="110"/>
      <c r="CG157" s="109"/>
      <c r="CH157" s="109"/>
      <c r="CI157" s="109"/>
      <c r="CJ157" s="109"/>
      <c r="CK157" s="109"/>
    </row>
    <row r="158" customFormat="false" ht="12.75" hidden="false" customHeight="false" outlineLevel="0" collapsed="false">
      <c r="A158" s="0" t="n">
        <v>0.384514717864523</v>
      </c>
      <c r="B158" s="0" t="str">
        <f aca="false">(D158&amp;E158&amp;F158&amp;G158&amp;H158&amp;I158&amp;J158&amp;K158&amp;L158&amp;M158&amp;N158&amp;O158&amp;P158&amp;Q158&amp;R158&amp;S158&amp;T158&amp;U158&amp;V158&amp;W158&amp;X158&amp;Y158&amp;Z158&amp;AA158&amp;AB158&amp;AC158&amp;AD158&amp;AE158&amp;AF158&amp;AG158&amp;AH158&amp;AI158&amp;AJ158&amp;AK158&amp;AL158&amp;AM158&amp;AN158&amp;AO158&amp;AP158&amp;AQ158&amp;AR158&amp;AS158&amp;AT158&amp;AU158&amp;AV158&amp;AW158&amp;AX158&amp;AY158&amp;AZ158&amp;BA158&amp;BB158&amp;BC158&amp;BD158&amp;BE158&amp;BF158&amp;BG158&amp;BH158&amp;BI158&amp;BJ158&amp;BK158&amp;BL158&amp;BM158&amp;BN158&amp;BO158&amp;BP158&amp;BQ158&amp;BR158&amp;BS158&amp;BT158&amp;BU158&amp;BV158&amp;BW158&amp;BX158&amp;BY158&amp;BZ158&amp;CA158)</f>
        <v>0.1700.1700.16500.1950-0.0300.02500.1700.21500.1700.1700.16500.1700.13500.1650.0050.1950.0050.170.0050.170.1950.1650.21750-0.650.1550.167500.167500.217500.07750.0050.07750.0050.07750.040.077500.21750.040.07750.01250.1675000.1700.2150.0100.16750.16750.17000.077500.167500.07750.04</v>
      </c>
      <c r="C158" s="108" t="n">
        <v>41487</v>
      </c>
      <c r="D158" s="109" t="n">
        <f aca="false">Curves!D159</f>
        <v>0.17</v>
      </c>
      <c r="E158" s="109" t="n">
        <v>0</v>
      </c>
      <c r="F158" s="109" t="n">
        <f aca="false">Curves!I159</f>
        <v>0.17</v>
      </c>
      <c r="G158" s="109" t="n">
        <v>0</v>
      </c>
      <c r="H158" s="109" t="n">
        <f aca="false">Curves!P159</f>
        <v>0.165</v>
      </c>
      <c r="I158" s="109" t="n">
        <v>0</v>
      </c>
      <c r="J158" s="109" t="n">
        <f aca="false">Curves!L159</f>
        <v>0.195</v>
      </c>
      <c r="K158" s="109" t="n">
        <v>0</v>
      </c>
      <c r="L158" s="109" t="n">
        <f aca="false">Curves!U159</f>
        <v>-0.03</v>
      </c>
      <c r="M158" s="109" t="n">
        <v>0</v>
      </c>
      <c r="N158" s="109" t="n">
        <f aca="false">Curves!V159</f>
        <v>0.025</v>
      </c>
      <c r="O158" s="109" t="n">
        <v>0</v>
      </c>
      <c r="P158" s="109" t="n">
        <f aca="false">Curves!W159</f>
        <v>0.17</v>
      </c>
      <c r="Q158" s="109" t="n">
        <v>0</v>
      </c>
      <c r="R158" s="109" t="n">
        <f aca="false">Curves!O159</f>
        <v>0.215</v>
      </c>
      <c r="S158" s="109" t="n">
        <v>0</v>
      </c>
      <c r="T158" s="109" t="n">
        <f aca="false">Curves!F159</f>
        <v>0.17</v>
      </c>
      <c r="U158" s="109" t="n">
        <v>0</v>
      </c>
      <c r="V158" s="109" t="n">
        <f aca="false">Curves!H159</f>
        <v>0.17</v>
      </c>
      <c r="W158" s="109" t="n">
        <v>0</v>
      </c>
      <c r="X158" s="109" t="n">
        <f aca="false">Curves!S159</f>
        <v>0.165</v>
      </c>
      <c r="Y158" s="109" t="n">
        <v>0</v>
      </c>
      <c r="Z158" s="109" t="n">
        <f aca="false">Curves!K159</f>
        <v>0.17</v>
      </c>
      <c r="AA158" s="109" t="n">
        <v>0</v>
      </c>
      <c r="AB158" s="109" t="n">
        <f aca="false">Curves!G159</f>
        <v>0.135</v>
      </c>
      <c r="AC158" s="109" t="n">
        <v>0</v>
      </c>
      <c r="AD158" s="109" t="n">
        <f aca="false">Curves!R159</f>
        <v>0.165</v>
      </c>
      <c r="AE158" s="109" t="n">
        <v>0.005</v>
      </c>
      <c r="AF158" s="109" t="n">
        <f aca="false">Curves!N159</f>
        <v>0.195</v>
      </c>
      <c r="AG158" s="109" t="n">
        <v>0.005</v>
      </c>
      <c r="AH158" s="109" t="n">
        <f aca="false">Curves!J159</f>
        <v>0.17</v>
      </c>
      <c r="AI158" s="109" t="n">
        <v>0.005</v>
      </c>
      <c r="AJ158" s="109" t="n">
        <f aca="false">Curves!E159</f>
        <v>0.17</v>
      </c>
      <c r="AK158" s="109" t="n">
        <f aca="false">Curves!M159</f>
        <v>0.195</v>
      </c>
      <c r="AL158" s="109" t="n">
        <f aca="false">Curves!Q159</f>
        <v>0.165</v>
      </c>
      <c r="AM158" s="109" t="n">
        <f aca="false">Curves!AC159</f>
        <v>0.2175</v>
      </c>
      <c r="AN158" s="109" t="n">
        <f aca="false">Curves!AQ159</f>
        <v>0</v>
      </c>
      <c r="AO158" s="109" t="n">
        <f aca="false">Curves!AD159</f>
        <v>-0.65</v>
      </c>
      <c r="AP158" s="109" t="n">
        <f aca="false">Curves!AP159</f>
        <v>0.155</v>
      </c>
      <c r="AQ158" s="109" t="n">
        <f aca="false">Curves!AA159</f>
        <v>0.1675</v>
      </c>
      <c r="AR158" s="109" t="n">
        <f aca="false">Curves!AG159</f>
        <v>0</v>
      </c>
      <c r="AS158" s="109" t="n">
        <f aca="false">Curves!Y159</f>
        <v>0.1675</v>
      </c>
      <c r="AT158" s="109" t="n">
        <f aca="false">Curves!AJ159</f>
        <v>0</v>
      </c>
      <c r="AU158" s="109" t="n">
        <f aca="false">Curves!AB159</f>
        <v>0.2175</v>
      </c>
      <c r="AV158" s="109" t="n">
        <f aca="false">Curves!AH159</f>
        <v>0</v>
      </c>
      <c r="AW158" s="109" t="n">
        <f aca="false">Curves!Z159</f>
        <v>0.0775</v>
      </c>
      <c r="AX158" s="109" t="n">
        <f aca="false">Curves!AI159</f>
        <v>0.005</v>
      </c>
      <c r="AY158" s="109" t="n">
        <f aca="false">Curves!Z159</f>
        <v>0.0775</v>
      </c>
      <c r="AZ158" s="109" t="n">
        <f aca="false">Curves!AK159</f>
        <v>0.005</v>
      </c>
      <c r="BA158" s="109" t="n">
        <f aca="false">Curves!Z159</f>
        <v>0.0775</v>
      </c>
      <c r="BB158" s="109" t="n">
        <f aca="false">Curves!AL159</f>
        <v>0.04</v>
      </c>
      <c r="BC158" s="109" t="n">
        <f aca="false">Curves!Z159</f>
        <v>0.0775</v>
      </c>
      <c r="BD158" s="109" t="n">
        <f aca="false">Curves!AO159</f>
        <v>0</v>
      </c>
      <c r="BE158" s="109" t="n">
        <f aca="false">Curves!AC159</f>
        <v>0.2175</v>
      </c>
      <c r="BF158" s="109" t="n">
        <f aca="false">Curves!AR159</f>
        <v>0.04</v>
      </c>
      <c r="BG158" s="109" t="n">
        <f aca="false">Curves!Z159</f>
        <v>0.0775</v>
      </c>
      <c r="BH158" s="109" t="n">
        <f aca="false">Curves!AM159</f>
        <v>0.0125</v>
      </c>
      <c r="BI158" s="109" t="n">
        <f aca="false">AS158</f>
        <v>0.1675</v>
      </c>
      <c r="BJ158" s="109" t="n">
        <f aca="false">AT158</f>
        <v>0</v>
      </c>
      <c r="BK158" s="109" t="n">
        <v>0</v>
      </c>
      <c r="BL158" s="109" t="n">
        <f aca="false">D158</f>
        <v>0.17</v>
      </c>
      <c r="BM158" s="109" t="n">
        <v>0</v>
      </c>
      <c r="BN158" s="109" t="n">
        <f aca="false">R158</f>
        <v>0.215</v>
      </c>
      <c r="BO158" s="109" t="n">
        <f aca="false">S158+0.01</f>
        <v>0.01</v>
      </c>
      <c r="BP158" s="109" t="n">
        <v>0</v>
      </c>
      <c r="BQ158" s="109" t="n">
        <f aca="false">AS158</f>
        <v>0.1675</v>
      </c>
      <c r="BR158" s="109" t="n">
        <f aca="false">AQ158</f>
        <v>0.1675</v>
      </c>
      <c r="BS158" s="109" t="n">
        <f aca="false">D158</f>
        <v>0.17</v>
      </c>
      <c r="BT158" s="109" t="n">
        <f aca="false">Curves!AE159</f>
        <v>0</v>
      </c>
      <c r="BU158" s="109" t="n">
        <v>0</v>
      </c>
      <c r="BV158" s="109" t="n">
        <f aca="false">AW158</f>
        <v>0.0775</v>
      </c>
      <c r="BW158" s="109" t="n">
        <f aca="false">Curves!AN159</f>
        <v>0</v>
      </c>
      <c r="BX158" s="109" t="n">
        <f aca="false">AQ158</f>
        <v>0.1675</v>
      </c>
      <c r="BY158" s="109" t="n">
        <f aca="false">Curves!AS159</f>
        <v>0</v>
      </c>
      <c r="BZ158" s="109" t="n">
        <f aca="false">BA158</f>
        <v>0.0775</v>
      </c>
      <c r="CA158" s="109" t="n">
        <f aca="false">BB158</f>
        <v>0.04</v>
      </c>
      <c r="CB158" s="109"/>
      <c r="CC158" s="109"/>
      <c r="CD158" s="110"/>
      <c r="CE158" s="109"/>
      <c r="CF158" s="110"/>
      <c r="CG158" s="109"/>
      <c r="CH158" s="109"/>
      <c r="CI158" s="109"/>
      <c r="CJ158" s="109"/>
      <c r="CK158" s="109"/>
    </row>
    <row r="159" customFormat="false" ht="12.75" hidden="false" customHeight="false" outlineLevel="0" collapsed="false">
      <c r="A159" s="0" t="n">
        <v>0.382135398419335</v>
      </c>
      <c r="B159" s="0" t="str">
        <f aca="false">(D159&amp;E159&amp;F159&amp;G159&amp;H159&amp;I159&amp;J159&amp;K159&amp;L159&amp;M159&amp;N159&amp;O159&amp;P159&amp;Q159&amp;R159&amp;S159&amp;T159&amp;U159&amp;V159&amp;W159&amp;X159&amp;Y159&amp;Z159&amp;AA159&amp;AB159&amp;AC159&amp;AD159&amp;AE159&amp;AF159&amp;AG159&amp;AH159&amp;AI159&amp;AJ159&amp;AK159&amp;AL159&amp;AM159&amp;AN159&amp;AO159&amp;AP159&amp;AQ159&amp;AR159&amp;AS159&amp;AT159&amp;AU159&amp;AV159&amp;AW159&amp;AX159&amp;AY159&amp;AZ159&amp;BA159&amp;BB159&amp;BC159&amp;BD159&amp;BE159&amp;BF159&amp;BG159&amp;BH159&amp;BI159&amp;BJ159&amp;BK159&amp;BL159&amp;BM159&amp;BN159&amp;BO159&amp;BP159&amp;BQ159&amp;BR159&amp;BS159&amp;BT159&amp;BU159&amp;BV159&amp;BW159&amp;BX159&amp;BY159&amp;BZ159&amp;CA159)</f>
        <v>0.1900.1900.18500.2150-0.0100.04500.1900.23500.1900.1900.18500.1900.15500.1850.0050.2150.0050.190.0050.190.2150.1850.23750-0.650.1550.187500.187500.237500.09750.0050.09750.0050.09750.040.097500.23750.040.09750.01250.1875000.1900.2350.0100.18750.18750.19000.097500.187500.09750.04</v>
      </c>
      <c r="C159" s="108" t="n">
        <v>41518</v>
      </c>
      <c r="D159" s="109" t="n">
        <f aca="false">Curves!D160</f>
        <v>0.19</v>
      </c>
      <c r="E159" s="109" t="n">
        <v>0</v>
      </c>
      <c r="F159" s="109" t="n">
        <f aca="false">Curves!I160</f>
        <v>0.19</v>
      </c>
      <c r="G159" s="109" t="n">
        <v>0</v>
      </c>
      <c r="H159" s="109" t="n">
        <f aca="false">Curves!P160</f>
        <v>0.185</v>
      </c>
      <c r="I159" s="109" t="n">
        <v>0</v>
      </c>
      <c r="J159" s="109" t="n">
        <f aca="false">Curves!L160</f>
        <v>0.215</v>
      </c>
      <c r="K159" s="109" t="n">
        <v>0</v>
      </c>
      <c r="L159" s="109" t="n">
        <f aca="false">Curves!U160</f>
        <v>-0.01</v>
      </c>
      <c r="M159" s="109" t="n">
        <v>0</v>
      </c>
      <c r="N159" s="109" t="n">
        <f aca="false">Curves!V160</f>
        <v>0.045</v>
      </c>
      <c r="O159" s="109" t="n">
        <v>0</v>
      </c>
      <c r="P159" s="109" t="n">
        <f aca="false">Curves!W160</f>
        <v>0.19</v>
      </c>
      <c r="Q159" s="109" t="n">
        <v>0</v>
      </c>
      <c r="R159" s="109" t="n">
        <f aca="false">Curves!O160</f>
        <v>0.235</v>
      </c>
      <c r="S159" s="109" t="n">
        <v>0</v>
      </c>
      <c r="T159" s="109" t="n">
        <f aca="false">Curves!F160</f>
        <v>0.19</v>
      </c>
      <c r="U159" s="109" t="n">
        <v>0</v>
      </c>
      <c r="V159" s="109" t="n">
        <f aca="false">Curves!H160</f>
        <v>0.19</v>
      </c>
      <c r="W159" s="109" t="n">
        <v>0</v>
      </c>
      <c r="X159" s="109" t="n">
        <f aca="false">Curves!S160</f>
        <v>0.185</v>
      </c>
      <c r="Y159" s="109" t="n">
        <v>0</v>
      </c>
      <c r="Z159" s="109" t="n">
        <f aca="false">Curves!K160</f>
        <v>0.19</v>
      </c>
      <c r="AA159" s="109" t="n">
        <v>0</v>
      </c>
      <c r="AB159" s="109" t="n">
        <f aca="false">Curves!G160</f>
        <v>0.155</v>
      </c>
      <c r="AC159" s="109" t="n">
        <v>0</v>
      </c>
      <c r="AD159" s="109" t="n">
        <f aca="false">Curves!R160</f>
        <v>0.185</v>
      </c>
      <c r="AE159" s="109" t="n">
        <v>0.005</v>
      </c>
      <c r="AF159" s="109" t="n">
        <f aca="false">Curves!N160</f>
        <v>0.215</v>
      </c>
      <c r="AG159" s="109" t="n">
        <v>0.005</v>
      </c>
      <c r="AH159" s="109" t="n">
        <f aca="false">Curves!J160</f>
        <v>0.19</v>
      </c>
      <c r="AI159" s="109" t="n">
        <v>0.005</v>
      </c>
      <c r="AJ159" s="109" t="n">
        <f aca="false">Curves!E160</f>
        <v>0.19</v>
      </c>
      <c r="AK159" s="109" t="n">
        <f aca="false">Curves!M160</f>
        <v>0.215</v>
      </c>
      <c r="AL159" s="109" t="n">
        <f aca="false">Curves!Q160</f>
        <v>0.185</v>
      </c>
      <c r="AM159" s="109" t="n">
        <f aca="false">Curves!AC160</f>
        <v>0.2375</v>
      </c>
      <c r="AN159" s="109" t="n">
        <f aca="false">Curves!AQ160</f>
        <v>0</v>
      </c>
      <c r="AO159" s="109" t="n">
        <f aca="false">Curves!AD160</f>
        <v>-0.65</v>
      </c>
      <c r="AP159" s="109" t="n">
        <f aca="false">Curves!AP160</f>
        <v>0.155</v>
      </c>
      <c r="AQ159" s="109" t="n">
        <f aca="false">Curves!AA160</f>
        <v>0.1875</v>
      </c>
      <c r="AR159" s="109" t="n">
        <f aca="false">Curves!AG160</f>
        <v>0</v>
      </c>
      <c r="AS159" s="109" t="n">
        <f aca="false">Curves!Y160</f>
        <v>0.1875</v>
      </c>
      <c r="AT159" s="109" t="n">
        <f aca="false">Curves!AJ160</f>
        <v>0</v>
      </c>
      <c r="AU159" s="109" t="n">
        <f aca="false">Curves!AB160</f>
        <v>0.2375</v>
      </c>
      <c r="AV159" s="109" t="n">
        <f aca="false">Curves!AH160</f>
        <v>0</v>
      </c>
      <c r="AW159" s="109" t="n">
        <f aca="false">Curves!Z160</f>
        <v>0.0975</v>
      </c>
      <c r="AX159" s="109" t="n">
        <f aca="false">Curves!AI160</f>
        <v>0.005</v>
      </c>
      <c r="AY159" s="109" t="n">
        <f aca="false">Curves!Z160</f>
        <v>0.0975</v>
      </c>
      <c r="AZ159" s="109" t="n">
        <f aca="false">Curves!AK160</f>
        <v>0.005</v>
      </c>
      <c r="BA159" s="109" t="n">
        <f aca="false">Curves!Z160</f>
        <v>0.0975</v>
      </c>
      <c r="BB159" s="109" t="n">
        <f aca="false">Curves!AL160</f>
        <v>0.04</v>
      </c>
      <c r="BC159" s="109" t="n">
        <f aca="false">Curves!Z160</f>
        <v>0.0975</v>
      </c>
      <c r="BD159" s="109" t="n">
        <f aca="false">Curves!AO160</f>
        <v>0</v>
      </c>
      <c r="BE159" s="109" t="n">
        <f aca="false">Curves!AC160</f>
        <v>0.2375</v>
      </c>
      <c r="BF159" s="109" t="n">
        <f aca="false">Curves!AR160</f>
        <v>0.04</v>
      </c>
      <c r="BG159" s="109" t="n">
        <f aca="false">Curves!Z160</f>
        <v>0.0975</v>
      </c>
      <c r="BH159" s="109" t="n">
        <f aca="false">Curves!AM160</f>
        <v>0.0125</v>
      </c>
      <c r="BI159" s="109" t="n">
        <f aca="false">AS159</f>
        <v>0.1875</v>
      </c>
      <c r="BJ159" s="109" t="n">
        <f aca="false">AT159</f>
        <v>0</v>
      </c>
      <c r="BK159" s="109" t="n">
        <v>0</v>
      </c>
      <c r="BL159" s="109" t="n">
        <f aca="false">D159</f>
        <v>0.19</v>
      </c>
      <c r="BM159" s="109" t="n">
        <v>0</v>
      </c>
      <c r="BN159" s="109" t="n">
        <f aca="false">R159</f>
        <v>0.235</v>
      </c>
      <c r="BO159" s="109" t="n">
        <f aca="false">S159+0.01</f>
        <v>0.01</v>
      </c>
      <c r="BP159" s="109" t="n">
        <v>0</v>
      </c>
      <c r="BQ159" s="109" t="n">
        <f aca="false">AS159</f>
        <v>0.1875</v>
      </c>
      <c r="BR159" s="109" t="n">
        <f aca="false">AQ159</f>
        <v>0.1875</v>
      </c>
      <c r="BS159" s="109" t="n">
        <f aca="false">D159</f>
        <v>0.19</v>
      </c>
      <c r="BT159" s="109" t="n">
        <f aca="false">Curves!AE160</f>
        <v>0</v>
      </c>
      <c r="BU159" s="109" t="n">
        <v>0</v>
      </c>
      <c r="BV159" s="109" t="n">
        <f aca="false">AW159</f>
        <v>0.0975</v>
      </c>
      <c r="BW159" s="109" t="n">
        <f aca="false">Curves!AN160</f>
        <v>0</v>
      </c>
      <c r="BX159" s="109" t="n">
        <f aca="false">AQ159</f>
        <v>0.1875</v>
      </c>
      <c r="BY159" s="109" t="n">
        <f aca="false">Curves!AS160</f>
        <v>0</v>
      </c>
      <c r="BZ159" s="109" t="n">
        <f aca="false">BA159</f>
        <v>0.0975</v>
      </c>
      <c r="CA159" s="109" t="n">
        <f aca="false">BB159</f>
        <v>0.04</v>
      </c>
      <c r="CB159" s="109"/>
      <c r="CC159" s="109"/>
      <c r="CD159" s="110"/>
      <c r="CE159" s="109"/>
      <c r="CF159" s="110"/>
      <c r="CG159" s="109"/>
      <c r="CH159" s="109"/>
      <c r="CI159" s="109"/>
      <c r="CJ159" s="109"/>
      <c r="CK159" s="109"/>
    </row>
    <row r="160" customFormat="false" ht="12.75" hidden="false" customHeight="false" outlineLevel="0" collapsed="false">
      <c r="A160" s="0" t="n">
        <v>0.37984664344239</v>
      </c>
      <c r="B160" s="0" t="str">
        <f aca="false">(D160&amp;E160&amp;F160&amp;G160&amp;H160&amp;I160&amp;J160&amp;K160&amp;L160&amp;M160&amp;N160&amp;O160&amp;P160&amp;Q160&amp;R160&amp;S160&amp;T160&amp;U160&amp;V160&amp;W160&amp;X160&amp;Y160&amp;Z160&amp;AA160&amp;AB160&amp;AC160&amp;AD160&amp;AE160&amp;AF160&amp;AG160&amp;AH160&amp;AI160&amp;AJ160&amp;AK160&amp;AL160&amp;AM160&amp;AN160&amp;AO160&amp;AP160&amp;AQ160&amp;AR160&amp;AS160&amp;AT160&amp;AU160&amp;AV160&amp;AW160&amp;AX160&amp;AY160&amp;AZ160&amp;BA160&amp;BB160&amp;BC160&amp;BD160&amp;BE160&amp;BF160&amp;BG160&amp;BH160&amp;BI160&amp;BJ160&amp;BK160&amp;BL160&amp;BM160&amp;BN160&amp;BO160&amp;BP160&amp;BQ160&amp;BR160&amp;BS160&amp;BT160&amp;BU160&amp;BV160&amp;BW160&amp;BX160&amp;BY160&amp;BZ160&amp;CA160)</f>
        <v>0.200.200.19500.2250000.05500.200.24500.200.200.19500.200.16500.1950.0050.2250.0050.20.0050.20.2250.1950.24750-0.650.1550.197500.197500.247500.10750.0050.10750.0050.10750.040.107500.24750.040.10750.01250.1975000.200.2450.0100.19750.19750.2000.107500.197500.10750.04</v>
      </c>
      <c r="C160" s="108" t="n">
        <v>41548</v>
      </c>
      <c r="D160" s="109" t="n">
        <f aca="false">Curves!D161</f>
        <v>0.2</v>
      </c>
      <c r="E160" s="109" t="n">
        <v>0</v>
      </c>
      <c r="F160" s="109" t="n">
        <f aca="false">Curves!I161</f>
        <v>0.2</v>
      </c>
      <c r="G160" s="109" t="n">
        <v>0</v>
      </c>
      <c r="H160" s="109" t="n">
        <f aca="false">Curves!P161</f>
        <v>0.195</v>
      </c>
      <c r="I160" s="109" t="n">
        <v>0</v>
      </c>
      <c r="J160" s="109" t="n">
        <f aca="false">Curves!L161</f>
        <v>0.225</v>
      </c>
      <c r="K160" s="109" t="n">
        <v>0</v>
      </c>
      <c r="L160" s="109" t="n">
        <f aca="false">Curves!U161</f>
        <v>0</v>
      </c>
      <c r="M160" s="109" t="n">
        <v>0</v>
      </c>
      <c r="N160" s="109" t="n">
        <f aca="false">Curves!V161</f>
        <v>0.055</v>
      </c>
      <c r="O160" s="109" t="n">
        <v>0</v>
      </c>
      <c r="P160" s="109" t="n">
        <f aca="false">Curves!W161</f>
        <v>0.2</v>
      </c>
      <c r="Q160" s="109" t="n">
        <v>0</v>
      </c>
      <c r="R160" s="109" t="n">
        <f aca="false">Curves!O161</f>
        <v>0.245</v>
      </c>
      <c r="S160" s="109" t="n">
        <v>0</v>
      </c>
      <c r="T160" s="109" t="n">
        <f aca="false">Curves!F161</f>
        <v>0.2</v>
      </c>
      <c r="U160" s="109" t="n">
        <v>0</v>
      </c>
      <c r="V160" s="109" t="n">
        <f aca="false">Curves!H161</f>
        <v>0.2</v>
      </c>
      <c r="W160" s="109" t="n">
        <v>0</v>
      </c>
      <c r="X160" s="109" t="n">
        <f aca="false">Curves!S161</f>
        <v>0.195</v>
      </c>
      <c r="Y160" s="109" t="n">
        <v>0</v>
      </c>
      <c r="Z160" s="109" t="n">
        <f aca="false">Curves!K161</f>
        <v>0.2</v>
      </c>
      <c r="AA160" s="109" t="n">
        <v>0</v>
      </c>
      <c r="AB160" s="109" t="n">
        <f aca="false">Curves!G161</f>
        <v>0.165</v>
      </c>
      <c r="AC160" s="109" t="n">
        <v>0</v>
      </c>
      <c r="AD160" s="109" t="n">
        <f aca="false">Curves!R161</f>
        <v>0.195</v>
      </c>
      <c r="AE160" s="109" t="n">
        <v>0.005</v>
      </c>
      <c r="AF160" s="109" t="n">
        <f aca="false">Curves!N161</f>
        <v>0.225</v>
      </c>
      <c r="AG160" s="109" t="n">
        <v>0.005</v>
      </c>
      <c r="AH160" s="109" t="n">
        <f aca="false">Curves!J161</f>
        <v>0.2</v>
      </c>
      <c r="AI160" s="109" t="n">
        <v>0.005</v>
      </c>
      <c r="AJ160" s="109" t="n">
        <f aca="false">Curves!E161</f>
        <v>0.2</v>
      </c>
      <c r="AK160" s="109" t="n">
        <f aca="false">Curves!M161</f>
        <v>0.225</v>
      </c>
      <c r="AL160" s="109" t="n">
        <f aca="false">Curves!Q161</f>
        <v>0.195</v>
      </c>
      <c r="AM160" s="109" t="n">
        <f aca="false">Curves!AC161</f>
        <v>0.2475</v>
      </c>
      <c r="AN160" s="109" t="n">
        <f aca="false">Curves!AQ161</f>
        <v>0</v>
      </c>
      <c r="AO160" s="109" t="n">
        <f aca="false">Curves!AD161</f>
        <v>-0.65</v>
      </c>
      <c r="AP160" s="109" t="n">
        <f aca="false">Curves!AP161</f>
        <v>0.155</v>
      </c>
      <c r="AQ160" s="109" t="n">
        <f aca="false">Curves!AA161</f>
        <v>0.1975</v>
      </c>
      <c r="AR160" s="109" t="n">
        <f aca="false">Curves!AG161</f>
        <v>0</v>
      </c>
      <c r="AS160" s="109" t="n">
        <f aca="false">Curves!Y161</f>
        <v>0.1975</v>
      </c>
      <c r="AT160" s="109" t="n">
        <f aca="false">Curves!AJ161</f>
        <v>0</v>
      </c>
      <c r="AU160" s="109" t="n">
        <f aca="false">Curves!AB161</f>
        <v>0.2475</v>
      </c>
      <c r="AV160" s="109" t="n">
        <f aca="false">Curves!AH161</f>
        <v>0</v>
      </c>
      <c r="AW160" s="109" t="n">
        <f aca="false">Curves!Z161</f>
        <v>0.1075</v>
      </c>
      <c r="AX160" s="109" t="n">
        <f aca="false">Curves!AI161</f>
        <v>0.005</v>
      </c>
      <c r="AY160" s="109" t="n">
        <f aca="false">Curves!Z161</f>
        <v>0.1075</v>
      </c>
      <c r="AZ160" s="109" t="n">
        <f aca="false">Curves!AK161</f>
        <v>0.005</v>
      </c>
      <c r="BA160" s="109" t="n">
        <f aca="false">Curves!Z161</f>
        <v>0.1075</v>
      </c>
      <c r="BB160" s="109" t="n">
        <f aca="false">Curves!AL161</f>
        <v>0.04</v>
      </c>
      <c r="BC160" s="109" t="n">
        <f aca="false">Curves!Z161</f>
        <v>0.1075</v>
      </c>
      <c r="BD160" s="109" t="n">
        <f aca="false">Curves!AO161</f>
        <v>0</v>
      </c>
      <c r="BE160" s="109" t="n">
        <f aca="false">Curves!AC161</f>
        <v>0.2475</v>
      </c>
      <c r="BF160" s="109" t="n">
        <f aca="false">Curves!AR161</f>
        <v>0.04</v>
      </c>
      <c r="BG160" s="109" t="n">
        <f aca="false">Curves!Z161</f>
        <v>0.1075</v>
      </c>
      <c r="BH160" s="109" t="n">
        <f aca="false">Curves!AM161</f>
        <v>0.0125</v>
      </c>
      <c r="BI160" s="109" t="n">
        <f aca="false">AS160</f>
        <v>0.1975</v>
      </c>
      <c r="BJ160" s="109" t="n">
        <f aca="false">AT160</f>
        <v>0</v>
      </c>
      <c r="BK160" s="109" t="n">
        <v>0</v>
      </c>
      <c r="BL160" s="109" t="n">
        <f aca="false">D160</f>
        <v>0.2</v>
      </c>
      <c r="BM160" s="109" t="n">
        <v>0</v>
      </c>
      <c r="BN160" s="109" t="n">
        <f aca="false">R160</f>
        <v>0.245</v>
      </c>
      <c r="BO160" s="109" t="n">
        <f aca="false">S160+0.01</f>
        <v>0.01</v>
      </c>
      <c r="BP160" s="109" t="n">
        <v>0</v>
      </c>
      <c r="BQ160" s="109" t="n">
        <f aca="false">AS160</f>
        <v>0.1975</v>
      </c>
      <c r="BR160" s="109" t="n">
        <f aca="false">AQ160</f>
        <v>0.1975</v>
      </c>
      <c r="BS160" s="109" t="n">
        <f aca="false">D160</f>
        <v>0.2</v>
      </c>
      <c r="BT160" s="109" t="n">
        <f aca="false">Curves!AE161</f>
        <v>0</v>
      </c>
      <c r="BU160" s="109" t="n">
        <v>0</v>
      </c>
      <c r="BV160" s="109" t="n">
        <f aca="false">AW160</f>
        <v>0.1075</v>
      </c>
      <c r="BW160" s="109" t="n">
        <f aca="false">Curves!AN161</f>
        <v>0</v>
      </c>
      <c r="BX160" s="109" t="n">
        <f aca="false">AQ160</f>
        <v>0.1975</v>
      </c>
      <c r="BY160" s="109" t="n">
        <f aca="false">Curves!AS161</f>
        <v>0</v>
      </c>
      <c r="BZ160" s="109" t="n">
        <f aca="false">BA160</f>
        <v>0.1075</v>
      </c>
      <c r="CA160" s="109" t="n">
        <f aca="false">BB160</f>
        <v>0.04</v>
      </c>
      <c r="CB160" s="109"/>
      <c r="CC160" s="109"/>
      <c r="CD160" s="110"/>
      <c r="CE160" s="109"/>
      <c r="CF160" s="110"/>
      <c r="CG160" s="109"/>
      <c r="CH160" s="109"/>
      <c r="CI160" s="109"/>
      <c r="CJ160" s="109"/>
      <c r="CK160" s="109"/>
    </row>
    <row r="161" customFormat="false" ht="12.75" hidden="false" customHeight="false" outlineLevel="0" collapsed="false">
      <c r="A161" s="0" t="n">
        <v>0.37749578451588</v>
      </c>
      <c r="B161" s="0" t="str">
        <f aca="false">(D161&amp;E161&amp;F161&amp;G161&amp;H161&amp;I161&amp;J161&amp;K161&amp;L161&amp;M161&amp;N161&amp;O161&amp;P161&amp;Q161&amp;R161&amp;S161&amp;T161&amp;U161&amp;V161&amp;W161&amp;X161&amp;Y161&amp;Z161&amp;AA161&amp;AB161&amp;AC161&amp;AD161&amp;AE161&amp;AF161&amp;AG161&amp;AH161&amp;AI161&amp;AJ161&amp;AK161&amp;AL161&amp;AM161&amp;AN161&amp;AO161&amp;AP161&amp;AQ161&amp;AR161&amp;AS161&amp;AT161&amp;AU161&amp;AV161&amp;AW161&amp;AX161&amp;AY161&amp;AZ161&amp;BA161&amp;BB161&amp;BC161&amp;BD161&amp;BE161&amp;BF161&amp;BG161&amp;BH161&amp;BI161&amp;BJ161&amp;BK161&amp;BL161&amp;BM161&amp;BN161&amp;BO161&amp;BP161&amp;BQ161&amp;BR161&amp;BS161&amp;BT161&amp;BU161&amp;BV161&amp;BW161&amp;BX161&amp;BY161&amp;BZ161&amp;CA161)</f>
        <v>0.2500.362500.4700.3700.0900.14500.27027200.400.2500.2500.4900.362500.21500.470.0050.370.0050.36250.0050.250.370.470.2750.005-0.50.1550.2400.2400.27500.140.020.140.020.140.050.1400.2750.0550.140.0250.24000.2500.40.0100.240.240.25000.1400.2400.140.05</v>
      </c>
      <c r="C161" s="108" t="n">
        <v>41579</v>
      </c>
      <c r="D161" s="109" t="n">
        <f aca="false">Curves!D162</f>
        <v>0.25</v>
      </c>
      <c r="E161" s="109" t="n">
        <v>0</v>
      </c>
      <c r="F161" s="109" t="n">
        <f aca="false">Curves!I162</f>
        <v>0.3625</v>
      </c>
      <c r="G161" s="109" t="n">
        <v>0</v>
      </c>
      <c r="H161" s="109" t="n">
        <f aca="false">Curves!P162</f>
        <v>0.47</v>
      </c>
      <c r="I161" s="109" t="n">
        <v>0</v>
      </c>
      <c r="J161" s="109" t="n">
        <f aca="false">Curves!L162</f>
        <v>0.37</v>
      </c>
      <c r="K161" s="109" t="n">
        <v>0</v>
      </c>
      <c r="L161" s="109" t="n">
        <f aca="false">Curves!U162</f>
        <v>0.09</v>
      </c>
      <c r="M161" s="109" t="n">
        <v>0</v>
      </c>
      <c r="N161" s="109" t="n">
        <f aca="false">Curves!V162</f>
        <v>0.145</v>
      </c>
      <c r="O161" s="109" t="n">
        <v>0</v>
      </c>
      <c r="P161" s="109" t="n">
        <f aca="false">Curves!W162</f>
        <v>0.270272</v>
      </c>
      <c r="Q161" s="109" t="n">
        <v>0</v>
      </c>
      <c r="R161" s="109" t="n">
        <f aca="false">Curves!O162</f>
        <v>0.4</v>
      </c>
      <c r="S161" s="109" t="n">
        <v>0</v>
      </c>
      <c r="T161" s="109" t="n">
        <f aca="false">Curves!F162</f>
        <v>0.25</v>
      </c>
      <c r="U161" s="109" t="n">
        <v>0</v>
      </c>
      <c r="V161" s="109" t="n">
        <f aca="false">Curves!H162</f>
        <v>0.25</v>
      </c>
      <c r="W161" s="109" t="n">
        <v>0</v>
      </c>
      <c r="X161" s="109" t="n">
        <f aca="false">Curves!S162</f>
        <v>0.49</v>
      </c>
      <c r="Y161" s="109" t="n">
        <v>0</v>
      </c>
      <c r="Z161" s="109" t="n">
        <f aca="false">Curves!K162</f>
        <v>0.3625</v>
      </c>
      <c r="AA161" s="109" t="n">
        <v>0</v>
      </c>
      <c r="AB161" s="109" t="n">
        <f aca="false">Curves!G162</f>
        <v>0.215</v>
      </c>
      <c r="AC161" s="109" t="n">
        <v>0</v>
      </c>
      <c r="AD161" s="109" t="n">
        <f aca="false">Curves!R162</f>
        <v>0.47</v>
      </c>
      <c r="AE161" s="109" t="n">
        <v>0.005</v>
      </c>
      <c r="AF161" s="109" t="n">
        <f aca="false">Curves!N162</f>
        <v>0.37</v>
      </c>
      <c r="AG161" s="109" t="n">
        <v>0.005</v>
      </c>
      <c r="AH161" s="109" t="n">
        <f aca="false">Curves!J162</f>
        <v>0.3625</v>
      </c>
      <c r="AI161" s="109" t="n">
        <v>0.005</v>
      </c>
      <c r="AJ161" s="109" t="n">
        <f aca="false">Curves!E162</f>
        <v>0.25</v>
      </c>
      <c r="AK161" s="109" t="n">
        <f aca="false">Curves!M162</f>
        <v>0.37</v>
      </c>
      <c r="AL161" s="109" t="n">
        <f aca="false">Curves!Q162</f>
        <v>0.47</v>
      </c>
      <c r="AM161" s="109" t="n">
        <f aca="false">Curves!AC162</f>
        <v>0.275</v>
      </c>
      <c r="AN161" s="109" t="n">
        <f aca="false">Curves!AQ162</f>
        <v>0.005</v>
      </c>
      <c r="AO161" s="109" t="n">
        <f aca="false">Curves!AD162</f>
        <v>-0.5</v>
      </c>
      <c r="AP161" s="109" t="n">
        <f aca="false">Curves!AP162</f>
        <v>0.155</v>
      </c>
      <c r="AQ161" s="109" t="n">
        <f aca="false">Curves!AA162</f>
        <v>0.24</v>
      </c>
      <c r="AR161" s="109" t="n">
        <f aca="false">Curves!AG162</f>
        <v>0</v>
      </c>
      <c r="AS161" s="109" t="n">
        <f aca="false">Curves!Y162</f>
        <v>0.24</v>
      </c>
      <c r="AT161" s="109" t="n">
        <f aca="false">Curves!AJ162</f>
        <v>0</v>
      </c>
      <c r="AU161" s="109" t="n">
        <f aca="false">Curves!AB162</f>
        <v>0.275</v>
      </c>
      <c r="AV161" s="109" t="n">
        <f aca="false">Curves!AH162</f>
        <v>0</v>
      </c>
      <c r="AW161" s="109" t="n">
        <f aca="false">Curves!Z162</f>
        <v>0.14</v>
      </c>
      <c r="AX161" s="109" t="n">
        <f aca="false">Curves!AI162</f>
        <v>0.02</v>
      </c>
      <c r="AY161" s="109" t="n">
        <f aca="false">Curves!Z162</f>
        <v>0.14</v>
      </c>
      <c r="AZ161" s="109" t="n">
        <f aca="false">Curves!AK162</f>
        <v>0.02</v>
      </c>
      <c r="BA161" s="109" t="n">
        <f aca="false">Curves!Z162</f>
        <v>0.14</v>
      </c>
      <c r="BB161" s="109" t="n">
        <f aca="false">Curves!AL162</f>
        <v>0.05</v>
      </c>
      <c r="BC161" s="109" t="n">
        <f aca="false">Curves!Z162</f>
        <v>0.14</v>
      </c>
      <c r="BD161" s="109" t="n">
        <f aca="false">Curves!AO162</f>
        <v>0</v>
      </c>
      <c r="BE161" s="109" t="n">
        <f aca="false">Curves!AC162</f>
        <v>0.275</v>
      </c>
      <c r="BF161" s="109" t="n">
        <f aca="false">Curves!AR162</f>
        <v>0.055</v>
      </c>
      <c r="BG161" s="109" t="n">
        <f aca="false">Curves!Z162</f>
        <v>0.14</v>
      </c>
      <c r="BH161" s="109" t="n">
        <f aca="false">Curves!AM162</f>
        <v>0.025</v>
      </c>
      <c r="BI161" s="109" t="n">
        <f aca="false">AS161</f>
        <v>0.24</v>
      </c>
      <c r="BJ161" s="109" t="n">
        <f aca="false">AT161</f>
        <v>0</v>
      </c>
      <c r="BK161" s="109" t="n">
        <v>0</v>
      </c>
      <c r="BL161" s="109" t="n">
        <f aca="false">D161</f>
        <v>0.25</v>
      </c>
      <c r="BM161" s="109" t="n">
        <v>0</v>
      </c>
      <c r="BN161" s="109" t="n">
        <f aca="false">R161</f>
        <v>0.4</v>
      </c>
      <c r="BO161" s="109" t="n">
        <f aca="false">S161+0.01</f>
        <v>0.01</v>
      </c>
      <c r="BP161" s="109" t="n">
        <v>0</v>
      </c>
      <c r="BQ161" s="109" t="n">
        <f aca="false">AS161</f>
        <v>0.24</v>
      </c>
      <c r="BR161" s="109" t="n">
        <f aca="false">AQ161</f>
        <v>0.24</v>
      </c>
      <c r="BS161" s="109" t="n">
        <f aca="false">D161</f>
        <v>0.25</v>
      </c>
      <c r="BT161" s="109" t="n">
        <f aca="false">Curves!AE162</f>
        <v>0</v>
      </c>
      <c r="BU161" s="109" t="n">
        <v>0</v>
      </c>
      <c r="BV161" s="109" t="n">
        <f aca="false">AW161</f>
        <v>0.14</v>
      </c>
      <c r="BW161" s="109" t="n">
        <f aca="false">Curves!AN162</f>
        <v>0</v>
      </c>
      <c r="BX161" s="109" t="n">
        <f aca="false">AQ161</f>
        <v>0.24</v>
      </c>
      <c r="BY161" s="109" t="n">
        <f aca="false">Curves!AS162</f>
        <v>0</v>
      </c>
      <c r="BZ161" s="109" t="n">
        <f aca="false">BA161</f>
        <v>0.14</v>
      </c>
      <c r="CA161" s="109" t="n">
        <f aca="false">BB161</f>
        <v>0.05</v>
      </c>
      <c r="CB161" s="109"/>
      <c r="CC161" s="109"/>
      <c r="CD161" s="110"/>
      <c r="CE161" s="109"/>
      <c r="CF161" s="110"/>
      <c r="CG161" s="109"/>
      <c r="CH161" s="109"/>
      <c r="CI161" s="109"/>
      <c r="CJ161" s="109"/>
      <c r="CK161" s="109"/>
    </row>
    <row r="162" customFormat="false" ht="12.75" hidden="false" customHeight="false" outlineLevel="0" collapsed="false">
      <c r="A162" s="0" t="n">
        <v>0.375234409301821</v>
      </c>
      <c r="B162" s="0" t="str">
        <f aca="false">(D162&amp;E162&amp;F162&amp;G162&amp;H162&amp;I162&amp;J162&amp;K162&amp;L162&amp;M162&amp;N162&amp;O162&amp;P162&amp;Q162&amp;R162&amp;S162&amp;T162&amp;U162&amp;V162&amp;W162&amp;X162&amp;Y162&amp;Z162&amp;AA162&amp;AB162&amp;AC162&amp;AD162&amp;AE162&amp;AF162&amp;AG162&amp;AH162&amp;AI162&amp;AJ162&amp;AK162&amp;AL162&amp;AM162&amp;AN162&amp;AO162&amp;AP162&amp;AQ162&amp;AR162&amp;AS162&amp;AT162&amp;AU162&amp;AV162&amp;AW162&amp;AX162&amp;AY162&amp;AZ162&amp;BA162&amp;BB162&amp;BC162&amp;BD162&amp;BE162&amp;BF162&amp;BG162&amp;BH162&amp;BI162&amp;BJ162&amp;BK162&amp;BL162&amp;BM162&amp;BN162&amp;BO162&amp;BP162&amp;BQ162&amp;BR162&amp;BS162&amp;BT162&amp;BU162&amp;BV162&amp;BW162&amp;BX162&amp;BY162&amp;BZ162&amp;CA162)</f>
        <v>0.2700.382500.4900.3900.1100.16500.29484800.4200.2700.2700.5100.382500.23500.490.0050.390.0050.38250.0050.270.390.490.2950.005-0.50.1550.2600.2600.29500.160.020.160.020.160.050.1600.2950.0550.160.02750.26000.2700.420.0100.260.260.27000.1600.2600.160.05</v>
      </c>
      <c r="C162" s="108" t="n">
        <v>41609</v>
      </c>
      <c r="D162" s="109" t="n">
        <f aca="false">Curves!D163</f>
        <v>0.27</v>
      </c>
      <c r="E162" s="109" t="n">
        <v>0</v>
      </c>
      <c r="F162" s="109" t="n">
        <f aca="false">Curves!I163</f>
        <v>0.3825</v>
      </c>
      <c r="G162" s="109" t="n">
        <v>0</v>
      </c>
      <c r="H162" s="109" t="n">
        <f aca="false">Curves!P163</f>
        <v>0.49</v>
      </c>
      <c r="I162" s="109" t="n">
        <v>0</v>
      </c>
      <c r="J162" s="109" t="n">
        <f aca="false">Curves!L163</f>
        <v>0.39</v>
      </c>
      <c r="K162" s="109" t="n">
        <v>0</v>
      </c>
      <c r="L162" s="109" t="n">
        <f aca="false">Curves!U163</f>
        <v>0.11</v>
      </c>
      <c r="M162" s="109" t="n">
        <v>0</v>
      </c>
      <c r="N162" s="109" t="n">
        <f aca="false">Curves!V163</f>
        <v>0.165</v>
      </c>
      <c r="O162" s="109" t="n">
        <v>0</v>
      </c>
      <c r="P162" s="109" t="n">
        <f aca="false">Curves!W163</f>
        <v>0.294848</v>
      </c>
      <c r="Q162" s="109" t="n">
        <v>0</v>
      </c>
      <c r="R162" s="109" t="n">
        <f aca="false">Curves!O163</f>
        <v>0.42</v>
      </c>
      <c r="S162" s="109" t="n">
        <v>0</v>
      </c>
      <c r="T162" s="109" t="n">
        <f aca="false">Curves!F163</f>
        <v>0.27</v>
      </c>
      <c r="U162" s="109" t="n">
        <v>0</v>
      </c>
      <c r="V162" s="109" t="n">
        <f aca="false">Curves!H163</f>
        <v>0.27</v>
      </c>
      <c r="W162" s="109" t="n">
        <v>0</v>
      </c>
      <c r="X162" s="109" t="n">
        <f aca="false">Curves!S163</f>
        <v>0.51</v>
      </c>
      <c r="Y162" s="109" t="n">
        <v>0</v>
      </c>
      <c r="Z162" s="109" t="n">
        <f aca="false">Curves!K163</f>
        <v>0.3825</v>
      </c>
      <c r="AA162" s="109" t="n">
        <v>0</v>
      </c>
      <c r="AB162" s="109" t="n">
        <f aca="false">Curves!G163</f>
        <v>0.235</v>
      </c>
      <c r="AC162" s="109" t="n">
        <v>0</v>
      </c>
      <c r="AD162" s="109" t="n">
        <f aca="false">Curves!R163</f>
        <v>0.49</v>
      </c>
      <c r="AE162" s="109" t="n">
        <v>0.005</v>
      </c>
      <c r="AF162" s="109" t="n">
        <f aca="false">Curves!N163</f>
        <v>0.39</v>
      </c>
      <c r="AG162" s="109" t="n">
        <v>0.005</v>
      </c>
      <c r="AH162" s="109" t="n">
        <f aca="false">Curves!J163</f>
        <v>0.3825</v>
      </c>
      <c r="AI162" s="109" t="n">
        <v>0.005</v>
      </c>
      <c r="AJ162" s="109" t="n">
        <f aca="false">Curves!E163</f>
        <v>0.27</v>
      </c>
      <c r="AK162" s="109" t="n">
        <f aca="false">Curves!M163</f>
        <v>0.39</v>
      </c>
      <c r="AL162" s="109" t="n">
        <f aca="false">Curves!Q163</f>
        <v>0.49</v>
      </c>
      <c r="AM162" s="109" t="n">
        <f aca="false">Curves!AC163</f>
        <v>0.295</v>
      </c>
      <c r="AN162" s="109" t="n">
        <f aca="false">Curves!AQ163</f>
        <v>0.005</v>
      </c>
      <c r="AO162" s="109" t="n">
        <f aca="false">Curves!AD163</f>
        <v>-0.5</v>
      </c>
      <c r="AP162" s="109" t="n">
        <f aca="false">Curves!AP163</f>
        <v>0.155</v>
      </c>
      <c r="AQ162" s="109" t="n">
        <f aca="false">Curves!AA163</f>
        <v>0.26</v>
      </c>
      <c r="AR162" s="109" t="n">
        <f aca="false">Curves!AG163</f>
        <v>0</v>
      </c>
      <c r="AS162" s="109" t="n">
        <f aca="false">Curves!Y163</f>
        <v>0.26</v>
      </c>
      <c r="AT162" s="109" t="n">
        <f aca="false">Curves!AJ163</f>
        <v>0</v>
      </c>
      <c r="AU162" s="109" t="n">
        <f aca="false">Curves!AB163</f>
        <v>0.295</v>
      </c>
      <c r="AV162" s="109" t="n">
        <f aca="false">Curves!AH163</f>
        <v>0</v>
      </c>
      <c r="AW162" s="109" t="n">
        <f aca="false">Curves!Z163</f>
        <v>0.16</v>
      </c>
      <c r="AX162" s="109" t="n">
        <f aca="false">Curves!AI163</f>
        <v>0.02</v>
      </c>
      <c r="AY162" s="109" t="n">
        <f aca="false">Curves!Z163</f>
        <v>0.16</v>
      </c>
      <c r="AZ162" s="109" t="n">
        <f aca="false">Curves!AK163</f>
        <v>0.02</v>
      </c>
      <c r="BA162" s="109" t="n">
        <f aca="false">Curves!Z163</f>
        <v>0.16</v>
      </c>
      <c r="BB162" s="109" t="n">
        <f aca="false">Curves!AL163</f>
        <v>0.05</v>
      </c>
      <c r="BC162" s="109" t="n">
        <f aca="false">Curves!Z163</f>
        <v>0.16</v>
      </c>
      <c r="BD162" s="109" t="n">
        <f aca="false">Curves!AO163</f>
        <v>0</v>
      </c>
      <c r="BE162" s="109" t="n">
        <f aca="false">Curves!AC163</f>
        <v>0.295</v>
      </c>
      <c r="BF162" s="109" t="n">
        <f aca="false">Curves!AR163</f>
        <v>0.055</v>
      </c>
      <c r="BG162" s="109" t="n">
        <f aca="false">Curves!Z163</f>
        <v>0.16</v>
      </c>
      <c r="BH162" s="109" t="n">
        <f aca="false">Curves!AM163</f>
        <v>0.0275</v>
      </c>
      <c r="BI162" s="109" t="n">
        <f aca="false">AS162</f>
        <v>0.26</v>
      </c>
      <c r="BJ162" s="109" t="n">
        <f aca="false">AT162</f>
        <v>0</v>
      </c>
      <c r="BK162" s="109" t="n">
        <v>0</v>
      </c>
      <c r="BL162" s="109" t="n">
        <f aca="false">D162</f>
        <v>0.27</v>
      </c>
      <c r="BM162" s="109" t="n">
        <v>0</v>
      </c>
      <c r="BN162" s="109" t="n">
        <f aca="false">R162</f>
        <v>0.42</v>
      </c>
      <c r="BO162" s="109" t="n">
        <f aca="false">S162+0.01</f>
        <v>0.01</v>
      </c>
      <c r="BP162" s="109" t="n">
        <v>0</v>
      </c>
      <c r="BQ162" s="109" t="n">
        <f aca="false">AS162</f>
        <v>0.26</v>
      </c>
      <c r="BR162" s="109" t="n">
        <f aca="false">AQ162</f>
        <v>0.26</v>
      </c>
      <c r="BS162" s="109" t="n">
        <f aca="false">D162</f>
        <v>0.27</v>
      </c>
      <c r="BT162" s="109" t="n">
        <f aca="false">Curves!AE163</f>
        <v>0</v>
      </c>
      <c r="BU162" s="109" t="n">
        <v>0</v>
      </c>
      <c r="BV162" s="109" t="n">
        <f aca="false">AW162</f>
        <v>0.16</v>
      </c>
      <c r="BW162" s="109" t="n">
        <f aca="false">Curves!AN163</f>
        <v>0</v>
      </c>
      <c r="BX162" s="109" t="n">
        <f aca="false">AQ162</f>
        <v>0.26</v>
      </c>
      <c r="BY162" s="109" t="n">
        <f aca="false">Curves!AS163</f>
        <v>0</v>
      </c>
      <c r="BZ162" s="109" t="n">
        <f aca="false">BA162</f>
        <v>0.16</v>
      </c>
      <c r="CA162" s="109" t="n">
        <f aca="false">BB162</f>
        <v>0.05</v>
      </c>
      <c r="CB162" s="109"/>
      <c r="CC162" s="109"/>
      <c r="CD162" s="110"/>
      <c r="CE162" s="109"/>
      <c r="CF162" s="110"/>
      <c r="CG162" s="109"/>
      <c r="CH162" s="109"/>
      <c r="CI162" s="109"/>
      <c r="CJ162" s="109"/>
      <c r="CK162" s="109"/>
    </row>
    <row r="163" customFormat="false" ht="12.75" hidden="false" customHeight="false" outlineLevel="0" collapsed="false">
      <c r="A163" s="0" t="n">
        <v>0.37291167568203</v>
      </c>
      <c r="B163" s="0" t="str">
        <f aca="false">(D163&amp;E163&amp;F163&amp;G163&amp;H163&amp;I163&amp;J163&amp;K163&amp;L163&amp;M163&amp;N163&amp;O163&amp;P163&amp;Q163&amp;R163&amp;S163&amp;T163&amp;U163&amp;V163&amp;W163&amp;X163&amp;Y163&amp;Z163&amp;AA163&amp;AB163&amp;AC163&amp;AD163&amp;AE163&amp;AF163&amp;AG163&amp;AH163&amp;AI163&amp;AJ163&amp;AK163&amp;AL163&amp;AM163&amp;AN163&amp;AO163&amp;AP163&amp;AQ163&amp;AR163&amp;AS163&amp;AT163&amp;AU163&amp;AV163&amp;AW163&amp;AX163&amp;AY163&amp;AZ163&amp;BA163&amp;BB163&amp;BC163&amp;BD163&amp;BE163&amp;BF163&amp;BG163&amp;BH163&amp;BI163&amp;BJ163&amp;BK163&amp;BL163&amp;BM163&amp;BN163&amp;BO163&amp;BP163&amp;BQ163&amp;BR163&amp;BS163&amp;BT163&amp;BU163&amp;BV163&amp;BW163&amp;BX163&amp;BY163&amp;BZ163&amp;CA163)</f>
        <v>0.2800.392500.500.400.1200.17500.30628800.4300.2800.2800.5200.392500.24500.50.0050.40.0050.39250.0050.280.40.50.3050.005-0.50.1550.2700.2700.30500.170.020.170.020.170.050.1700.3050.0550.170.030.27000.2800.430.0100.270.270.28000.1700.2700.170.05</v>
      </c>
      <c r="C163" s="108" t="n">
        <v>41640</v>
      </c>
      <c r="D163" s="109" t="n">
        <f aca="false">Curves!D164</f>
        <v>0.28</v>
      </c>
      <c r="E163" s="109" t="n">
        <v>0</v>
      </c>
      <c r="F163" s="109" t="n">
        <f aca="false">Curves!I164</f>
        <v>0.3925</v>
      </c>
      <c r="G163" s="109" t="n">
        <v>0</v>
      </c>
      <c r="H163" s="109" t="n">
        <f aca="false">Curves!P164</f>
        <v>0.5</v>
      </c>
      <c r="I163" s="109" t="n">
        <v>0</v>
      </c>
      <c r="J163" s="109" t="n">
        <f aca="false">Curves!L164</f>
        <v>0.4</v>
      </c>
      <c r="K163" s="109" t="n">
        <v>0</v>
      </c>
      <c r="L163" s="109" t="n">
        <f aca="false">Curves!U164</f>
        <v>0.12</v>
      </c>
      <c r="M163" s="109" t="n">
        <v>0</v>
      </c>
      <c r="N163" s="109" t="n">
        <f aca="false">Curves!V164</f>
        <v>0.175</v>
      </c>
      <c r="O163" s="109" t="n">
        <v>0</v>
      </c>
      <c r="P163" s="109" t="n">
        <f aca="false">Curves!W164</f>
        <v>0.306288</v>
      </c>
      <c r="Q163" s="109" t="n">
        <v>0</v>
      </c>
      <c r="R163" s="109" t="n">
        <f aca="false">Curves!O164</f>
        <v>0.43</v>
      </c>
      <c r="S163" s="109" t="n">
        <v>0</v>
      </c>
      <c r="T163" s="109" t="n">
        <f aca="false">Curves!F164</f>
        <v>0.28</v>
      </c>
      <c r="U163" s="109" t="n">
        <v>0</v>
      </c>
      <c r="V163" s="109" t="n">
        <f aca="false">Curves!H164</f>
        <v>0.28</v>
      </c>
      <c r="W163" s="109" t="n">
        <v>0</v>
      </c>
      <c r="X163" s="109" t="n">
        <f aca="false">Curves!S164</f>
        <v>0.52</v>
      </c>
      <c r="Y163" s="109" t="n">
        <v>0</v>
      </c>
      <c r="Z163" s="109" t="n">
        <f aca="false">Curves!K164</f>
        <v>0.3925</v>
      </c>
      <c r="AA163" s="109" t="n">
        <v>0</v>
      </c>
      <c r="AB163" s="109" t="n">
        <f aca="false">Curves!G164</f>
        <v>0.245</v>
      </c>
      <c r="AC163" s="109" t="n">
        <v>0</v>
      </c>
      <c r="AD163" s="109" t="n">
        <f aca="false">Curves!R164</f>
        <v>0.5</v>
      </c>
      <c r="AE163" s="109" t="n">
        <v>0.005</v>
      </c>
      <c r="AF163" s="109" t="n">
        <f aca="false">Curves!N164</f>
        <v>0.4</v>
      </c>
      <c r="AG163" s="109" t="n">
        <v>0.005</v>
      </c>
      <c r="AH163" s="109" t="n">
        <f aca="false">Curves!J164</f>
        <v>0.3925</v>
      </c>
      <c r="AI163" s="109" t="n">
        <v>0.005</v>
      </c>
      <c r="AJ163" s="109" t="n">
        <f aca="false">Curves!E164</f>
        <v>0.28</v>
      </c>
      <c r="AK163" s="109" t="n">
        <f aca="false">Curves!M164</f>
        <v>0.4</v>
      </c>
      <c r="AL163" s="109" t="n">
        <f aca="false">Curves!Q164</f>
        <v>0.5</v>
      </c>
      <c r="AM163" s="109" t="n">
        <f aca="false">Curves!AC164</f>
        <v>0.305</v>
      </c>
      <c r="AN163" s="109" t="n">
        <f aca="false">Curves!AQ164</f>
        <v>0.005</v>
      </c>
      <c r="AO163" s="109" t="n">
        <f aca="false">Curves!AD164</f>
        <v>-0.5</v>
      </c>
      <c r="AP163" s="109" t="n">
        <f aca="false">Curves!AP164</f>
        <v>0.155</v>
      </c>
      <c r="AQ163" s="109" t="n">
        <f aca="false">Curves!AA164</f>
        <v>0.27</v>
      </c>
      <c r="AR163" s="109" t="n">
        <f aca="false">Curves!AG164</f>
        <v>0</v>
      </c>
      <c r="AS163" s="109" t="n">
        <f aca="false">Curves!Y164</f>
        <v>0.27</v>
      </c>
      <c r="AT163" s="109" t="n">
        <f aca="false">Curves!AJ164</f>
        <v>0</v>
      </c>
      <c r="AU163" s="109" t="n">
        <f aca="false">Curves!AB164</f>
        <v>0.305</v>
      </c>
      <c r="AV163" s="109" t="n">
        <f aca="false">Curves!AH164</f>
        <v>0</v>
      </c>
      <c r="AW163" s="109" t="n">
        <f aca="false">Curves!Z164</f>
        <v>0.17</v>
      </c>
      <c r="AX163" s="109" t="n">
        <f aca="false">Curves!AI164</f>
        <v>0.02</v>
      </c>
      <c r="AY163" s="109" t="n">
        <f aca="false">Curves!Z164</f>
        <v>0.17</v>
      </c>
      <c r="AZ163" s="109" t="n">
        <f aca="false">Curves!AK164</f>
        <v>0.02</v>
      </c>
      <c r="BA163" s="109" t="n">
        <f aca="false">Curves!Z164</f>
        <v>0.17</v>
      </c>
      <c r="BB163" s="109" t="n">
        <f aca="false">Curves!AL164</f>
        <v>0.05</v>
      </c>
      <c r="BC163" s="109" t="n">
        <f aca="false">Curves!Z164</f>
        <v>0.17</v>
      </c>
      <c r="BD163" s="109" t="n">
        <f aca="false">Curves!AO164</f>
        <v>0</v>
      </c>
      <c r="BE163" s="109" t="n">
        <f aca="false">Curves!AC164</f>
        <v>0.305</v>
      </c>
      <c r="BF163" s="109" t="n">
        <f aca="false">Curves!AR164</f>
        <v>0.055</v>
      </c>
      <c r="BG163" s="109" t="n">
        <f aca="false">Curves!Z164</f>
        <v>0.17</v>
      </c>
      <c r="BH163" s="109" t="n">
        <f aca="false">Curves!AM164</f>
        <v>0.03</v>
      </c>
      <c r="BI163" s="109" t="n">
        <f aca="false">AS163</f>
        <v>0.27</v>
      </c>
      <c r="BJ163" s="109" t="n">
        <f aca="false">AT163</f>
        <v>0</v>
      </c>
      <c r="BK163" s="109" t="n">
        <v>0</v>
      </c>
      <c r="BL163" s="109" t="n">
        <f aca="false">D163</f>
        <v>0.28</v>
      </c>
      <c r="BM163" s="109" t="n">
        <v>0</v>
      </c>
      <c r="BN163" s="109" t="n">
        <f aca="false">R163</f>
        <v>0.43</v>
      </c>
      <c r="BO163" s="109" t="n">
        <f aca="false">S163+0.01</f>
        <v>0.01</v>
      </c>
      <c r="BP163" s="109" t="n">
        <v>0</v>
      </c>
      <c r="BQ163" s="109" t="n">
        <f aca="false">AS163</f>
        <v>0.27</v>
      </c>
      <c r="BR163" s="109" t="n">
        <f aca="false">AQ163</f>
        <v>0.27</v>
      </c>
      <c r="BS163" s="109" t="n">
        <f aca="false">D163</f>
        <v>0.28</v>
      </c>
      <c r="BT163" s="109" t="n">
        <f aca="false">Curves!AE164</f>
        <v>0</v>
      </c>
      <c r="BU163" s="109" t="n">
        <v>0</v>
      </c>
      <c r="BV163" s="109" t="n">
        <f aca="false">AW163</f>
        <v>0.17</v>
      </c>
      <c r="BW163" s="109" t="n">
        <f aca="false">Curves!AN164</f>
        <v>0</v>
      </c>
      <c r="BX163" s="109" t="n">
        <f aca="false">AQ163</f>
        <v>0.27</v>
      </c>
      <c r="BY163" s="109" t="n">
        <f aca="false">Curves!AS164</f>
        <v>0</v>
      </c>
      <c r="BZ163" s="109" t="n">
        <f aca="false">BA163</f>
        <v>0.17</v>
      </c>
      <c r="CA163" s="109" t="n">
        <f aca="false">BB163</f>
        <v>0.05</v>
      </c>
      <c r="CB163" s="109"/>
      <c r="CC163" s="109"/>
      <c r="CD163" s="110"/>
      <c r="CE163" s="109"/>
      <c r="CF163" s="110"/>
      <c r="CG163" s="109"/>
      <c r="CH163" s="109"/>
      <c r="CI163" s="109"/>
      <c r="CJ163" s="109"/>
      <c r="CK163" s="109"/>
    </row>
    <row r="164" customFormat="false" ht="12.75" hidden="false" customHeight="false" outlineLevel="0" collapsed="false">
      <c r="A164" s="0" t="n">
        <v>0.370603108033939</v>
      </c>
      <c r="B164" s="0" t="str">
        <f aca="false">(D164&amp;E164&amp;F164&amp;G164&amp;H164&amp;I164&amp;J164&amp;K164&amp;L164&amp;M164&amp;N164&amp;O164&amp;P164&amp;Q164&amp;R164&amp;S164&amp;T164&amp;U164&amp;V164&amp;W164&amp;X164&amp;Y164&amp;Z164&amp;AA164&amp;AB164&amp;AC164&amp;AD164&amp;AE164&amp;AF164&amp;AG164&amp;AH164&amp;AI164&amp;AJ164&amp;AK164&amp;AL164&amp;AM164&amp;AN164&amp;AO164&amp;AP164&amp;AQ164&amp;AR164&amp;AS164&amp;AT164&amp;AU164&amp;AV164&amp;AW164&amp;AX164&amp;AY164&amp;AZ164&amp;BA164&amp;BB164&amp;BC164&amp;BD164&amp;BE164&amp;BF164&amp;BG164&amp;BH164&amp;BI164&amp;BJ164&amp;BK164&amp;BL164&amp;BM164&amp;BN164&amp;BO164&amp;BP164&amp;BQ164&amp;BR164&amp;BS164&amp;BT164&amp;BU164&amp;BV164&amp;BW164&amp;BX164&amp;BY164&amp;BZ164&amp;CA164)</f>
        <v>0.2700.382500.4900.3900.1100.16500.29212800.4200.2700.2700.5100.382500.23500.490.0050.390.0050.38250.0050.270.390.490.2950.005-0.50.1550.2600.2600.29500.160.020.160.020.160.050.1600.2950.0550.160.03250.26000.2700.420.0100.260.260.27000.1600.2600.160.05</v>
      </c>
      <c r="C164" s="108" t="n">
        <v>41671</v>
      </c>
      <c r="D164" s="109" t="n">
        <f aca="false">Curves!D165</f>
        <v>0.27</v>
      </c>
      <c r="E164" s="109" t="n">
        <v>0</v>
      </c>
      <c r="F164" s="109" t="n">
        <f aca="false">Curves!I165</f>
        <v>0.3825</v>
      </c>
      <c r="G164" s="109" t="n">
        <v>0</v>
      </c>
      <c r="H164" s="109" t="n">
        <f aca="false">Curves!P165</f>
        <v>0.49</v>
      </c>
      <c r="I164" s="109" t="n">
        <v>0</v>
      </c>
      <c r="J164" s="109" t="n">
        <f aca="false">Curves!L165</f>
        <v>0.39</v>
      </c>
      <c r="K164" s="109" t="n">
        <v>0</v>
      </c>
      <c r="L164" s="109" t="n">
        <f aca="false">Curves!U165</f>
        <v>0.11</v>
      </c>
      <c r="M164" s="109" t="n">
        <v>0</v>
      </c>
      <c r="N164" s="109" t="n">
        <f aca="false">Curves!V165</f>
        <v>0.165</v>
      </c>
      <c r="O164" s="109" t="n">
        <v>0</v>
      </c>
      <c r="P164" s="109" t="n">
        <f aca="false">Curves!W165</f>
        <v>0.292128</v>
      </c>
      <c r="Q164" s="109" t="n">
        <v>0</v>
      </c>
      <c r="R164" s="109" t="n">
        <f aca="false">Curves!O165</f>
        <v>0.42</v>
      </c>
      <c r="S164" s="109" t="n">
        <v>0</v>
      </c>
      <c r="T164" s="109" t="n">
        <f aca="false">Curves!F165</f>
        <v>0.27</v>
      </c>
      <c r="U164" s="109" t="n">
        <v>0</v>
      </c>
      <c r="V164" s="109" t="n">
        <f aca="false">Curves!H165</f>
        <v>0.27</v>
      </c>
      <c r="W164" s="109" t="n">
        <v>0</v>
      </c>
      <c r="X164" s="109" t="n">
        <f aca="false">Curves!S165</f>
        <v>0.51</v>
      </c>
      <c r="Y164" s="109" t="n">
        <v>0</v>
      </c>
      <c r="Z164" s="109" t="n">
        <f aca="false">Curves!K165</f>
        <v>0.3825</v>
      </c>
      <c r="AA164" s="109" t="n">
        <v>0</v>
      </c>
      <c r="AB164" s="109" t="n">
        <f aca="false">Curves!G165</f>
        <v>0.235</v>
      </c>
      <c r="AC164" s="109" t="n">
        <v>0</v>
      </c>
      <c r="AD164" s="109" t="n">
        <f aca="false">Curves!R165</f>
        <v>0.49</v>
      </c>
      <c r="AE164" s="109" t="n">
        <v>0.005</v>
      </c>
      <c r="AF164" s="109" t="n">
        <f aca="false">Curves!N165</f>
        <v>0.39</v>
      </c>
      <c r="AG164" s="109" t="n">
        <v>0.005</v>
      </c>
      <c r="AH164" s="109" t="n">
        <f aca="false">Curves!J165</f>
        <v>0.3825</v>
      </c>
      <c r="AI164" s="109" t="n">
        <v>0.005</v>
      </c>
      <c r="AJ164" s="109" t="n">
        <f aca="false">Curves!E165</f>
        <v>0.27</v>
      </c>
      <c r="AK164" s="109" t="n">
        <f aca="false">Curves!M165</f>
        <v>0.39</v>
      </c>
      <c r="AL164" s="109" t="n">
        <f aca="false">Curves!Q165</f>
        <v>0.49</v>
      </c>
      <c r="AM164" s="109" t="n">
        <f aca="false">Curves!AC165</f>
        <v>0.295</v>
      </c>
      <c r="AN164" s="109" t="n">
        <f aca="false">Curves!AQ165</f>
        <v>0.005</v>
      </c>
      <c r="AO164" s="109" t="n">
        <f aca="false">Curves!AD165</f>
        <v>-0.5</v>
      </c>
      <c r="AP164" s="109" t="n">
        <f aca="false">Curves!AP165</f>
        <v>0.155</v>
      </c>
      <c r="AQ164" s="109" t="n">
        <f aca="false">Curves!AA165</f>
        <v>0.26</v>
      </c>
      <c r="AR164" s="109" t="n">
        <f aca="false">Curves!AG165</f>
        <v>0</v>
      </c>
      <c r="AS164" s="109" t="n">
        <f aca="false">Curves!Y165</f>
        <v>0.26</v>
      </c>
      <c r="AT164" s="109" t="n">
        <f aca="false">Curves!AJ165</f>
        <v>0</v>
      </c>
      <c r="AU164" s="109" t="n">
        <f aca="false">Curves!AB165</f>
        <v>0.295</v>
      </c>
      <c r="AV164" s="109" t="n">
        <f aca="false">Curves!AH165</f>
        <v>0</v>
      </c>
      <c r="AW164" s="109" t="n">
        <f aca="false">Curves!Z165</f>
        <v>0.16</v>
      </c>
      <c r="AX164" s="109" t="n">
        <f aca="false">Curves!AI165</f>
        <v>0.02</v>
      </c>
      <c r="AY164" s="109" t="n">
        <f aca="false">Curves!Z165</f>
        <v>0.16</v>
      </c>
      <c r="AZ164" s="109" t="n">
        <f aca="false">Curves!AK165</f>
        <v>0.02</v>
      </c>
      <c r="BA164" s="109" t="n">
        <f aca="false">Curves!Z165</f>
        <v>0.16</v>
      </c>
      <c r="BB164" s="109" t="n">
        <f aca="false">Curves!AL165</f>
        <v>0.05</v>
      </c>
      <c r="BC164" s="109" t="n">
        <f aca="false">Curves!Z165</f>
        <v>0.16</v>
      </c>
      <c r="BD164" s="109" t="n">
        <f aca="false">Curves!AO165</f>
        <v>0</v>
      </c>
      <c r="BE164" s="109" t="n">
        <f aca="false">Curves!AC165</f>
        <v>0.295</v>
      </c>
      <c r="BF164" s="109" t="n">
        <f aca="false">Curves!AR165</f>
        <v>0.055</v>
      </c>
      <c r="BG164" s="109" t="n">
        <f aca="false">Curves!Z165</f>
        <v>0.16</v>
      </c>
      <c r="BH164" s="109" t="n">
        <f aca="false">Curves!AM165</f>
        <v>0.0325</v>
      </c>
      <c r="BI164" s="109" t="n">
        <f aca="false">AS164</f>
        <v>0.26</v>
      </c>
      <c r="BJ164" s="109" t="n">
        <f aca="false">AT164</f>
        <v>0</v>
      </c>
      <c r="BK164" s="109" t="n">
        <v>0</v>
      </c>
      <c r="BL164" s="109" t="n">
        <f aca="false">D164</f>
        <v>0.27</v>
      </c>
      <c r="BM164" s="109" t="n">
        <v>0</v>
      </c>
      <c r="BN164" s="109" t="n">
        <f aca="false">R164</f>
        <v>0.42</v>
      </c>
      <c r="BO164" s="109" t="n">
        <f aca="false">S164+0.01</f>
        <v>0.01</v>
      </c>
      <c r="BP164" s="109" t="n">
        <v>0</v>
      </c>
      <c r="BQ164" s="109" t="n">
        <f aca="false">AS164</f>
        <v>0.26</v>
      </c>
      <c r="BR164" s="109" t="n">
        <f aca="false">AQ164</f>
        <v>0.26</v>
      </c>
      <c r="BS164" s="109" t="n">
        <f aca="false">D164</f>
        <v>0.27</v>
      </c>
      <c r="BT164" s="109" t="n">
        <f aca="false">Curves!AE165</f>
        <v>0</v>
      </c>
      <c r="BU164" s="109" t="n">
        <v>0</v>
      </c>
      <c r="BV164" s="109" t="n">
        <f aca="false">AW164</f>
        <v>0.16</v>
      </c>
      <c r="BW164" s="109" t="n">
        <f aca="false">Curves!AN165</f>
        <v>0</v>
      </c>
      <c r="BX164" s="109" t="n">
        <f aca="false">AQ164</f>
        <v>0.26</v>
      </c>
      <c r="BY164" s="109" t="n">
        <f aca="false">Curves!AS165</f>
        <v>0</v>
      </c>
      <c r="BZ164" s="109" t="n">
        <f aca="false">BA164</f>
        <v>0.16</v>
      </c>
      <c r="CA164" s="109" t="n">
        <f aca="false">BB164</f>
        <v>0.05</v>
      </c>
      <c r="CB164" s="109"/>
      <c r="CC164" s="109"/>
      <c r="CD164" s="110"/>
      <c r="CE164" s="109"/>
      <c r="CF164" s="110"/>
      <c r="CG164" s="109"/>
      <c r="CH164" s="109"/>
      <c r="CI164" s="109"/>
      <c r="CJ164" s="109"/>
      <c r="CK164" s="109"/>
    </row>
    <row r="165" customFormat="false" ht="12.75" hidden="false" customHeight="false" outlineLevel="0" collapsed="false">
      <c r="A165" s="0" t="n">
        <v>0.368530055347422</v>
      </c>
      <c r="B165" s="0" t="str">
        <f aca="false">(D165&amp;E165&amp;F165&amp;G165&amp;H165&amp;I165&amp;J165&amp;K165&amp;L165&amp;M165&amp;N165&amp;O165&amp;P165&amp;Q165&amp;R165&amp;S165&amp;T165&amp;U165&amp;V165&amp;W165&amp;X165&amp;Y165&amp;Z165&amp;AA165&amp;AB165&amp;AC165&amp;AD165&amp;AE165&amp;AF165&amp;AG165&amp;AH165&amp;AI165&amp;AJ165&amp;AK165&amp;AL165&amp;AM165&amp;AN165&amp;AO165&amp;AP165&amp;AQ165&amp;AR165&amp;AS165&amp;AT165&amp;AU165&amp;AV165&amp;AW165&amp;AX165&amp;AY165&amp;AZ165&amp;BA165&amp;BB165&amp;BC165&amp;BD165&amp;BE165&amp;BF165&amp;BG165&amp;BH165&amp;BI165&amp;BJ165&amp;BK165&amp;BL165&amp;BM165&amp;BN165&amp;BO165&amp;BP165&amp;BQ165&amp;BR165&amp;BS165&amp;BT165&amp;BU165&amp;BV165&amp;BW165&amp;BX165&amp;BY165&amp;BZ165&amp;CA165)</f>
        <v>0.26500.377500.48500.38500.10500.1600.28248800.41500.26500.26500.50500.377500.2300.4850.0050.3850.0050.37750.0050.2650.3850.4850.290.005-0.50.1550.25500.25500.2900.1550.020.1550.020.1550.050.15500.290.0550.1550.0350.255000.26500.4150.0100.2550.2550.265000.15500.25500.1550.05</v>
      </c>
      <c r="C165" s="108" t="n">
        <v>41699</v>
      </c>
      <c r="D165" s="109" t="n">
        <f aca="false">Curves!D166</f>
        <v>0.265</v>
      </c>
      <c r="E165" s="109" t="n">
        <v>0</v>
      </c>
      <c r="F165" s="109" t="n">
        <f aca="false">Curves!I166</f>
        <v>0.3775</v>
      </c>
      <c r="G165" s="109" t="n">
        <v>0</v>
      </c>
      <c r="H165" s="109" t="n">
        <f aca="false">Curves!P166</f>
        <v>0.485</v>
      </c>
      <c r="I165" s="109" t="n">
        <v>0</v>
      </c>
      <c r="J165" s="109" t="n">
        <f aca="false">Curves!L166</f>
        <v>0.385</v>
      </c>
      <c r="K165" s="109" t="n">
        <v>0</v>
      </c>
      <c r="L165" s="109" t="n">
        <f aca="false">Curves!U166</f>
        <v>0.105</v>
      </c>
      <c r="M165" s="109" t="n">
        <v>0</v>
      </c>
      <c r="N165" s="109" t="n">
        <f aca="false">Curves!V166</f>
        <v>0.16</v>
      </c>
      <c r="O165" s="109" t="n">
        <v>0</v>
      </c>
      <c r="P165" s="109" t="n">
        <f aca="false">Curves!W166</f>
        <v>0.282488</v>
      </c>
      <c r="Q165" s="109" t="n">
        <v>0</v>
      </c>
      <c r="R165" s="109" t="n">
        <f aca="false">Curves!O166</f>
        <v>0.415</v>
      </c>
      <c r="S165" s="109" t="n">
        <v>0</v>
      </c>
      <c r="T165" s="109" t="n">
        <f aca="false">Curves!F166</f>
        <v>0.265</v>
      </c>
      <c r="U165" s="109" t="n">
        <v>0</v>
      </c>
      <c r="V165" s="109" t="n">
        <f aca="false">Curves!H166</f>
        <v>0.265</v>
      </c>
      <c r="W165" s="109" t="n">
        <v>0</v>
      </c>
      <c r="X165" s="109" t="n">
        <f aca="false">Curves!S166</f>
        <v>0.505</v>
      </c>
      <c r="Y165" s="109" t="n">
        <v>0</v>
      </c>
      <c r="Z165" s="109" t="n">
        <f aca="false">Curves!K166</f>
        <v>0.3775</v>
      </c>
      <c r="AA165" s="109" t="n">
        <v>0</v>
      </c>
      <c r="AB165" s="109" t="n">
        <f aca="false">Curves!G166</f>
        <v>0.23</v>
      </c>
      <c r="AC165" s="109" t="n">
        <v>0</v>
      </c>
      <c r="AD165" s="109" t="n">
        <f aca="false">Curves!R166</f>
        <v>0.485</v>
      </c>
      <c r="AE165" s="109" t="n">
        <v>0.005</v>
      </c>
      <c r="AF165" s="109" t="n">
        <f aca="false">Curves!N166</f>
        <v>0.385</v>
      </c>
      <c r="AG165" s="109" t="n">
        <v>0.005</v>
      </c>
      <c r="AH165" s="109" t="n">
        <f aca="false">Curves!J166</f>
        <v>0.3775</v>
      </c>
      <c r="AI165" s="109" t="n">
        <v>0.005</v>
      </c>
      <c r="AJ165" s="109" t="n">
        <f aca="false">Curves!E166</f>
        <v>0.265</v>
      </c>
      <c r="AK165" s="109" t="n">
        <f aca="false">Curves!M166</f>
        <v>0.385</v>
      </c>
      <c r="AL165" s="109" t="n">
        <f aca="false">Curves!Q166</f>
        <v>0.485</v>
      </c>
      <c r="AM165" s="109" t="n">
        <f aca="false">Curves!AC166</f>
        <v>0.29</v>
      </c>
      <c r="AN165" s="109" t="n">
        <f aca="false">Curves!AQ166</f>
        <v>0.005</v>
      </c>
      <c r="AO165" s="109" t="n">
        <f aca="false">Curves!AD166</f>
        <v>-0.5</v>
      </c>
      <c r="AP165" s="109" t="n">
        <f aca="false">Curves!AP166</f>
        <v>0.155</v>
      </c>
      <c r="AQ165" s="109" t="n">
        <f aca="false">Curves!AA166</f>
        <v>0.255</v>
      </c>
      <c r="AR165" s="109" t="n">
        <f aca="false">Curves!AG166</f>
        <v>0</v>
      </c>
      <c r="AS165" s="109" t="n">
        <f aca="false">Curves!Y166</f>
        <v>0.255</v>
      </c>
      <c r="AT165" s="109" t="n">
        <f aca="false">Curves!AJ166</f>
        <v>0</v>
      </c>
      <c r="AU165" s="109" t="n">
        <f aca="false">Curves!AB166</f>
        <v>0.29</v>
      </c>
      <c r="AV165" s="109" t="n">
        <f aca="false">Curves!AH166</f>
        <v>0</v>
      </c>
      <c r="AW165" s="109" t="n">
        <f aca="false">Curves!Z166</f>
        <v>0.155</v>
      </c>
      <c r="AX165" s="109" t="n">
        <f aca="false">Curves!AI166</f>
        <v>0.02</v>
      </c>
      <c r="AY165" s="109" t="n">
        <f aca="false">Curves!Z166</f>
        <v>0.155</v>
      </c>
      <c r="AZ165" s="109" t="n">
        <f aca="false">Curves!AK166</f>
        <v>0.02</v>
      </c>
      <c r="BA165" s="109" t="n">
        <f aca="false">Curves!Z166</f>
        <v>0.155</v>
      </c>
      <c r="BB165" s="109" t="n">
        <f aca="false">Curves!AL166</f>
        <v>0.05</v>
      </c>
      <c r="BC165" s="109" t="n">
        <f aca="false">Curves!Z166</f>
        <v>0.155</v>
      </c>
      <c r="BD165" s="109" t="n">
        <f aca="false">Curves!AO166</f>
        <v>0</v>
      </c>
      <c r="BE165" s="109" t="n">
        <f aca="false">Curves!AC166</f>
        <v>0.29</v>
      </c>
      <c r="BF165" s="109" t="n">
        <f aca="false">Curves!AR166</f>
        <v>0.055</v>
      </c>
      <c r="BG165" s="109" t="n">
        <f aca="false">Curves!Z166</f>
        <v>0.155</v>
      </c>
      <c r="BH165" s="109" t="n">
        <f aca="false">Curves!AM166</f>
        <v>0.035</v>
      </c>
      <c r="BI165" s="109" t="n">
        <f aca="false">AS165</f>
        <v>0.255</v>
      </c>
      <c r="BJ165" s="109" t="n">
        <f aca="false">AT165</f>
        <v>0</v>
      </c>
      <c r="BK165" s="109" t="n">
        <v>0</v>
      </c>
      <c r="BL165" s="109" t="n">
        <f aca="false">D165</f>
        <v>0.265</v>
      </c>
      <c r="BM165" s="109" t="n">
        <v>0</v>
      </c>
      <c r="BN165" s="109" t="n">
        <f aca="false">R165</f>
        <v>0.415</v>
      </c>
      <c r="BO165" s="109" t="n">
        <f aca="false">S165+0.01</f>
        <v>0.01</v>
      </c>
      <c r="BP165" s="109" t="n">
        <v>0</v>
      </c>
      <c r="BQ165" s="109" t="n">
        <f aca="false">AS165</f>
        <v>0.255</v>
      </c>
      <c r="BR165" s="109" t="n">
        <f aca="false">AQ165</f>
        <v>0.255</v>
      </c>
      <c r="BS165" s="109" t="n">
        <f aca="false">D165</f>
        <v>0.265</v>
      </c>
      <c r="BT165" s="109" t="n">
        <f aca="false">Curves!AE166</f>
        <v>0</v>
      </c>
      <c r="BU165" s="109" t="n">
        <v>0</v>
      </c>
      <c r="BV165" s="109" t="n">
        <f aca="false">AW165</f>
        <v>0.155</v>
      </c>
      <c r="BW165" s="109" t="n">
        <f aca="false">Curves!AN166</f>
        <v>0</v>
      </c>
      <c r="BX165" s="109" t="n">
        <f aca="false">AQ165</f>
        <v>0.255</v>
      </c>
      <c r="BY165" s="109" t="n">
        <f aca="false">Curves!AS166</f>
        <v>0</v>
      </c>
      <c r="BZ165" s="109" t="n">
        <f aca="false">BA165</f>
        <v>0.155</v>
      </c>
      <c r="CA165" s="109" t="n">
        <f aca="false">BB165</f>
        <v>0.05</v>
      </c>
      <c r="CB165" s="109"/>
      <c r="CC165" s="109"/>
      <c r="CD165" s="110"/>
      <c r="CE165" s="109"/>
      <c r="CF165" s="110"/>
      <c r="CG165" s="109"/>
      <c r="CH165" s="109"/>
      <c r="CI165" s="109"/>
      <c r="CJ165" s="109"/>
      <c r="CK165" s="109"/>
    </row>
    <row r="166" customFormat="false" ht="12.75" hidden="false" customHeight="false" outlineLevel="0" collapsed="false">
      <c r="A166" s="0" t="n">
        <v>0.366248214150786</v>
      </c>
      <c r="B166" s="0" t="str">
        <f aca="false">(D166&amp;E166&amp;F166&amp;G166&amp;H166&amp;I166&amp;J166&amp;K166&amp;L166&amp;M166&amp;N166&amp;O166&amp;P166&amp;Q166&amp;R166&amp;S166&amp;T166&amp;U166&amp;V166&amp;W166&amp;X166&amp;Y166&amp;Z166&amp;AA166&amp;AB166&amp;AC166&amp;AD166&amp;AE166&amp;AF166&amp;AG166&amp;AH166&amp;AI166&amp;AJ166&amp;AK166&amp;AL166&amp;AM166&amp;AN166&amp;AO166&amp;AP166&amp;AQ166&amp;AR166&amp;AS166&amp;AT166&amp;AU166&amp;AV166&amp;AW166&amp;AX166&amp;AY166&amp;AZ166&amp;BA166&amp;BB166&amp;BC166&amp;BD166&amp;BE166&amp;BF166&amp;BG166&amp;BH166&amp;BI166&amp;BJ166&amp;BK166&amp;BL166&amp;BM166&amp;BN166&amp;BO166&amp;BP166&amp;BQ166&amp;BR166&amp;BS166&amp;BT166&amp;BU166&amp;BV166&amp;BW166&amp;BX166&amp;BY166&amp;BZ166&amp;CA166)</f>
        <v>0.1900.1900.18500.2150-0.0100.04500.1900.23500.1900.1900.18500.1900.15500.1850.0050.2150.0050.190.0050.190.2150.1850.225-0.0025-0.650.1550.1900.1900.22500.10.0050.10.0050.10.040.100.2250.040.10.00750.19000.1900.2350.0100.190.190.19000.100.1900.10.04</v>
      </c>
      <c r="C166" s="108" t="n">
        <v>41730</v>
      </c>
      <c r="D166" s="109" t="n">
        <f aca="false">Curves!D167</f>
        <v>0.19</v>
      </c>
      <c r="E166" s="109" t="n">
        <v>0</v>
      </c>
      <c r="F166" s="109" t="n">
        <f aca="false">Curves!I167</f>
        <v>0.19</v>
      </c>
      <c r="G166" s="109" t="n">
        <v>0</v>
      </c>
      <c r="H166" s="109" t="n">
        <f aca="false">Curves!P167</f>
        <v>0.185</v>
      </c>
      <c r="I166" s="109" t="n">
        <v>0</v>
      </c>
      <c r="J166" s="109" t="n">
        <f aca="false">Curves!L167</f>
        <v>0.215</v>
      </c>
      <c r="K166" s="109" t="n">
        <v>0</v>
      </c>
      <c r="L166" s="109" t="n">
        <f aca="false">Curves!U167</f>
        <v>-0.01</v>
      </c>
      <c r="M166" s="109" t="n">
        <v>0</v>
      </c>
      <c r="N166" s="109" t="n">
        <f aca="false">Curves!V167</f>
        <v>0.045</v>
      </c>
      <c r="O166" s="109" t="n">
        <v>0</v>
      </c>
      <c r="P166" s="109" t="n">
        <f aca="false">Curves!W167</f>
        <v>0.19</v>
      </c>
      <c r="Q166" s="109" t="n">
        <v>0</v>
      </c>
      <c r="R166" s="109" t="n">
        <f aca="false">Curves!O167</f>
        <v>0.235</v>
      </c>
      <c r="S166" s="109" t="n">
        <v>0</v>
      </c>
      <c r="T166" s="109" t="n">
        <f aca="false">Curves!F167</f>
        <v>0.19</v>
      </c>
      <c r="U166" s="109" t="n">
        <v>0</v>
      </c>
      <c r="V166" s="109" t="n">
        <f aca="false">Curves!H167</f>
        <v>0.19</v>
      </c>
      <c r="W166" s="109" t="n">
        <v>0</v>
      </c>
      <c r="X166" s="109" t="n">
        <f aca="false">Curves!S167</f>
        <v>0.185</v>
      </c>
      <c r="Y166" s="109" t="n">
        <v>0</v>
      </c>
      <c r="Z166" s="109" t="n">
        <f aca="false">Curves!K167</f>
        <v>0.19</v>
      </c>
      <c r="AA166" s="109" t="n">
        <v>0</v>
      </c>
      <c r="AB166" s="109" t="n">
        <f aca="false">Curves!G167</f>
        <v>0.155</v>
      </c>
      <c r="AC166" s="109" t="n">
        <v>0</v>
      </c>
      <c r="AD166" s="109" t="n">
        <f aca="false">Curves!R167</f>
        <v>0.185</v>
      </c>
      <c r="AE166" s="109" t="n">
        <v>0.005</v>
      </c>
      <c r="AF166" s="109" t="n">
        <f aca="false">Curves!N167</f>
        <v>0.215</v>
      </c>
      <c r="AG166" s="109" t="n">
        <v>0.005</v>
      </c>
      <c r="AH166" s="109" t="n">
        <f aca="false">Curves!J167</f>
        <v>0.19</v>
      </c>
      <c r="AI166" s="109" t="n">
        <v>0.005</v>
      </c>
      <c r="AJ166" s="109" t="n">
        <f aca="false">Curves!E167</f>
        <v>0.19</v>
      </c>
      <c r="AK166" s="109" t="n">
        <f aca="false">Curves!M167</f>
        <v>0.215</v>
      </c>
      <c r="AL166" s="109" t="n">
        <f aca="false">Curves!Q167</f>
        <v>0.185</v>
      </c>
      <c r="AM166" s="109" t="n">
        <f aca="false">Curves!AC167</f>
        <v>0.225</v>
      </c>
      <c r="AN166" s="109" t="n">
        <f aca="false">Curves!AQ167</f>
        <v>-0.0025</v>
      </c>
      <c r="AO166" s="109" t="n">
        <f aca="false">Curves!AD167</f>
        <v>-0.65</v>
      </c>
      <c r="AP166" s="109" t="n">
        <f aca="false">Curves!AP167</f>
        <v>0.155</v>
      </c>
      <c r="AQ166" s="109" t="n">
        <f aca="false">Curves!AA167</f>
        <v>0.19</v>
      </c>
      <c r="AR166" s="109" t="n">
        <f aca="false">Curves!AG167</f>
        <v>0</v>
      </c>
      <c r="AS166" s="109" t="n">
        <f aca="false">Curves!Y167</f>
        <v>0.19</v>
      </c>
      <c r="AT166" s="109" t="n">
        <f aca="false">Curves!AJ167</f>
        <v>0</v>
      </c>
      <c r="AU166" s="109" t="n">
        <f aca="false">Curves!AB167</f>
        <v>0.225</v>
      </c>
      <c r="AV166" s="109" t="n">
        <f aca="false">Curves!AH167</f>
        <v>0</v>
      </c>
      <c r="AW166" s="109" t="n">
        <f aca="false">Curves!Z167</f>
        <v>0.1</v>
      </c>
      <c r="AX166" s="109" t="n">
        <f aca="false">Curves!AI167</f>
        <v>0.005</v>
      </c>
      <c r="AY166" s="109" t="n">
        <f aca="false">Curves!Z167</f>
        <v>0.1</v>
      </c>
      <c r="AZ166" s="109" t="n">
        <f aca="false">Curves!AK167</f>
        <v>0.005</v>
      </c>
      <c r="BA166" s="109" t="n">
        <f aca="false">Curves!Z167</f>
        <v>0.1</v>
      </c>
      <c r="BB166" s="109" t="n">
        <f aca="false">Curves!AL167</f>
        <v>0.04</v>
      </c>
      <c r="BC166" s="109" t="n">
        <f aca="false">Curves!Z167</f>
        <v>0.1</v>
      </c>
      <c r="BD166" s="109" t="n">
        <f aca="false">Curves!AO167</f>
        <v>0</v>
      </c>
      <c r="BE166" s="109" t="n">
        <f aca="false">Curves!AC167</f>
        <v>0.225</v>
      </c>
      <c r="BF166" s="109" t="n">
        <f aca="false">Curves!AR167</f>
        <v>0.04</v>
      </c>
      <c r="BG166" s="109" t="n">
        <f aca="false">Curves!Z167</f>
        <v>0.1</v>
      </c>
      <c r="BH166" s="109" t="n">
        <f aca="false">Curves!AM167</f>
        <v>0.0075</v>
      </c>
      <c r="BI166" s="109" t="n">
        <f aca="false">AS166</f>
        <v>0.19</v>
      </c>
      <c r="BJ166" s="109" t="n">
        <f aca="false">AT166</f>
        <v>0</v>
      </c>
      <c r="BK166" s="109" t="n">
        <v>0</v>
      </c>
      <c r="BL166" s="109" t="n">
        <f aca="false">D166</f>
        <v>0.19</v>
      </c>
      <c r="BM166" s="109" t="n">
        <v>0</v>
      </c>
      <c r="BN166" s="109" t="n">
        <f aca="false">R166</f>
        <v>0.235</v>
      </c>
      <c r="BO166" s="109" t="n">
        <f aca="false">S166+0.01</f>
        <v>0.01</v>
      </c>
      <c r="BP166" s="109" t="n">
        <v>0</v>
      </c>
      <c r="BQ166" s="109" t="n">
        <f aca="false">AS166</f>
        <v>0.19</v>
      </c>
      <c r="BR166" s="109" t="n">
        <f aca="false">AQ166</f>
        <v>0.19</v>
      </c>
      <c r="BS166" s="109" t="n">
        <f aca="false">D166</f>
        <v>0.19</v>
      </c>
      <c r="BT166" s="109" t="n">
        <f aca="false">Curves!AE167</f>
        <v>0</v>
      </c>
      <c r="BU166" s="109" t="n">
        <v>0</v>
      </c>
      <c r="BV166" s="109" t="n">
        <f aca="false">AW166</f>
        <v>0.1</v>
      </c>
      <c r="BW166" s="109" t="n">
        <f aca="false">Curves!AN167</f>
        <v>0</v>
      </c>
      <c r="BX166" s="109" t="n">
        <f aca="false">AQ166</f>
        <v>0.19</v>
      </c>
      <c r="BY166" s="109" t="n">
        <f aca="false">Curves!AS167</f>
        <v>0</v>
      </c>
      <c r="BZ166" s="109" t="n">
        <f aca="false">BA166</f>
        <v>0.1</v>
      </c>
      <c r="CA166" s="109" t="n">
        <f aca="false">BB166</f>
        <v>0.04</v>
      </c>
      <c r="CB166" s="109"/>
      <c r="CC166" s="109"/>
      <c r="CD166" s="110"/>
      <c r="CE166" s="109"/>
      <c r="CF166" s="110"/>
      <c r="CG166" s="109"/>
      <c r="CH166" s="109"/>
      <c r="CI166" s="109"/>
      <c r="CJ166" s="109"/>
      <c r="CK166" s="109"/>
    </row>
    <row r="167" customFormat="false" ht="12.75" hidden="false" customHeight="false" outlineLevel="0" collapsed="false">
      <c r="A167" s="0" t="n">
        <v>0.364053235665491</v>
      </c>
      <c r="B167" s="0" t="str">
        <f aca="false">(D167&amp;E167&amp;F167&amp;G167&amp;H167&amp;I167&amp;J167&amp;K167&amp;L167&amp;M167&amp;N167&amp;O167&amp;P167&amp;Q167&amp;R167&amp;S167&amp;T167&amp;U167&amp;V167&amp;W167&amp;X167&amp;Y167&amp;Z167&amp;AA167&amp;AB167&amp;AC167&amp;AD167&amp;AE167&amp;AF167&amp;AG167&amp;AH167&amp;AI167&amp;AJ167&amp;AK167&amp;AL167&amp;AM167&amp;AN167&amp;AO167&amp;AP167&amp;AQ167&amp;AR167&amp;AS167&amp;AT167&amp;AU167&amp;AV167&amp;AW167&amp;AX167&amp;AY167&amp;AZ167&amp;BA167&amp;BB167&amp;BC167&amp;BD167&amp;BE167&amp;BF167&amp;BG167&amp;BH167&amp;BI167&amp;BJ167&amp;BK167&amp;BL167&amp;BM167&amp;BN167&amp;BO167&amp;BP167&amp;BQ167&amp;BR167&amp;BS167&amp;BT167&amp;BU167&amp;BV167&amp;BW167&amp;BX167&amp;BY167&amp;BZ167&amp;CA167)</f>
        <v>0.1800.1800.17500.2050-0.0200.03500.1800.22500.1800.1800.17500.1800.14500.1750.0050.2050.0050.180.0050.180.2050.1750.215-0.0025-0.650.1550.1800.1800.21500.090.0050.090.0050.090.040.0900.2150.040.090.00750.18000.1800.2250.0100.180.180.18000.0900.1800.090.04</v>
      </c>
      <c r="C167" s="108" t="n">
        <v>41760</v>
      </c>
      <c r="D167" s="109" t="n">
        <f aca="false">Curves!D168</f>
        <v>0.18</v>
      </c>
      <c r="E167" s="109" t="n">
        <v>0</v>
      </c>
      <c r="F167" s="109" t="n">
        <f aca="false">Curves!I168</f>
        <v>0.18</v>
      </c>
      <c r="G167" s="109" t="n">
        <v>0</v>
      </c>
      <c r="H167" s="109" t="n">
        <f aca="false">Curves!P168</f>
        <v>0.175</v>
      </c>
      <c r="I167" s="109" t="n">
        <v>0</v>
      </c>
      <c r="J167" s="109" t="n">
        <f aca="false">Curves!L168</f>
        <v>0.205</v>
      </c>
      <c r="K167" s="109" t="n">
        <v>0</v>
      </c>
      <c r="L167" s="109" t="n">
        <f aca="false">Curves!U168</f>
        <v>-0.02</v>
      </c>
      <c r="M167" s="109" t="n">
        <v>0</v>
      </c>
      <c r="N167" s="109" t="n">
        <f aca="false">Curves!V168</f>
        <v>0.035</v>
      </c>
      <c r="O167" s="109" t="n">
        <v>0</v>
      </c>
      <c r="P167" s="109" t="n">
        <f aca="false">Curves!W168</f>
        <v>0.18</v>
      </c>
      <c r="Q167" s="109" t="n">
        <v>0</v>
      </c>
      <c r="R167" s="109" t="n">
        <f aca="false">Curves!O168</f>
        <v>0.225</v>
      </c>
      <c r="S167" s="109" t="n">
        <v>0</v>
      </c>
      <c r="T167" s="109" t="n">
        <f aca="false">Curves!F168</f>
        <v>0.18</v>
      </c>
      <c r="U167" s="109" t="n">
        <v>0</v>
      </c>
      <c r="V167" s="109" t="n">
        <f aca="false">Curves!H168</f>
        <v>0.18</v>
      </c>
      <c r="W167" s="109" t="n">
        <v>0</v>
      </c>
      <c r="X167" s="109" t="n">
        <f aca="false">Curves!S168</f>
        <v>0.175</v>
      </c>
      <c r="Y167" s="109" t="n">
        <v>0</v>
      </c>
      <c r="Z167" s="109" t="n">
        <f aca="false">Curves!K168</f>
        <v>0.18</v>
      </c>
      <c r="AA167" s="109" t="n">
        <v>0</v>
      </c>
      <c r="AB167" s="109" t="n">
        <f aca="false">Curves!G168</f>
        <v>0.145</v>
      </c>
      <c r="AC167" s="109" t="n">
        <v>0</v>
      </c>
      <c r="AD167" s="109" t="n">
        <f aca="false">Curves!R168</f>
        <v>0.175</v>
      </c>
      <c r="AE167" s="109" t="n">
        <v>0.005</v>
      </c>
      <c r="AF167" s="109" t="n">
        <f aca="false">Curves!N168</f>
        <v>0.205</v>
      </c>
      <c r="AG167" s="109" t="n">
        <v>0.005</v>
      </c>
      <c r="AH167" s="109" t="n">
        <f aca="false">Curves!J168</f>
        <v>0.18</v>
      </c>
      <c r="AI167" s="109" t="n">
        <v>0.005</v>
      </c>
      <c r="AJ167" s="109" t="n">
        <f aca="false">Curves!E168</f>
        <v>0.18</v>
      </c>
      <c r="AK167" s="109" t="n">
        <f aca="false">Curves!M168</f>
        <v>0.205</v>
      </c>
      <c r="AL167" s="109" t="n">
        <f aca="false">Curves!Q168</f>
        <v>0.175</v>
      </c>
      <c r="AM167" s="109" t="n">
        <f aca="false">Curves!AC168</f>
        <v>0.215</v>
      </c>
      <c r="AN167" s="109" t="n">
        <f aca="false">Curves!AQ168</f>
        <v>-0.0025</v>
      </c>
      <c r="AO167" s="109" t="n">
        <f aca="false">Curves!AD168</f>
        <v>-0.65</v>
      </c>
      <c r="AP167" s="109" t="n">
        <f aca="false">Curves!AP168</f>
        <v>0.155</v>
      </c>
      <c r="AQ167" s="109" t="n">
        <f aca="false">Curves!AA168</f>
        <v>0.18</v>
      </c>
      <c r="AR167" s="109" t="n">
        <f aca="false">Curves!AG168</f>
        <v>0</v>
      </c>
      <c r="AS167" s="109" t="n">
        <f aca="false">Curves!Y168</f>
        <v>0.18</v>
      </c>
      <c r="AT167" s="109" t="n">
        <f aca="false">Curves!AJ168</f>
        <v>0</v>
      </c>
      <c r="AU167" s="109" t="n">
        <f aca="false">Curves!AB168</f>
        <v>0.215</v>
      </c>
      <c r="AV167" s="109" t="n">
        <f aca="false">Curves!AH168</f>
        <v>0</v>
      </c>
      <c r="AW167" s="109" t="n">
        <f aca="false">Curves!Z168</f>
        <v>0.09</v>
      </c>
      <c r="AX167" s="109" t="n">
        <f aca="false">Curves!AI168</f>
        <v>0.005</v>
      </c>
      <c r="AY167" s="109" t="n">
        <f aca="false">Curves!Z168</f>
        <v>0.09</v>
      </c>
      <c r="AZ167" s="109" t="n">
        <f aca="false">Curves!AK168</f>
        <v>0.005</v>
      </c>
      <c r="BA167" s="109" t="n">
        <f aca="false">Curves!Z168</f>
        <v>0.09</v>
      </c>
      <c r="BB167" s="109" t="n">
        <f aca="false">Curves!AL168</f>
        <v>0.04</v>
      </c>
      <c r="BC167" s="109" t="n">
        <f aca="false">Curves!Z168</f>
        <v>0.09</v>
      </c>
      <c r="BD167" s="109" t="n">
        <f aca="false">Curves!AO168</f>
        <v>0</v>
      </c>
      <c r="BE167" s="109" t="n">
        <f aca="false">Curves!AC168</f>
        <v>0.215</v>
      </c>
      <c r="BF167" s="109" t="n">
        <f aca="false">Curves!AR168</f>
        <v>0.04</v>
      </c>
      <c r="BG167" s="109" t="n">
        <f aca="false">Curves!Z168</f>
        <v>0.09</v>
      </c>
      <c r="BH167" s="109" t="n">
        <f aca="false">Curves!AM168</f>
        <v>0.0075</v>
      </c>
      <c r="BI167" s="109" t="n">
        <f aca="false">AS167</f>
        <v>0.18</v>
      </c>
      <c r="BJ167" s="109" t="n">
        <f aca="false">AT167</f>
        <v>0</v>
      </c>
      <c r="BK167" s="109" t="n">
        <v>0</v>
      </c>
      <c r="BL167" s="109" t="n">
        <f aca="false">D167</f>
        <v>0.18</v>
      </c>
      <c r="BM167" s="109" t="n">
        <v>0</v>
      </c>
      <c r="BN167" s="109" t="n">
        <f aca="false">R167</f>
        <v>0.225</v>
      </c>
      <c r="BO167" s="109" t="n">
        <f aca="false">S167+0.01</f>
        <v>0.01</v>
      </c>
      <c r="BP167" s="109" t="n">
        <v>0</v>
      </c>
      <c r="BQ167" s="109" t="n">
        <f aca="false">AS167</f>
        <v>0.18</v>
      </c>
      <c r="BR167" s="109" t="n">
        <f aca="false">AQ167</f>
        <v>0.18</v>
      </c>
      <c r="BS167" s="109" t="n">
        <f aca="false">D167</f>
        <v>0.18</v>
      </c>
      <c r="BT167" s="109" t="n">
        <f aca="false">Curves!AE168</f>
        <v>0</v>
      </c>
      <c r="BU167" s="109" t="n">
        <v>0</v>
      </c>
      <c r="BV167" s="109" t="n">
        <f aca="false">AW167</f>
        <v>0.09</v>
      </c>
      <c r="BW167" s="109" t="n">
        <f aca="false">Curves!AN168</f>
        <v>0</v>
      </c>
      <c r="BX167" s="109" t="n">
        <f aca="false">AQ167</f>
        <v>0.18</v>
      </c>
      <c r="BY167" s="109" t="n">
        <f aca="false">Curves!AS168</f>
        <v>0</v>
      </c>
      <c r="BZ167" s="109" t="n">
        <f aca="false">BA167</f>
        <v>0.09</v>
      </c>
      <c r="CA167" s="109" t="n">
        <f aca="false">BB167</f>
        <v>0.04</v>
      </c>
      <c r="CB167" s="109"/>
      <c r="CC167" s="109"/>
      <c r="CD167" s="110"/>
      <c r="CE167" s="109"/>
      <c r="CF167" s="110"/>
      <c r="CG167" s="109"/>
      <c r="CH167" s="109"/>
      <c r="CI167" s="109"/>
      <c r="CJ167" s="109"/>
      <c r="CK167" s="109"/>
    </row>
    <row r="168" customFormat="false" ht="12.75" hidden="false" customHeight="false" outlineLevel="0" collapsed="false">
      <c r="A168" s="0" t="n">
        <v>0.361798706605111</v>
      </c>
      <c r="B168" s="0" t="str">
        <f aca="false">(D168&amp;E168&amp;F168&amp;G168&amp;H168&amp;I168&amp;J168&amp;K168&amp;L168&amp;M168&amp;N168&amp;O168&amp;P168&amp;Q168&amp;R168&amp;S168&amp;T168&amp;U168&amp;V168&amp;W168&amp;X168&amp;Y168&amp;Z168&amp;AA168&amp;AB168&amp;AC168&amp;AD168&amp;AE168&amp;AF168&amp;AG168&amp;AH168&amp;AI168&amp;AJ168&amp;AK168&amp;AL168&amp;AM168&amp;AN168&amp;AO168&amp;AP168&amp;AQ168&amp;AR168&amp;AS168&amp;AT168&amp;AU168&amp;AV168&amp;AW168&amp;AX168&amp;AY168&amp;AZ168&amp;BA168&amp;BB168&amp;BC168&amp;BD168&amp;BE168&amp;BF168&amp;BG168&amp;BH168&amp;BI168&amp;BJ168&amp;BK168&amp;BL168&amp;BM168&amp;BN168&amp;BO168&amp;BP168&amp;BQ168&amp;BR168&amp;BS168&amp;BT168&amp;BU168&amp;BV168&amp;BW168&amp;BX168&amp;BY168&amp;BZ168&amp;CA168)</f>
        <v>0.1700.1700.16500.1950-0.0300.02500.1700.21500.1700.1700.16500.1700.13500.1650.0050.1950.0050.170.0050.170.1950.1650.205-0.0025-0.650.1550.1700.1700.20500.080.0050.080.0050.080.040.0800.2050.040.080.00750.17000.1700.2150.0100.170.170.17000.0800.1700.080.04</v>
      </c>
      <c r="C168" s="108" t="n">
        <v>41791</v>
      </c>
      <c r="D168" s="109" t="n">
        <f aca="false">Curves!D169</f>
        <v>0.17</v>
      </c>
      <c r="E168" s="109" t="n">
        <v>0</v>
      </c>
      <c r="F168" s="109" t="n">
        <f aca="false">Curves!I169</f>
        <v>0.17</v>
      </c>
      <c r="G168" s="109" t="n">
        <v>0</v>
      </c>
      <c r="H168" s="109" t="n">
        <f aca="false">Curves!P169</f>
        <v>0.165</v>
      </c>
      <c r="I168" s="109" t="n">
        <v>0</v>
      </c>
      <c r="J168" s="109" t="n">
        <f aca="false">Curves!L169</f>
        <v>0.195</v>
      </c>
      <c r="K168" s="109" t="n">
        <v>0</v>
      </c>
      <c r="L168" s="109" t="n">
        <f aca="false">Curves!U169</f>
        <v>-0.03</v>
      </c>
      <c r="M168" s="109" t="n">
        <v>0</v>
      </c>
      <c r="N168" s="109" t="n">
        <f aca="false">Curves!V169</f>
        <v>0.025</v>
      </c>
      <c r="O168" s="109" t="n">
        <v>0</v>
      </c>
      <c r="P168" s="109" t="n">
        <f aca="false">Curves!W169</f>
        <v>0.17</v>
      </c>
      <c r="Q168" s="109" t="n">
        <v>0</v>
      </c>
      <c r="R168" s="109" t="n">
        <f aca="false">Curves!O169</f>
        <v>0.215</v>
      </c>
      <c r="S168" s="109" t="n">
        <v>0</v>
      </c>
      <c r="T168" s="109" t="n">
        <f aca="false">Curves!F169</f>
        <v>0.17</v>
      </c>
      <c r="U168" s="109" t="n">
        <v>0</v>
      </c>
      <c r="V168" s="109" t="n">
        <f aca="false">Curves!H169</f>
        <v>0.17</v>
      </c>
      <c r="W168" s="109" t="n">
        <v>0</v>
      </c>
      <c r="X168" s="109" t="n">
        <f aca="false">Curves!S169</f>
        <v>0.165</v>
      </c>
      <c r="Y168" s="109" t="n">
        <v>0</v>
      </c>
      <c r="Z168" s="109" t="n">
        <f aca="false">Curves!K169</f>
        <v>0.17</v>
      </c>
      <c r="AA168" s="109" t="n">
        <v>0</v>
      </c>
      <c r="AB168" s="109" t="n">
        <f aca="false">Curves!G169</f>
        <v>0.135</v>
      </c>
      <c r="AC168" s="109" t="n">
        <v>0</v>
      </c>
      <c r="AD168" s="109" t="n">
        <f aca="false">Curves!R169</f>
        <v>0.165</v>
      </c>
      <c r="AE168" s="109" t="n">
        <v>0.005</v>
      </c>
      <c r="AF168" s="109" t="n">
        <f aca="false">Curves!N169</f>
        <v>0.195</v>
      </c>
      <c r="AG168" s="109" t="n">
        <v>0.005</v>
      </c>
      <c r="AH168" s="109" t="n">
        <f aca="false">Curves!J169</f>
        <v>0.17</v>
      </c>
      <c r="AI168" s="109" t="n">
        <v>0.005</v>
      </c>
      <c r="AJ168" s="109" t="n">
        <f aca="false">Curves!E169</f>
        <v>0.17</v>
      </c>
      <c r="AK168" s="109" t="n">
        <f aca="false">Curves!M169</f>
        <v>0.195</v>
      </c>
      <c r="AL168" s="109" t="n">
        <f aca="false">Curves!Q169</f>
        <v>0.165</v>
      </c>
      <c r="AM168" s="109" t="n">
        <f aca="false">Curves!AC169</f>
        <v>0.205</v>
      </c>
      <c r="AN168" s="109" t="n">
        <f aca="false">Curves!AQ169</f>
        <v>-0.0025</v>
      </c>
      <c r="AO168" s="109" t="n">
        <f aca="false">Curves!AD169</f>
        <v>-0.65</v>
      </c>
      <c r="AP168" s="109" t="n">
        <f aca="false">Curves!AP169</f>
        <v>0.155</v>
      </c>
      <c r="AQ168" s="109" t="n">
        <f aca="false">Curves!AA169</f>
        <v>0.17</v>
      </c>
      <c r="AR168" s="109" t="n">
        <f aca="false">Curves!AG169</f>
        <v>0</v>
      </c>
      <c r="AS168" s="109" t="n">
        <f aca="false">Curves!Y169</f>
        <v>0.17</v>
      </c>
      <c r="AT168" s="109" t="n">
        <f aca="false">Curves!AJ169</f>
        <v>0</v>
      </c>
      <c r="AU168" s="109" t="n">
        <f aca="false">Curves!AB169</f>
        <v>0.205</v>
      </c>
      <c r="AV168" s="109" t="n">
        <f aca="false">Curves!AH169</f>
        <v>0</v>
      </c>
      <c r="AW168" s="109" t="n">
        <f aca="false">Curves!Z169</f>
        <v>0.08</v>
      </c>
      <c r="AX168" s="109" t="n">
        <f aca="false">Curves!AI169</f>
        <v>0.005</v>
      </c>
      <c r="AY168" s="109" t="n">
        <f aca="false">Curves!Z169</f>
        <v>0.08</v>
      </c>
      <c r="AZ168" s="109" t="n">
        <f aca="false">Curves!AK169</f>
        <v>0.005</v>
      </c>
      <c r="BA168" s="109" t="n">
        <f aca="false">Curves!Z169</f>
        <v>0.08</v>
      </c>
      <c r="BB168" s="109" t="n">
        <f aca="false">Curves!AL169</f>
        <v>0.04</v>
      </c>
      <c r="BC168" s="109" t="n">
        <f aca="false">Curves!Z169</f>
        <v>0.08</v>
      </c>
      <c r="BD168" s="109" t="n">
        <f aca="false">Curves!AO169</f>
        <v>0</v>
      </c>
      <c r="BE168" s="109" t="n">
        <f aca="false">Curves!AC169</f>
        <v>0.205</v>
      </c>
      <c r="BF168" s="109" t="n">
        <f aca="false">Curves!AR169</f>
        <v>0.04</v>
      </c>
      <c r="BG168" s="109" t="n">
        <f aca="false">Curves!Z169</f>
        <v>0.08</v>
      </c>
      <c r="BH168" s="109" t="n">
        <f aca="false">Curves!AM169</f>
        <v>0.0075</v>
      </c>
      <c r="BI168" s="109" t="n">
        <f aca="false">AS168</f>
        <v>0.17</v>
      </c>
      <c r="BJ168" s="109" t="n">
        <f aca="false">AT168</f>
        <v>0</v>
      </c>
      <c r="BK168" s="109" t="n">
        <v>0</v>
      </c>
      <c r="BL168" s="109" t="n">
        <f aca="false">D168</f>
        <v>0.17</v>
      </c>
      <c r="BM168" s="109" t="n">
        <v>0</v>
      </c>
      <c r="BN168" s="109" t="n">
        <f aca="false">R168</f>
        <v>0.215</v>
      </c>
      <c r="BO168" s="109" t="n">
        <f aca="false">S168+0.01</f>
        <v>0.01</v>
      </c>
      <c r="BP168" s="109" t="n">
        <v>0</v>
      </c>
      <c r="BQ168" s="109" t="n">
        <f aca="false">AS168</f>
        <v>0.17</v>
      </c>
      <c r="BR168" s="109" t="n">
        <f aca="false">AQ168</f>
        <v>0.17</v>
      </c>
      <c r="BS168" s="109" t="n">
        <f aca="false">D168</f>
        <v>0.17</v>
      </c>
      <c r="BT168" s="109" t="n">
        <f aca="false">Curves!AE169</f>
        <v>0</v>
      </c>
      <c r="BU168" s="109" t="n">
        <v>0</v>
      </c>
      <c r="BV168" s="109" t="n">
        <f aca="false">AW168</f>
        <v>0.08</v>
      </c>
      <c r="BW168" s="109" t="n">
        <f aca="false">Curves!AN169</f>
        <v>0</v>
      </c>
      <c r="BX168" s="109" t="n">
        <f aca="false">AQ168</f>
        <v>0.17</v>
      </c>
      <c r="BY168" s="109" t="n">
        <f aca="false">Curves!AS169</f>
        <v>0</v>
      </c>
      <c r="BZ168" s="109" t="n">
        <f aca="false">BA168</f>
        <v>0.08</v>
      </c>
      <c r="CA168" s="109" t="n">
        <f aca="false">BB168</f>
        <v>0.04</v>
      </c>
      <c r="CB168" s="109"/>
      <c r="CC168" s="109"/>
      <c r="CD168" s="110"/>
      <c r="CE168" s="109"/>
      <c r="CF168" s="110"/>
      <c r="CG168" s="109"/>
      <c r="CH168" s="109"/>
      <c r="CI168" s="109"/>
      <c r="CJ168" s="109"/>
      <c r="CK168" s="109"/>
    </row>
    <row r="169" customFormat="false" ht="12.75" hidden="false" customHeight="false" outlineLevel="0" collapsed="false">
      <c r="A169" s="0" t="n">
        <v>0.359630003004482</v>
      </c>
      <c r="B169" s="0" t="str">
        <f aca="false">(D169&amp;E169&amp;F169&amp;G169&amp;H169&amp;I169&amp;J169&amp;K169&amp;L169&amp;M169&amp;N169&amp;O169&amp;P169&amp;Q169&amp;R169&amp;S169&amp;T169&amp;U169&amp;V169&amp;W169&amp;X169&amp;Y169&amp;Z169&amp;AA169&amp;AB169&amp;AC169&amp;AD169&amp;AE169&amp;AF169&amp;AG169&amp;AH169&amp;AI169&amp;AJ169&amp;AK169&amp;AL169&amp;AM169&amp;AN169&amp;AO169&amp;AP169&amp;AQ169&amp;AR169&amp;AS169&amp;AT169&amp;AU169&amp;AV169&amp;AW169&amp;AX169&amp;AY169&amp;AZ169&amp;BA169&amp;BB169&amp;BC169&amp;BD169&amp;BE169&amp;BF169&amp;BG169&amp;BH169&amp;BI169&amp;BJ169&amp;BK169&amp;BL169&amp;BM169&amp;BN169&amp;BO169&amp;BP169&amp;BQ169&amp;BR169&amp;BS169&amp;BT169&amp;BU169&amp;BV169&amp;BW169&amp;BX169&amp;BY169&amp;BZ169&amp;CA169)</f>
        <v>0.1700.1700.16500.1950-0.0300.02500.1700.21500.1700.1700.16500.1700.13500.1650.0050.1950.0050.170.0050.170.1950.1650.205-0.005-0.650.1550.1700.1700.20500.080.0050.080.0050.080.040.0800.2050.040.080.010.17000.1700.2150.0100.170.170.17000.0800.1700.080.04</v>
      </c>
      <c r="C169" s="108" t="n">
        <v>41821</v>
      </c>
      <c r="D169" s="109" t="n">
        <f aca="false">Curves!D170</f>
        <v>0.17</v>
      </c>
      <c r="E169" s="109" t="n">
        <v>0</v>
      </c>
      <c r="F169" s="109" t="n">
        <f aca="false">Curves!I170</f>
        <v>0.17</v>
      </c>
      <c r="G169" s="109" t="n">
        <v>0</v>
      </c>
      <c r="H169" s="109" t="n">
        <f aca="false">Curves!P170</f>
        <v>0.165</v>
      </c>
      <c r="I169" s="109" t="n">
        <v>0</v>
      </c>
      <c r="J169" s="109" t="n">
        <f aca="false">Curves!L170</f>
        <v>0.195</v>
      </c>
      <c r="K169" s="109" t="n">
        <v>0</v>
      </c>
      <c r="L169" s="109" t="n">
        <f aca="false">Curves!U170</f>
        <v>-0.03</v>
      </c>
      <c r="M169" s="109" t="n">
        <v>0</v>
      </c>
      <c r="N169" s="109" t="n">
        <f aca="false">Curves!V170</f>
        <v>0.025</v>
      </c>
      <c r="O169" s="109" t="n">
        <v>0</v>
      </c>
      <c r="P169" s="109" t="n">
        <f aca="false">Curves!W170</f>
        <v>0.17</v>
      </c>
      <c r="Q169" s="109" t="n">
        <v>0</v>
      </c>
      <c r="R169" s="109" t="n">
        <f aca="false">Curves!O170</f>
        <v>0.215</v>
      </c>
      <c r="S169" s="109" t="n">
        <v>0</v>
      </c>
      <c r="T169" s="109" t="n">
        <f aca="false">Curves!F170</f>
        <v>0.17</v>
      </c>
      <c r="U169" s="109" t="n">
        <v>0</v>
      </c>
      <c r="V169" s="109" t="n">
        <f aca="false">Curves!H170</f>
        <v>0.17</v>
      </c>
      <c r="W169" s="109" t="n">
        <v>0</v>
      </c>
      <c r="X169" s="109" t="n">
        <f aca="false">Curves!S170</f>
        <v>0.165</v>
      </c>
      <c r="Y169" s="109" t="n">
        <v>0</v>
      </c>
      <c r="Z169" s="109" t="n">
        <f aca="false">Curves!K170</f>
        <v>0.17</v>
      </c>
      <c r="AA169" s="109" t="n">
        <v>0</v>
      </c>
      <c r="AB169" s="109" t="n">
        <f aca="false">Curves!G170</f>
        <v>0.135</v>
      </c>
      <c r="AC169" s="109" t="n">
        <v>0</v>
      </c>
      <c r="AD169" s="109" t="n">
        <f aca="false">Curves!R170</f>
        <v>0.165</v>
      </c>
      <c r="AE169" s="109" t="n">
        <v>0.005</v>
      </c>
      <c r="AF169" s="109" t="n">
        <f aca="false">Curves!N170</f>
        <v>0.195</v>
      </c>
      <c r="AG169" s="109" t="n">
        <v>0.005</v>
      </c>
      <c r="AH169" s="109" t="n">
        <f aca="false">Curves!J170</f>
        <v>0.17</v>
      </c>
      <c r="AI169" s="109" t="n">
        <v>0.005</v>
      </c>
      <c r="AJ169" s="109" t="n">
        <f aca="false">Curves!E170</f>
        <v>0.17</v>
      </c>
      <c r="AK169" s="109" t="n">
        <f aca="false">Curves!M170</f>
        <v>0.195</v>
      </c>
      <c r="AL169" s="109" t="n">
        <f aca="false">Curves!Q170</f>
        <v>0.165</v>
      </c>
      <c r="AM169" s="109" t="n">
        <f aca="false">Curves!AC170</f>
        <v>0.205</v>
      </c>
      <c r="AN169" s="109" t="n">
        <f aca="false">Curves!AQ170</f>
        <v>-0.005</v>
      </c>
      <c r="AO169" s="109" t="n">
        <f aca="false">Curves!AD170</f>
        <v>-0.65</v>
      </c>
      <c r="AP169" s="109" t="n">
        <f aca="false">Curves!AP170</f>
        <v>0.155</v>
      </c>
      <c r="AQ169" s="109" t="n">
        <f aca="false">Curves!AA170</f>
        <v>0.17</v>
      </c>
      <c r="AR169" s="109" t="n">
        <f aca="false">Curves!AG170</f>
        <v>0</v>
      </c>
      <c r="AS169" s="109" t="n">
        <f aca="false">Curves!Y170</f>
        <v>0.17</v>
      </c>
      <c r="AT169" s="109" t="n">
        <f aca="false">Curves!AJ170</f>
        <v>0</v>
      </c>
      <c r="AU169" s="109" t="n">
        <f aca="false">Curves!AB170</f>
        <v>0.205</v>
      </c>
      <c r="AV169" s="109" t="n">
        <f aca="false">Curves!AH170</f>
        <v>0</v>
      </c>
      <c r="AW169" s="109" t="n">
        <f aca="false">Curves!Z170</f>
        <v>0.08</v>
      </c>
      <c r="AX169" s="109" t="n">
        <f aca="false">Curves!AI170</f>
        <v>0.005</v>
      </c>
      <c r="AY169" s="109" t="n">
        <f aca="false">Curves!Z170</f>
        <v>0.08</v>
      </c>
      <c r="AZ169" s="109" t="n">
        <f aca="false">Curves!AK170</f>
        <v>0.005</v>
      </c>
      <c r="BA169" s="109" t="n">
        <f aca="false">Curves!Z170</f>
        <v>0.08</v>
      </c>
      <c r="BB169" s="109" t="n">
        <f aca="false">Curves!AL170</f>
        <v>0.04</v>
      </c>
      <c r="BC169" s="109" t="n">
        <f aca="false">Curves!Z170</f>
        <v>0.08</v>
      </c>
      <c r="BD169" s="109" t="n">
        <f aca="false">Curves!AO170</f>
        <v>0</v>
      </c>
      <c r="BE169" s="109" t="n">
        <f aca="false">Curves!AC170</f>
        <v>0.205</v>
      </c>
      <c r="BF169" s="109" t="n">
        <f aca="false">Curves!AR170</f>
        <v>0.04</v>
      </c>
      <c r="BG169" s="109" t="n">
        <f aca="false">Curves!Z170</f>
        <v>0.08</v>
      </c>
      <c r="BH169" s="109" t="n">
        <f aca="false">Curves!AM170</f>
        <v>0.01</v>
      </c>
      <c r="BI169" s="109" t="n">
        <f aca="false">AS169</f>
        <v>0.17</v>
      </c>
      <c r="BJ169" s="109" t="n">
        <f aca="false">AT169</f>
        <v>0</v>
      </c>
      <c r="BK169" s="109" t="n">
        <v>0</v>
      </c>
      <c r="BL169" s="109" t="n">
        <f aca="false">D169</f>
        <v>0.17</v>
      </c>
      <c r="BM169" s="109" t="n">
        <v>0</v>
      </c>
      <c r="BN169" s="109" t="n">
        <f aca="false">R169</f>
        <v>0.215</v>
      </c>
      <c r="BO169" s="109" t="n">
        <f aca="false">S169+0.01</f>
        <v>0.01</v>
      </c>
      <c r="BP169" s="109" t="n">
        <v>0</v>
      </c>
      <c r="BQ169" s="109" t="n">
        <f aca="false">AS169</f>
        <v>0.17</v>
      </c>
      <c r="BR169" s="109" t="n">
        <f aca="false">AQ169</f>
        <v>0.17</v>
      </c>
      <c r="BS169" s="109" t="n">
        <f aca="false">D169</f>
        <v>0.17</v>
      </c>
      <c r="BT169" s="109" t="n">
        <f aca="false">Curves!AE170</f>
        <v>0</v>
      </c>
      <c r="BU169" s="109" t="n">
        <v>0</v>
      </c>
      <c r="BV169" s="109" t="n">
        <f aca="false">AW169</f>
        <v>0.08</v>
      </c>
      <c r="BW169" s="109" t="n">
        <f aca="false">Curves!AN170</f>
        <v>0</v>
      </c>
      <c r="BX169" s="109" t="n">
        <f aca="false">AQ169</f>
        <v>0.17</v>
      </c>
      <c r="BY169" s="109" t="n">
        <f aca="false">Curves!AS170</f>
        <v>0</v>
      </c>
      <c r="BZ169" s="109" t="n">
        <f aca="false">BA169</f>
        <v>0.08</v>
      </c>
      <c r="CA169" s="109" t="n">
        <f aca="false">BB169</f>
        <v>0.04</v>
      </c>
      <c r="CB169" s="109"/>
      <c r="CC169" s="109"/>
      <c r="CD169" s="110"/>
      <c r="CE169" s="109"/>
      <c r="CF169" s="110"/>
      <c r="CG169" s="109"/>
      <c r="CH169" s="109"/>
      <c r="CI169" s="109"/>
      <c r="CJ169" s="109"/>
      <c r="CK169" s="109"/>
    </row>
    <row r="170" customFormat="false" ht="12.75" hidden="false" customHeight="false" outlineLevel="0" collapsed="false">
      <c r="A170" s="0" t="n">
        <v>0.35740246417988</v>
      </c>
      <c r="B170" s="0" t="str">
        <f aca="false">(D170&amp;E170&amp;F170&amp;G170&amp;H170&amp;I170&amp;J170&amp;K170&amp;L170&amp;M170&amp;N170&amp;O170&amp;P170&amp;Q170&amp;R170&amp;S170&amp;T170&amp;U170&amp;V170&amp;W170&amp;X170&amp;Y170&amp;Z170&amp;AA170&amp;AB170&amp;AC170&amp;AD170&amp;AE170&amp;AF170&amp;AG170&amp;AH170&amp;AI170&amp;AJ170&amp;AK170&amp;AL170&amp;AM170&amp;AN170&amp;AO170&amp;AP170&amp;AQ170&amp;AR170&amp;AS170&amp;AT170&amp;AU170&amp;AV170&amp;AW170&amp;AX170&amp;AY170&amp;AZ170&amp;BA170&amp;BB170&amp;BC170&amp;BD170&amp;BE170&amp;BF170&amp;BG170&amp;BH170&amp;BI170&amp;BJ170&amp;BK170&amp;BL170&amp;BM170&amp;BN170&amp;BO170&amp;BP170&amp;BQ170&amp;BR170&amp;BS170&amp;BT170&amp;BU170&amp;BV170&amp;BW170&amp;BX170&amp;BY170&amp;BZ170&amp;CA170)</f>
        <v>0.1700.1700.16500.1950-0.0300.02500.1700.21500.1700.1700.16500.1700.13500.1650.0050.1950.0050.170.0050.170.1950.1650.205-0.005-0.650.1550.1700.1700.20500.080.0050.080.0050.080.040.0800.2050.040.080.01250.17000.1700.2150.0100.170.170.17000.0800.1700.080.04</v>
      </c>
      <c r="C170" s="108" t="n">
        <v>41852</v>
      </c>
      <c r="D170" s="109" t="n">
        <f aca="false">Curves!D171</f>
        <v>0.17</v>
      </c>
      <c r="E170" s="109" t="n">
        <v>0</v>
      </c>
      <c r="F170" s="109" t="n">
        <f aca="false">Curves!I171</f>
        <v>0.17</v>
      </c>
      <c r="G170" s="109" t="n">
        <v>0</v>
      </c>
      <c r="H170" s="109" t="n">
        <f aca="false">Curves!P171</f>
        <v>0.165</v>
      </c>
      <c r="I170" s="109" t="n">
        <v>0</v>
      </c>
      <c r="J170" s="109" t="n">
        <f aca="false">Curves!L171</f>
        <v>0.195</v>
      </c>
      <c r="K170" s="109" t="n">
        <v>0</v>
      </c>
      <c r="L170" s="109" t="n">
        <f aca="false">Curves!U171</f>
        <v>-0.03</v>
      </c>
      <c r="M170" s="109" t="n">
        <v>0</v>
      </c>
      <c r="N170" s="109" t="n">
        <f aca="false">Curves!V171</f>
        <v>0.025</v>
      </c>
      <c r="O170" s="109" t="n">
        <v>0</v>
      </c>
      <c r="P170" s="109" t="n">
        <f aca="false">Curves!W171</f>
        <v>0.17</v>
      </c>
      <c r="Q170" s="109" t="n">
        <v>0</v>
      </c>
      <c r="R170" s="109" t="n">
        <f aca="false">Curves!O171</f>
        <v>0.215</v>
      </c>
      <c r="S170" s="109" t="n">
        <v>0</v>
      </c>
      <c r="T170" s="109" t="n">
        <f aca="false">Curves!F171</f>
        <v>0.17</v>
      </c>
      <c r="U170" s="109" t="n">
        <v>0</v>
      </c>
      <c r="V170" s="109" t="n">
        <f aca="false">Curves!H171</f>
        <v>0.17</v>
      </c>
      <c r="W170" s="109" t="n">
        <v>0</v>
      </c>
      <c r="X170" s="109" t="n">
        <f aca="false">Curves!S171</f>
        <v>0.165</v>
      </c>
      <c r="Y170" s="109" t="n">
        <v>0</v>
      </c>
      <c r="Z170" s="109" t="n">
        <f aca="false">Curves!K171</f>
        <v>0.17</v>
      </c>
      <c r="AA170" s="109" t="n">
        <v>0</v>
      </c>
      <c r="AB170" s="109" t="n">
        <f aca="false">Curves!G171</f>
        <v>0.135</v>
      </c>
      <c r="AC170" s="109" t="n">
        <v>0</v>
      </c>
      <c r="AD170" s="109" t="n">
        <f aca="false">Curves!R171</f>
        <v>0.165</v>
      </c>
      <c r="AE170" s="109" t="n">
        <v>0.005</v>
      </c>
      <c r="AF170" s="109" t="n">
        <f aca="false">Curves!N171</f>
        <v>0.195</v>
      </c>
      <c r="AG170" s="109" t="n">
        <v>0.005</v>
      </c>
      <c r="AH170" s="109" t="n">
        <f aca="false">Curves!J171</f>
        <v>0.17</v>
      </c>
      <c r="AI170" s="109" t="n">
        <v>0.005</v>
      </c>
      <c r="AJ170" s="109" t="n">
        <f aca="false">Curves!E171</f>
        <v>0.17</v>
      </c>
      <c r="AK170" s="109" t="n">
        <f aca="false">Curves!M171</f>
        <v>0.195</v>
      </c>
      <c r="AL170" s="109" t="n">
        <f aca="false">Curves!Q171</f>
        <v>0.165</v>
      </c>
      <c r="AM170" s="109" t="n">
        <f aca="false">Curves!AC171</f>
        <v>0.205</v>
      </c>
      <c r="AN170" s="109" t="n">
        <f aca="false">Curves!AQ171</f>
        <v>-0.005</v>
      </c>
      <c r="AO170" s="109" t="n">
        <f aca="false">Curves!AD171</f>
        <v>-0.65</v>
      </c>
      <c r="AP170" s="109" t="n">
        <f aca="false">Curves!AP171</f>
        <v>0.155</v>
      </c>
      <c r="AQ170" s="109" t="n">
        <f aca="false">Curves!AA171</f>
        <v>0.17</v>
      </c>
      <c r="AR170" s="109" t="n">
        <f aca="false">Curves!AG171</f>
        <v>0</v>
      </c>
      <c r="AS170" s="109" t="n">
        <f aca="false">Curves!Y171</f>
        <v>0.17</v>
      </c>
      <c r="AT170" s="109" t="n">
        <f aca="false">Curves!AJ171</f>
        <v>0</v>
      </c>
      <c r="AU170" s="109" t="n">
        <f aca="false">Curves!AB171</f>
        <v>0.205</v>
      </c>
      <c r="AV170" s="109" t="n">
        <f aca="false">Curves!AH171</f>
        <v>0</v>
      </c>
      <c r="AW170" s="109" t="n">
        <f aca="false">Curves!Z171</f>
        <v>0.08</v>
      </c>
      <c r="AX170" s="109" t="n">
        <f aca="false">Curves!AI171</f>
        <v>0.005</v>
      </c>
      <c r="AY170" s="109" t="n">
        <f aca="false">Curves!Z171</f>
        <v>0.08</v>
      </c>
      <c r="AZ170" s="109" t="n">
        <f aca="false">Curves!AK171</f>
        <v>0.005</v>
      </c>
      <c r="BA170" s="109" t="n">
        <f aca="false">Curves!Z171</f>
        <v>0.08</v>
      </c>
      <c r="BB170" s="109" t="n">
        <f aca="false">Curves!AL171</f>
        <v>0.04</v>
      </c>
      <c r="BC170" s="109" t="n">
        <f aca="false">Curves!Z171</f>
        <v>0.08</v>
      </c>
      <c r="BD170" s="109" t="n">
        <f aca="false">Curves!AO171</f>
        <v>0</v>
      </c>
      <c r="BE170" s="109" t="n">
        <f aca="false">Curves!AC171</f>
        <v>0.205</v>
      </c>
      <c r="BF170" s="109" t="n">
        <f aca="false">Curves!AR171</f>
        <v>0.04</v>
      </c>
      <c r="BG170" s="109" t="n">
        <f aca="false">Curves!Z171</f>
        <v>0.08</v>
      </c>
      <c r="BH170" s="109" t="n">
        <f aca="false">Curves!AM171</f>
        <v>0.0125</v>
      </c>
      <c r="BI170" s="109" t="n">
        <f aca="false">AS170</f>
        <v>0.17</v>
      </c>
      <c r="BJ170" s="109" t="n">
        <f aca="false">AT170</f>
        <v>0</v>
      </c>
      <c r="BK170" s="109" t="n">
        <v>0</v>
      </c>
      <c r="BL170" s="109" t="n">
        <f aca="false">D170</f>
        <v>0.17</v>
      </c>
      <c r="BM170" s="109" t="n">
        <v>0</v>
      </c>
      <c r="BN170" s="109" t="n">
        <f aca="false">R170</f>
        <v>0.215</v>
      </c>
      <c r="BO170" s="109" t="n">
        <f aca="false">S170+0.01</f>
        <v>0.01</v>
      </c>
      <c r="BP170" s="109" t="n">
        <v>0</v>
      </c>
      <c r="BQ170" s="109" t="n">
        <f aca="false">AS170</f>
        <v>0.17</v>
      </c>
      <c r="BR170" s="109" t="n">
        <f aca="false">AQ170</f>
        <v>0.17</v>
      </c>
      <c r="BS170" s="109" t="n">
        <f aca="false">D170</f>
        <v>0.17</v>
      </c>
      <c r="BT170" s="109" t="n">
        <f aca="false">Curves!AE171</f>
        <v>0</v>
      </c>
      <c r="BU170" s="109" t="n">
        <v>0</v>
      </c>
      <c r="BV170" s="109" t="n">
        <f aca="false">AW170</f>
        <v>0.08</v>
      </c>
      <c r="BW170" s="109" t="n">
        <f aca="false">Curves!AN171</f>
        <v>0</v>
      </c>
      <c r="BX170" s="109" t="n">
        <f aca="false">AQ170</f>
        <v>0.17</v>
      </c>
      <c r="BY170" s="109" t="n">
        <f aca="false">Curves!AS171</f>
        <v>0</v>
      </c>
      <c r="BZ170" s="109" t="n">
        <f aca="false">BA170</f>
        <v>0.08</v>
      </c>
      <c r="CA170" s="109" t="n">
        <f aca="false">BB170</f>
        <v>0.04</v>
      </c>
      <c r="CB170" s="109"/>
      <c r="CC170" s="109"/>
      <c r="CD170" s="110"/>
      <c r="CE170" s="109"/>
      <c r="CF170" s="110"/>
      <c r="CG170" s="109"/>
      <c r="CH170" s="109"/>
      <c r="CI170" s="109"/>
      <c r="CJ170" s="109"/>
      <c r="CK170" s="109"/>
    </row>
    <row r="171" customFormat="false" ht="12.75" hidden="false" customHeight="false" outlineLevel="0" collapsed="false">
      <c r="A171" s="0" t="n">
        <v>0.355188519540341</v>
      </c>
      <c r="B171" s="0" t="str">
        <f aca="false">(D171&amp;E171&amp;F171&amp;G171&amp;H171&amp;I171&amp;J171&amp;K171&amp;L171&amp;M171&amp;N171&amp;O171&amp;P171&amp;Q171&amp;R171&amp;S171&amp;T171&amp;U171&amp;V171&amp;W171&amp;X171&amp;Y171&amp;Z171&amp;AA171&amp;AB171&amp;AC171&amp;AD171&amp;AE171&amp;AF171&amp;AG171&amp;AH171&amp;AI171&amp;AJ171&amp;AK171&amp;AL171&amp;AM171&amp;AN171&amp;AO171&amp;AP171&amp;AQ171&amp;AR171&amp;AS171&amp;AT171&amp;AU171&amp;AV171&amp;AW171&amp;AX171&amp;AY171&amp;AZ171&amp;BA171&amp;BB171&amp;BC171&amp;BD171&amp;BE171&amp;BF171&amp;BG171&amp;BH171&amp;BI171&amp;BJ171&amp;BK171&amp;BL171&amp;BM171&amp;BN171&amp;BO171&amp;BP171&amp;BQ171&amp;BR171&amp;BS171&amp;BT171&amp;BU171&amp;BV171&amp;BW171&amp;BX171&amp;BY171&amp;BZ171&amp;CA171)</f>
        <v>0.1900.1900.18500.2150-0.0100.04500.1900.23500.1900.1900.18500.1900.15500.1850.0050.2150.0050.190.0050.190.2150.1850.225-0.005-0.650.1550.1900.1900.22500.10.0050.10.0050.10.040.100.2250.040.10.01250.19000.1900.2350.0100.190.190.19000.100.1900.10.04</v>
      </c>
      <c r="C171" s="108" t="n">
        <v>41883</v>
      </c>
      <c r="D171" s="109" t="n">
        <f aca="false">Curves!D172</f>
        <v>0.19</v>
      </c>
      <c r="E171" s="109" t="n">
        <v>0</v>
      </c>
      <c r="F171" s="109" t="n">
        <f aca="false">Curves!I172</f>
        <v>0.19</v>
      </c>
      <c r="G171" s="109" t="n">
        <v>0</v>
      </c>
      <c r="H171" s="109" t="n">
        <f aca="false">Curves!P172</f>
        <v>0.185</v>
      </c>
      <c r="I171" s="109" t="n">
        <v>0</v>
      </c>
      <c r="J171" s="109" t="n">
        <f aca="false">Curves!L172</f>
        <v>0.215</v>
      </c>
      <c r="K171" s="109" t="n">
        <v>0</v>
      </c>
      <c r="L171" s="109" t="n">
        <f aca="false">Curves!U172</f>
        <v>-0.01</v>
      </c>
      <c r="M171" s="109" t="n">
        <v>0</v>
      </c>
      <c r="N171" s="109" t="n">
        <f aca="false">Curves!V172</f>
        <v>0.045</v>
      </c>
      <c r="O171" s="109" t="n">
        <v>0</v>
      </c>
      <c r="P171" s="109" t="n">
        <f aca="false">Curves!W172</f>
        <v>0.19</v>
      </c>
      <c r="Q171" s="109" t="n">
        <v>0</v>
      </c>
      <c r="R171" s="109" t="n">
        <f aca="false">Curves!O172</f>
        <v>0.235</v>
      </c>
      <c r="S171" s="109" t="n">
        <v>0</v>
      </c>
      <c r="T171" s="109" t="n">
        <f aca="false">Curves!F172</f>
        <v>0.19</v>
      </c>
      <c r="U171" s="109" t="n">
        <v>0</v>
      </c>
      <c r="V171" s="109" t="n">
        <f aca="false">Curves!H172</f>
        <v>0.19</v>
      </c>
      <c r="W171" s="109" t="n">
        <v>0</v>
      </c>
      <c r="X171" s="109" t="n">
        <f aca="false">Curves!S172</f>
        <v>0.185</v>
      </c>
      <c r="Y171" s="109" t="n">
        <v>0</v>
      </c>
      <c r="Z171" s="109" t="n">
        <f aca="false">Curves!K172</f>
        <v>0.19</v>
      </c>
      <c r="AA171" s="109" t="n">
        <v>0</v>
      </c>
      <c r="AB171" s="109" t="n">
        <f aca="false">Curves!G172</f>
        <v>0.155</v>
      </c>
      <c r="AC171" s="109" t="n">
        <v>0</v>
      </c>
      <c r="AD171" s="109" t="n">
        <f aca="false">Curves!R172</f>
        <v>0.185</v>
      </c>
      <c r="AE171" s="109" t="n">
        <v>0.005</v>
      </c>
      <c r="AF171" s="109" t="n">
        <f aca="false">Curves!N172</f>
        <v>0.215</v>
      </c>
      <c r="AG171" s="109" t="n">
        <v>0.005</v>
      </c>
      <c r="AH171" s="109" t="n">
        <f aca="false">Curves!J172</f>
        <v>0.19</v>
      </c>
      <c r="AI171" s="109" t="n">
        <v>0.005</v>
      </c>
      <c r="AJ171" s="109" t="n">
        <f aca="false">Curves!E172</f>
        <v>0.19</v>
      </c>
      <c r="AK171" s="109" t="n">
        <f aca="false">Curves!M172</f>
        <v>0.215</v>
      </c>
      <c r="AL171" s="109" t="n">
        <f aca="false">Curves!Q172</f>
        <v>0.185</v>
      </c>
      <c r="AM171" s="109" t="n">
        <f aca="false">Curves!AC172</f>
        <v>0.225</v>
      </c>
      <c r="AN171" s="109" t="n">
        <f aca="false">Curves!AQ172</f>
        <v>-0.005</v>
      </c>
      <c r="AO171" s="109" t="n">
        <f aca="false">Curves!AD172</f>
        <v>-0.65</v>
      </c>
      <c r="AP171" s="109" t="n">
        <f aca="false">Curves!AP172</f>
        <v>0.155</v>
      </c>
      <c r="AQ171" s="109" t="n">
        <f aca="false">Curves!AA172</f>
        <v>0.19</v>
      </c>
      <c r="AR171" s="109" t="n">
        <f aca="false">Curves!AG172</f>
        <v>0</v>
      </c>
      <c r="AS171" s="109" t="n">
        <f aca="false">Curves!Y172</f>
        <v>0.19</v>
      </c>
      <c r="AT171" s="109" t="n">
        <f aca="false">Curves!AJ172</f>
        <v>0</v>
      </c>
      <c r="AU171" s="109" t="n">
        <f aca="false">Curves!AB172</f>
        <v>0.225</v>
      </c>
      <c r="AV171" s="109" t="n">
        <f aca="false">Curves!AH172</f>
        <v>0</v>
      </c>
      <c r="AW171" s="109" t="n">
        <f aca="false">Curves!Z172</f>
        <v>0.1</v>
      </c>
      <c r="AX171" s="109" t="n">
        <f aca="false">Curves!AI172</f>
        <v>0.005</v>
      </c>
      <c r="AY171" s="109" t="n">
        <f aca="false">Curves!Z172</f>
        <v>0.1</v>
      </c>
      <c r="AZ171" s="109" t="n">
        <f aca="false">Curves!AK172</f>
        <v>0.005</v>
      </c>
      <c r="BA171" s="109" t="n">
        <f aca="false">Curves!Z172</f>
        <v>0.1</v>
      </c>
      <c r="BB171" s="109" t="n">
        <f aca="false">Curves!AL172</f>
        <v>0.04</v>
      </c>
      <c r="BC171" s="109" t="n">
        <f aca="false">Curves!Z172</f>
        <v>0.1</v>
      </c>
      <c r="BD171" s="109" t="n">
        <f aca="false">Curves!AO172</f>
        <v>0</v>
      </c>
      <c r="BE171" s="109" t="n">
        <f aca="false">Curves!AC172</f>
        <v>0.225</v>
      </c>
      <c r="BF171" s="109" t="n">
        <f aca="false">Curves!AR172</f>
        <v>0.04</v>
      </c>
      <c r="BG171" s="109" t="n">
        <f aca="false">Curves!Z172</f>
        <v>0.1</v>
      </c>
      <c r="BH171" s="109" t="n">
        <f aca="false">Curves!AM172</f>
        <v>0.0125</v>
      </c>
      <c r="BI171" s="109" t="n">
        <f aca="false">AS171</f>
        <v>0.19</v>
      </c>
      <c r="BJ171" s="109" t="n">
        <f aca="false">AT171</f>
        <v>0</v>
      </c>
      <c r="BK171" s="109" t="n">
        <v>0</v>
      </c>
      <c r="BL171" s="109" t="n">
        <f aca="false">D171</f>
        <v>0.19</v>
      </c>
      <c r="BM171" s="109" t="n">
        <v>0</v>
      </c>
      <c r="BN171" s="109" t="n">
        <f aca="false">R171</f>
        <v>0.235</v>
      </c>
      <c r="BO171" s="109" t="n">
        <f aca="false">S171+0.01</f>
        <v>0.01</v>
      </c>
      <c r="BP171" s="109" t="n">
        <v>0</v>
      </c>
      <c r="BQ171" s="109" t="n">
        <f aca="false">AS171</f>
        <v>0.19</v>
      </c>
      <c r="BR171" s="109" t="n">
        <f aca="false">AQ171</f>
        <v>0.19</v>
      </c>
      <c r="BS171" s="109" t="n">
        <f aca="false">D171</f>
        <v>0.19</v>
      </c>
      <c r="BT171" s="109" t="n">
        <f aca="false">Curves!AE172</f>
        <v>0</v>
      </c>
      <c r="BU171" s="109" t="n">
        <v>0</v>
      </c>
      <c r="BV171" s="109" t="n">
        <f aca="false">AW171</f>
        <v>0.1</v>
      </c>
      <c r="BW171" s="109" t="n">
        <f aca="false">Curves!AN172</f>
        <v>0</v>
      </c>
      <c r="BX171" s="109" t="n">
        <f aca="false">AQ171</f>
        <v>0.19</v>
      </c>
      <c r="BY171" s="109" t="n">
        <f aca="false">Curves!AS172</f>
        <v>0</v>
      </c>
      <c r="BZ171" s="109" t="n">
        <f aca="false">BA171</f>
        <v>0.1</v>
      </c>
      <c r="CA171" s="109" t="n">
        <f aca="false">BB171</f>
        <v>0.04</v>
      </c>
      <c r="CB171" s="109"/>
      <c r="CC171" s="109"/>
      <c r="CD171" s="110"/>
      <c r="CE171" s="109"/>
      <c r="CF171" s="110"/>
      <c r="CG171" s="109"/>
      <c r="CH171" s="109"/>
      <c r="CI171" s="109"/>
      <c r="CJ171" s="109"/>
      <c r="CK171" s="109"/>
    </row>
    <row r="172" customFormat="false" ht="12.75" hidden="false" customHeight="false" outlineLevel="0" collapsed="false">
      <c r="A172" s="0" t="n">
        <v>0.35305885900248</v>
      </c>
      <c r="B172" s="0" t="str">
        <f aca="false">(D172&amp;E172&amp;F172&amp;G172&amp;H172&amp;I172&amp;J172&amp;K172&amp;L172&amp;M172&amp;N172&amp;O172&amp;P172&amp;Q172&amp;R172&amp;S172&amp;T172&amp;U172&amp;V172&amp;W172&amp;X172&amp;Y172&amp;Z172&amp;AA172&amp;AB172&amp;AC172&amp;AD172&amp;AE172&amp;AF172&amp;AG172&amp;AH172&amp;AI172&amp;AJ172&amp;AK172&amp;AL172&amp;AM172&amp;AN172&amp;AO172&amp;AP172&amp;AQ172&amp;AR172&amp;AS172&amp;AT172&amp;AU172&amp;AV172&amp;AW172&amp;AX172&amp;AY172&amp;AZ172&amp;BA172&amp;BB172&amp;BC172&amp;BD172&amp;BE172&amp;BF172&amp;BG172&amp;BH172&amp;BI172&amp;BJ172&amp;BK172&amp;BL172&amp;BM172&amp;BN172&amp;BO172&amp;BP172&amp;BQ172&amp;BR172&amp;BS172&amp;BT172&amp;BU172&amp;BV172&amp;BW172&amp;BX172&amp;BY172&amp;BZ172&amp;CA172)</f>
        <v>0.200.200.19500.2250000.05500.200.24500.200.200.19500.200.16500.1950.0050.2250.0050.20.0050.20.2250.1950.235-0.005-0.650.1550.200.200.23500.110.0050.110.0050.110.040.1100.2350.040.110.01250.2000.200.2450.0100.20.20.2000.1100.200.110.04</v>
      </c>
      <c r="C172" s="108" t="n">
        <v>41913</v>
      </c>
      <c r="D172" s="109" t="n">
        <f aca="false">Curves!D173</f>
        <v>0.2</v>
      </c>
      <c r="E172" s="109" t="n">
        <v>0</v>
      </c>
      <c r="F172" s="109" t="n">
        <f aca="false">Curves!I173</f>
        <v>0.2</v>
      </c>
      <c r="G172" s="109" t="n">
        <v>0</v>
      </c>
      <c r="H172" s="109" t="n">
        <f aca="false">Curves!P173</f>
        <v>0.195</v>
      </c>
      <c r="I172" s="109" t="n">
        <v>0</v>
      </c>
      <c r="J172" s="109" t="n">
        <f aca="false">Curves!L173</f>
        <v>0.225</v>
      </c>
      <c r="K172" s="109" t="n">
        <v>0</v>
      </c>
      <c r="L172" s="109" t="n">
        <f aca="false">Curves!U173</f>
        <v>0</v>
      </c>
      <c r="M172" s="109" t="n">
        <v>0</v>
      </c>
      <c r="N172" s="109" t="n">
        <f aca="false">Curves!V173</f>
        <v>0.055</v>
      </c>
      <c r="O172" s="109" t="n">
        <v>0</v>
      </c>
      <c r="P172" s="109" t="n">
        <f aca="false">Curves!W173</f>
        <v>0.2</v>
      </c>
      <c r="Q172" s="109" t="n">
        <v>0</v>
      </c>
      <c r="R172" s="109" t="n">
        <f aca="false">Curves!O173</f>
        <v>0.245</v>
      </c>
      <c r="S172" s="109" t="n">
        <v>0</v>
      </c>
      <c r="T172" s="109" t="n">
        <f aca="false">Curves!F173</f>
        <v>0.2</v>
      </c>
      <c r="U172" s="109" t="n">
        <v>0</v>
      </c>
      <c r="V172" s="109" t="n">
        <f aca="false">Curves!H173</f>
        <v>0.2</v>
      </c>
      <c r="W172" s="109" t="n">
        <v>0</v>
      </c>
      <c r="X172" s="109" t="n">
        <f aca="false">Curves!S173</f>
        <v>0.195</v>
      </c>
      <c r="Y172" s="109" t="n">
        <v>0</v>
      </c>
      <c r="Z172" s="109" t="n">
        <f aca="false">Curves!K173</f>
        <v>0.2</v>
      </c>
      <c r="AA172" s="109" t="n">
        <v>0</v>
      </c>
      <c r="AB172" s="109" t="n">
        <f aca="false">Curves!G173</f>
        <v>0.165</v>
      </c>
      <c r="AC172" s="109" t="n">
        <v>0</v>
      </c>
      <c r="AD172" s="109" t="n">
        <f aca="false">Curves!R173</f>
        <v>0.195</v>
      </c>
      <c r="AE172" s="109" t="n">
        <v>0.005</v>
      </c>
      <c r="AF172" s="109" t="n">
        <f aca="false">Curves!N173</f>
        <v>0.225</v>
      </c>
      <c r="AG172" s="109" t="n">
        <v>0.005</v>
      </c>
      <c r="AH172" s="109" t="n">
        <f aca="false">Curves!J173</f>
        <v>0.2</v>
      </c>
      <c r="AI172" s="109" t="n">
        <v>0.005</v>
      </c>
      <c r="AJ172" s="109" t="n">
        <f aca="false">Curves!E173</f>
        <v>0.2</v>
      </c>
      <c r="AK172" s="109" t="n">
        <f aca="false">Curves!M173</f>
        <v>0.225</v>
      </c>
      <c r="AL172" s="109" t="n">
        <f aca="false">Curves!Q173</f>
        <v>0.195</v>
      </c>
      <c r="AM172" s="109" t="n">
        <f aca="false">Curves!AC173</f>
        <v>0.235</v>
      </c>
      <c r="AN172" s="109" t="n">
        <f aca="false">Curves!AQ173</f>
        <v>-0.005</v>
      </c>
      <c r="AO172" s="109" t="n">
        <f aca="false">Curves!AD173</f>
        <v>-0.65</v>
      </c>
      <c r="AP172" s="109" t="n">
        <f aca="false">Curves!AP173</f>
        <v>0.155</v>
      </c>
      <c r="AQ172" s="109" t="n">
        <f aca="false">Curves!AA173</f>
        <v>0.2</v>
      </c>
      <c r="AR172" s="109" t="n">
        <f aca="false">Curves!AG173</f>
        <v>0</v>
      </c>
      <c r="AS172" s="109" t="n">
        <f aca="false">Curves!Y173</f>
        <v>0.2</v>
      </c>
      <c r="AT172" s="109" t="n">
        <f aca="false">Curves!AJ173</f>
        <v>0</v>
      </c>
      <c r="AU172" s="109" t="n">
        <f aca="false">Curves!AB173</f>
        <v>0.235</v>
      </c>
      <c r="AV172" s="109" t="n">
        <f aca="false">Curves!AH173</f>
        <v>0</v>
      </c>
      <c r="AW172" s="109" t="n">
        <f aca="false">Curves!Z173</f>
        <v>0.11</v>
      </c>
      <c r="AX172" s="109" t="n">
        <f aca="false">Curves!AI173</f>
        <v>0.005</v>
      </c>
      <c r="AY172" s="109" t="n">
        <f aca="false">Curves!Z173</f>
        <v>0.11</v>
      </c>
      <c r="AZ172" s="109" t="n">
        <f aca="false">Curves!AK173</f>
        <v>0.005</v>
      </c>
      <c r="BA172" s="109" t="n">
        <f aca="false">Curves!Z173</f>
        <v>0.11</v>
      </c>
      <c r="BB172" s="109" t="n">
        <f aca="false">Curves!AL173</f>
        <v>0.04</v>
      </c>
      <c r="BC172" s="109" t="n">
        <f aca="false">Curves!Z173</f>
        <v>0.11</v>
      </c>
      <c r="BD172" s="109" t="n">
        <f aca="false">Curves!AO173</f>
        <v>0</v>
      </c>
      <c r="BE172" s="109" t="n">
        <f aca="false">Curves!AC173</f>
        <v>0.235</v>
      </c>
      <c r="BF172" s="109" t="n">
        <f aca="false">Curves!AR173</f>
        <v>0.04</v>
      </c>
      <c r="BG172" s="109" t="n">
        <f aca="false">Curves!Z173</f>
        <v>0.11</v>
      </c>
      <c r="BH172" s="109" t="n">
        <f aca="false">Curves!AM173</f>
        <v>0.0125</v>
      </c>
      <c r="BI172" s="109" t="n">
        <f aca="false">AS172</f>
        <v>0.2</v>
      </c>
      <c r="BJ172" s="109" t="n">
        <f aca="false">AT172</f>
        <v>0</v>
      </c>
      <c r="BK172" s="109" t="n">
        <v>0</v>
      </c>
      <c r="BL172" s="109" t="n">
        <f aca="false">D172</f>
        <v>0.2</v>
      </c>
      <c r="BM172" s="109" t="n">
        <v>0</v>
      </c>
      <c r="BN172" s="109" t="n">
        <f aca="false">R172</f>
        <v>0.245</v>
      </c>
      <c r="BO172" s="109" t="n">
        <f aca="false">S172+0.01</f>
        <v>0.01</v>
      </c>
      <c r="BP172" s="109" t="n">
        <v>0</v>
      </c>
      <c r="BQ172" s="109" t="n">
        <f aca="false">AS172</f>
        <v>0.2</v>
      </c>
      <c r="BR172" s="109" t="n">
        <f aca="false">AQ172</f>
        <v>0.2</v>
      </c>
      <c r="BS172" s="109" t="n">
        <f aca="false">D172</f>
        <v>0.2</v>
      </c>
      <c r="BT172" s="109" t="n">
        <f aca="false">Curves!AE173</f>
        <v>0</v>
      </c>
      <c r="BU172" s="109" t="n">
        <v>0</v>
      </c>
      <c r="BV172" s="109" t="n">
        <f aca="false">AW172</f>
        <v>0.11</v>
      </c>
      <c r="BW172" s="109" t="n">
        <f aca="false">Curves!AN173</f>
        <v>0</v>
      </c>
      <c r="BX172" s="109" t="n">
        <f aca="false">AQ172</f>
        <v>0.2</v>
      </c>
      <c r="BY172" s="109" t="n">
        <f aca="false">Curves!AS173</f>
        <v>0</v>
      </c>
      <c r="BZ172" s="109" t="n">
        <f aca="false">BA172</f>
        <v>0.11</v>
      </c>
      <c r="CA172" s="109" t="n">
        <f aca="false">BB172</f>
        <v>0.04</v>
      </c>
      <c r="CB172" s="109"/>
      <c r="CC172" s="109"/>
      <c r="CD172" s="110"/>
      <c r="CE172" s="109"/>
      <c r="CF172" s="110"/>
      <c r="CG172" s="109"/>
      <c r="CH172" s="109"/>
      <c r="CI172" s="109"/>
      <c r="CJ172" s="109"/>
      <c r="CK172" s="109"/>
    </row>
    <row r="173" customFormat="false" ht="12.75" hidden="false" customHeight="false" outlineLevel="0" collapsed="false">
      <c r="A173" s="0" t="n">
        <v>0.350871426156461</v>
      </c>
      <c r="B173" s="0" t="str">
        <f aca="false">(D173&amp;E173&amp;F173&amp;G173&amp;H173&amp;I173&amp;J173&amp;K173&amp;L173&amp;M173&amp;N173&amp;O173&amp;P173&amp;Q173&amp;R173&amp;S173&amp;T173&amp;U173&amp;V173&amp;W173&amp;X173&amp;Y173&amp;Z173&amp;AA173&amp;AB173&amp;AC173&amp;AD173&amp;AE173&amp;AF173&amp;AG173&amp;AH173&amp;AI173&amp;AJ173&amp;AK173&amp;AL173&amp;AM173&amp;AN173&amp;AO173&amp;AP173&amp;AQ173&amp;AR173&amp;AS173&amp;AT173&amp;AU173&amp;AV173&amp;AW173&amp;AX173&amp;AY173&amp;AZ173&amp;BA173&amp;BB173&amp;BC173&amp;BD173&amp;BE173&amp;BF173&amp;BG173&amp;BH173&amp;BI173&amp;BJ173&amp;BK173&amp;BL173&amp;BM173&amp;BN173&amp;BO173&amp;BP173&amp;BQ173&amp;BR173&amp;BS173&amp;BT173&amp;BU173&amp;BV173&amp;BW173&amp;BX173&amp;BY173&amp;BZ173&amp;CA173)</f>
        <v>0000000000000000000000000000.00500.00500.0050000.0350.015-0.50.15500000.035000.0200.0200.05000.0350.05500.0250000000.01000000000000.05</v>
      </c>
      <c r="C173" s="108" t="n">
        <v>41944</v>
      </c>
      <c r="D173" s="109" t="n">
        <f aca="false">Curves!D174</f>
        <v>0</v>
      </c>
      <c r="E173" s="109" t="n">
        <v>0</v>
      </c>
      <c r="F173" s="109" t="n">
        <f aca="false">Curves!I174</f>
        <v>0</v>
      </c>
      <c r="G173" s="109" t="n">
        <v>0</v>
      </c>
      <c r="H173" s="109" t="n">
        <f aca="false">Curves!P174</f>
        <v>0</v>
      </c>
      <c r="I173" s="109" t="n">
        <v>0</v>
      </c>
      <c r="J173" s="109" t="n">
        <f aca="false">Curves!L174</f>
        <v>0</v>
      </c>
      <c r="K173" s="109" t="n">
        <v>0</v>
      </c>
      <c r="L173" s="109" t="n">
        <f aca="false">Curves!U174</f>
        <v>0</v>
      </c>
      <c r="M173" s="109" t="n">
        <v>0</v>
      </c>
      <c r="N173" s="109" t="n">
        <f aca="false">Curves!V174</f>
        <v>0</v>
      </c>
      <c r="O173" s="109" t="n">
        <v>0</v>
      </c>
      <c r="P173" s="109" t="n">
        <f aca="false">Curves!W174</f>
        <v>0</v>
      </c>
      <c r="Q173" s="109" t="n">
        <v>0</v>
      </c>
      <c r="R173" s="109" t="n">
        <f aca="false">Curves!O174</f>
        <v>0</v>
      </c>
      <c r="S173" s="109" t="n">
        <v>0</v>
      </c>
      <c r="T173" s="109" t="n">
        <f aca="false">Curves!F174</f>
        <v>0</v>
      </c>
      <c r="U173" s="109" t="n">
        <v>0</v>
      </c>
      <c r="V173" s="109" t="n">
        <f aca="false">Curves!H174</f>
        <v>0</v>
      </c>
      <c r="W173" s="109" t="n">
        <v>0</v>
      </c>
      <c r="X173" s="109" t="n">
        <f aca="false">Curves!S174</f>
        <v>0</v>
      </c>
      <c r="Y173" s="109" t="n">
        <v>0</v>
      </c>
      <c r="Z173" s="109" t="n">
        <f aca="false">Curves!K174</f>
        <v>0</v>
      </c>
      <c r="AA173" s="109" t="n">
        <v>0</v>
      </c>
      <c r="AB173" s="109" t="n">
        <f aca="false">Curves!G174</f>
        <v>0</v>
      </c>
      <c r="AC173" s="109" t="n">
        <v>0</v>
      </c>
      <c r="AD173" s="109" t="n">
        <f aca="false">Curves!R174</f>
        <v>0</v>
      </c>
      <c r="AE173" s="109" t="n">
        <v>0.005</v>
      </c>
      <c r="AF173" s="109" t="n">
        <f aca="false">Curves!N174</f>
        <v>0</v>
      </c>
      <c r="AG173" s="109" t="n">
        <v>0.005</v>
      </c>
      <c r="AH173" s="109" t="n">
        <f aca="false">Curves!J174</f>
        <v>0</v>
      </c>
      <c r="AI173" s="109" t="n">
        <v>0.005</v>
      </c>
      <c r="AJ173" s="109" t="n">
        <f aca="false">Curves!E174</f>
        <v>0</v>
      </c>
      <c r="AK173" s="109" t="n">
        <f aca="false">Curves!M174</f>
        <v>0</v>
      </c>
      <c r="AL173" s="109" t="n">
        <f aca="false">Curves!Q174</f>
        <v>0</v>
      </c>
      <c r="AM173" s="109" t="n">
        <f aca="false">Curves!AC174</f>
        <v>0.035</v>
      </c>
      <c r="AN173" s="109" t="n">
        <f aca="false">Curves!AQ174</f>
        <v>0.015</v>
      </c>
      <c r="AO173" s="109" t="n">
        <f aca="false">Curves!AD174</f>
        <v>-0.5</v>
      </c>
      <c r="AP173" s="109" t="n">
        <f aca="false">Curves!AP174</f>
        <v>0.155</v>
      </c>
      <c r="AQ173" s="109" t="n">
        <f aca="false">Curves!AA174</f>
        <v>0</v>
      </c>
      <c r="AR173" s="109" t="n">
        <f aca="false">Curves!AG174</f>
        <v>0</v>
      </c>
      <c r="AS173" s="109" t="n">
        <f aca="false">Curves!Y174</f>
        <v>0</v>
      </c>
      <c r="AT173" s="109" t="n">
        <f aca="false">Curves!AJ174</f>
        <v>0</v>
      </c>
      <c r="AU173" s="109" t="n">
        <f aca="false">Curves!AB174</f>
        <v>0.035</v>
      </c>
      <c r="AV173" s="109" t="n">
        <f aca="false">Curves!AH174</f>
        <v>0</v>
      </c>
      <c r="AW173" s="109" t="n">
        <f aca="false">Curves!Z174</f>
        <v>0</v>
      </c>
      <c r="AX173" s="109" t="n">
        <f aca="false">Curves!AI174</f>
        <v>0.02</v>
      </c>
      <c r="AY173" s="109" t="n">
        <f aca="false">Curves!Z174</f>
        <v>0</v>
      </c>
      <c r="AZ173" s="109" t="n">
        <f aca="false">Curves!AK174</f>
        <v>0.02</v>
      </c>
      <c r="BA173" s="109" t="n">
        <f aca="false">Curves!Z174</f>
        <v>0</v>
      </c>
      <c r="BB173" s="109" t="n">
        <f aca="false">Curves!AL174</f>
        <v>0.05</v>
      </c>
      <c r="BC173" s="109" t="n">
        <f aca="false">Curves!Z174</f>
        <v>0</v>
      </c>
      <c r="BD173" s="109" t="n">
        <f aca="false">Curves!AO174</f>
        <v>0</v>
      </c>
      <c r="BE173" s="109" t="n">
        <f aca="false">Curves!AC174</f>
        <v>0.035</v>
      </c>
      <c r="BF173" s="109" t="n">
        <f aca="false">Curves!AR174</f>
        <v>0.055</v>
      </c>
      <c r="BG173" s="109" t="n">
        <f aca="false">Curves!Z174</f>
        <v>0</v>
      </c>
      <c r="BH173" s="109" t="n">
        <f aca="false">Curves!AM174</f>
        <v>0.025</v>
      </c>
      <c r="BI173" s="109" t="n">
        <f aca="false">AS173</f>
        <v>0</v>
      </c>
      <c r="BJ173" s="109" t="n">
        <f aca="false">AT173</f>
        <v>0</v>
      </c>
      <c r="BK173" s="109" t="n">
        <v>0</v>
      </c>
      <c r="BL173" s="109" t="n">
        <f aca="false">D173</f>
        <v>0</v>
      </c>
      <c r="BM173" s="109" t="n">
        <v>0</v>
      </c>
      <c r="BN173" s="109" t="n">
        <f aca="false">R173</f>
        <v>0</v>
      </c>
      <c r="BO173" s="109" t="n">
        <f aca="false">S173+0.01</f>
        <v>0.01</v>
      </c>
      <c r="BP173" s="109" t="n">
        <v>0</v>
      </c>
      <c r="BQ173" s="109" t="n">
        <f aca="false">AS173</f>
        <v>0</v>
      </c>
      <c r="BR173" s="109" t="n">
        <f aca="false">AQ173</f>
        <v>0</v>
      </c>
      <c r="BS173" s="109" t="n">
        <f aca="false">D173</f>
        <v>0</v>
      </c>
      <c r="BT173" s="109" t="n">
        <f aca="false">Curves!AE174</f>
        <v>0</v>
      </c>
      <c r="BU173" s="109" t="n">
        <v>0</v>
      </c>
      <c r="BV173" s="109" t="n">
        <f aca="false">AW173</f>
        <v>0</v>
      </c>
      <c r="BW173" s="109" t="n">
        <f aca="false">Curves!AN174</f>
        <v>0</v>
      </c>
      <c r="BX173" s="109" t="n">
        <f aca="false">AQ173</f>
        <v>0</v>
      </c>
      <c r="BY173" s="109" t="n">
        <f aca="false">Curves!AS174</f>
        <v>0</v>
      </c>
      <c r="BZ173" s="109" t="n">
        <f aca="false">BA173</f>
        <v>0</v>
      </c>
      <c r="CA173" s="109" t="n">
        <f aca="false">BB173</f>
        <v>0.05</v>
      </c>
      <c r="CB173" s="109"/>
      <c r="CC173" s="109"/>
      <c r="CD173" s="110"/>
      <c r="CE173" s="109"/>
      <c r="CF173" s="110"/>
      <c r="CG173" s="109"/>
      <c r="CH173" s="109"/>
      <c r="CI173" s="109"/>
      <c r="CJ173" s="109"/>
      <c r="CK173" s="109"/>
    </row>
    <row r="174" customFormat="false" ht="12.75" hidden="false" customHeight="false" outlineLevel="0" collapsed="false">
      <c r="A174" s="0" t="n">
        <v>0.348767270482607</v>
      </c>
      <c r="B174" s="0" t="str">
        <f aca="false">(D174&amp;E174&amp;F174&amp;G174&amp;H174&amp;I174&amp;J174&amp;K174&amp;L174&amp;M174&amp;N174&amp;O174&amp;P174&amp;Q174&amp;R174&amp;S174&amp;T174&amp;U174&amp;V174&amp;W174&amp;X174&amp;Y174&amp;Z174&amp;AA174&amp;AB174&amp;AC174&amp;AD174&amp;AE174&amp;AF174&amp;AG174&amp;AH174&amp;AI174&amp;AJ174&amp;AK174&amp;AL174&amp;AM174&amp;AN174&amp;AO174&amp;AP174&amp;AQ174&amp;AR174&amp;AS174&amp;AT174&amp;AU174&amp;AV174&amp;AW174&amp;AX174&amp;AY174&amp;AZ174&amp;BA174&amp;BB174&amp;BC174&amp;BD174&amp;BE174&amp;BF174&amp;BG174&amp;BH174&amp;BI174&amp;BJ174&amp;BK174&amp;BL174&amp;BM174&amp;BN174&amp;BO174&amp;BP174&amp;BQ174&amp;BR174&amp;BS174&amp;BT174&amp;BU174&amp;BV174&amp;BW174&amp;BX174&amp;BY174&amp;BZ174&amp;CA174)</f>
        <v>0000000000000000000000000000.00500.00500.0050000.0350.015-0.50.15500000.035000.0200.0200.05000.0350.05500.02750000000.01000000000000.05</v>
      </c>
      <c r="C174" s="108" t="n">
        <v>41974</v>
      </c>
      <c r="D174" s="109" t="n">
        <f aca="false">Curves!D175</f>
        <v>0</v>
      </c>
      <c r="E174" s="109" t="n">
        <v>0</v>
      </c>
      <c r="F174" s="109" t="n">
        <f aca="false">Curves!I175</f>
        <v>0</v>
      </c>
      <c r="G174" s="109" t="n">
        <v>0</v>
      </c>
      <c r="H174" s="109" t="n">
        <f aca="false">Curves!P175</f>
        <v>0</v>
      </c>
      <c r="I174" s="109" t="n">
        <v>0</v>
      </c>
      <c r="J174" s="109" t="n">
        <f aca="false">Curves!L175</f>
        <v>0</v>
      </c>
      <c r="K174" s="109" t="n">
        <v>0</v>
      </c>
      <c r="L174" s="109" t="n">
        <f aca="false">Curves!U175</f>
        <v>0</v>
      </c>
      <c r="M174" s="109" t="n">
        <v>0</v>
      </c>
      <c r="N174" s="109" t="n">
        <f aca="false">Curves!V175</f>
        <v>0</v>
      </c>
      <c r="O174" s="109" t="n">
        <v>0</v>
      </c>
      <c r="P174" s="109" t="n">
        <f aca="false">Curves!W175</f>
        <v>0</v>
      </c>
      <c r="Q174" s="109" t="n">
        <v>0</v>
      </c>
      <c r="R174" s="109" t="n">
        <f aca="false">Curves!O175</f>
        <v>0</v>
      </c>
      <c r="S174" s="109" t="n">
        <v>0</v>
      </c>
      <c r="T174" s="109" t="n">
        <f aca="false">Curves!F175</f>
        <v>0</v>
      </c>
      <c r="U174" s="109" t="n">
        <v>0</v>
      </c>
      <c r="V174" s="109" t="n">
        <f aca="false">Curves!H175</f>
        <v>0</v>
      </c>
      <c r="W174" s="109" t="n">
        <v>0</v>
      </c>
      <c r="X174" s="109" t="n">
        <f aca="false">Curves!S175</f>
        <v>0</v>
      </c>
      <c r="Y174" s="109" t="n">
        <v>0</v>
      </c>
      <c r="Z174" s="109" t="n">
        <f aca="false">Curves!K175</f>
        <v>0</v>
      </c>
      <c r="AA174" s="109" t="n">
        <v>0</v>
      </c>
      <c r="AB174" s="109" t="n">
        <f aca="false">Curves!G175</f>
        <v>0</v>
      </c>
      <c r="AC174" s="109" t="n">
        <v>0</v>
      </c>
      <c r="AD174" s="109" t="n">
        <f aca="false">Curves!R175</f>
        <v>0</v>
      </c>
      <c r="AE174" s="109" t="n">
        <v>0.005</v>
      </c>
      <c r="AF174" s="109" t="n">
        <f aca="false">Curves!N175</f>
        <v>0</v>
      </c>
      <c r="AG174" s="109" t="n">
        <v>0.005</v>
      </c>
      <c r="AH174" s="109" t="n">
        <f aca="false">Curves!J175</f>
        <v>0</v>
      </c>
      <c r="AI174" s="109" t="n">
        <v>0.005</v>
      </c>
      <c r="AJ174" s="109" t="n">
        <f aca="false">Curves!E175</f>
        <v>0</v>
      </c>
      <c r="AK174" s="109" t="n">
        <f aca="false">Curves!M175</f>
        <v>0</v>
      </c>
      <c r="AL174" s="109" t="n">
        <f aca="false">Curves!Q175</f>
        <v>0</v>
      </c>
      <c r="AM174" s="109" t="n">
        <f aca="false">Curves!AC175</f>
        <v>0.035</v>
      </c>
      <c r="AN174" s="109" t="n">
        <f aca="false">Curves!AQ175</f>
        <v>0.015</v>
      </c>
      <c r="AO174" s="109" t="n">
        <f aca="false">Curves!AD175</f>
        <v>-0.5</v>
      </c>
      <c r="AP174" s="109" t="n">
        <f aca="false">Curves!AP175</f>
        <v>0.155</v>
      </c>
      <c r="AQ174" s="109" t="n">
        <f aca="false">Curves!AA175</f>
        <v>0</v>
      </c>
      <c r="AR174" s="109" t="n">
        <f aca="false">Curves!AG175</f>
        <v>0</v>
      </c>
      <c r="AS174" s="109" t="n">
        <f aca="false">Curves!Y175</f>
        <v>0</v>
      </c>
      <c r="AT174" s="109" t="n">
        <f aca="false">Curves!AJ175</f>
        <v>0</v>
      </c>
      <c r="AU174" s="109" t="n">
        <f aca="false">Curves!AB175</f>
        <v>0.035</v>
      </c>
      <c r="AV174" s="109" t="n">
        <f aca="false">Curves!AH175</f>
        <v>0</v>
      </c>
      <c r="AW174" s="109" t="n">
        <f aca="false">Curves!Z175</f>
        <v>0</v>
      </c>
      <c r="AX174" s="109" t="n">
        <f aca="false">Curves!AI175</f>
        <v>0.02</v>
      </c>
      <c r="AY174" s="109" t="n">
        <f aca="false">Curves!Z175</f>
        <v>0</v>
      </c>
      <c r="AZ174" s="109" t="n">
        <f aca="false">Curves!AK175</f>
        <v>0.02</v>
      </c>
      <c r="BA174" s="109" t="n">
        <f aca="false">Curves!Z175</f>
        <v>0</v>
      </c>
      <c r="BB174" s="109" t="n">
        <f aca="false">Curves!AL175</f>
        <v>0.05</v>
      </c>
      <c r="BC174" s="109" t="n">
        <f aca="false">Curves!Z175</f>
        <v>0</v>
      </c>
      <c r="BD174" s="109" t="n">
        <f aca="false">Curves!AO175</f>
        <v>0</v>
      </c>
      <c r="BE174" s="109" t="n">
        <f aca="false">Curves!AC175</f>
        <v>0.035</v>
      </c>
      <c r="BF174" s="109" t="n">
        <f aca="false">Curves!AR175</f>
        <v>0.055</v>
      </c>
      <c r="BG174" s="109" t="n">
        <f aca="false">Curves!Z175</f>
        <v>0</v>
      </c>
      <c r="BH174" s="109" t="n">
        <f aca="false">Curves!AM175</f>
        <v>0.0275</v>
      </c>
      <c r="BI174" s="109" t="n">
        <f aca="false">AS174</f>
        <v>0</v>
      </c>
      <c r="BJ174" s="109" t="n">
        <f aca="false">AT174</f>
        <v>0</v>
      </c>
      <c r="BK174" s="109" t="n">
        <v>0</v>
      </c>
      <c r="BL174" s="109" t="n">
        <f aca="false">D174</f>
        <v>0</v>
      </c>
      <c r="BM174" s="109" t="n">
        <v>0</v>
      </c>
      <c r="BN174" s="109" t="n">
        <f aca="false">R174</f>
        <v>0</v>
      </c>
      <c r="BO174" s="109" t="n">
        <f aca="false">S174+0.01</f>
        <v>0.01</v>
      </c>
      <c r="BP174" s="109" t="n">
        <v>0</v>
      </c>
      <c r="BQ174" s="109" t="n">
        <f aca="false">AS174</f>
        <v>0</v>
      </c>
      <c r="BR174" s="109" t="n">
        <f aca="false">AQ174</f>
        <v>0</v>
      </c>
      <c r="BS174" s="109" t="n">
        <f aca="false">D174</f>
        <v>0</v>
      </c>
      <c r="BT174" s="109" t="n">
        <f aca="false">Curves!AE175</f>
        <v>0</v>
      </c>
      <c r="BU174" s="109" t="n">
        <v>0</v>
      </c>
      <c r="BV174" s="109" t="n">
        <f aca="false">AW174</f>
        <v>0</v>
      </c>
      <c r="BW174" s="109" t="n">
        <f aca="false">Curves!AN175</f>
        <v>0</v>
      </c>
      <c r="BX174" s="109" t="n">
        <f aca="false">AQ174</f>
        <v>0</v>
      </c>
      <c r="BY174" s="109" t="n">
        <f aca="false">Curves!AS175</f>
        <v>0</v>
      </c>
      <c r="BZ174" s="109" t="n">
        <f aca="false">BA174</f>
        <v>0</v>
      </c>
      <c r="CA174" s="109" t="n">
        <f aca="false">BB174</f>
        <v>0.05</v>
      </c>
      <c r="CB174" s="109"/>
      <c r="CC174" s="109"/>
      <c r="CD174" s="110"/>
      <c r="CE174" s="109"/>
      <c r="CF174" s="110"/>
      <c r="CG174" s="109"/>
      <c r="CH174" s="109"/>
      <c r="CI174" s="109"/>
      <c r="CJ174" s="109"/>
      <c r="CK174" s="109"/>
    </row>
    <row r="175" customFormat="false" ht="12.75" hidden="false" customHeight="false" outlineLevel="0" collapsed="false">
      <c r="A175" s="0" t="n">
        <v>0.346606036812304</v>
      </c>
      <c r="B175" s="0" t="str">
        <f aca="false">(D175&amp;E175&amp;F175&amp;G175&amp;H175&amp;I175&amp;J175&amp;K175&amp;L175&amp;M175&amp;N175&amp;O175&amp;P175&amp;Q175&amp;R175&amp;S175&amp;T175&amp;U175&amp;V175&amp;W175&amp;X175&amp;Y175&amp;Z175&amp;AA175&amp;AB175&amp;AC175&amp;AD175&amp;AE175&amp;AF175&amp;AG175&amp;AH175&amp;AI175&amp;AJ175&amp;AK175&amp;AL175&amp;AM175&amp;AN175&amp;AO175&amp;AP175&amp;AQ175&amp;AR175&amp;AS175&amp;AT175&amp;AU175&amp;AV175&amp;AW175&amp;AX175&amp;AY175&amp;AZ175&amp;BA175&amp;BB175&amp;BC175&amp;BD175&amp;BE175&amp;BF175&amp;BG175&amp;BH175&amp;BI175&amp;BJ175&amp;BK175&amp;BL175&amp;BM175&amp;BN175&amp;BO175&amp;BP175&amp;BQ175&amp;BR175&amp;BS175&amp;BT175&amp;BU175&amp;BV175&amp;BW175&amp;BX175&amp;BY175&amp;BZ175&amp;CA175)</f>
        <v>0000000000000000000000000000.00500.00500.0050000.0350.015-0.4730.15500000.035000.0200.0200.05000.0350.05500.030000000.01000000000000.05</v>
      </c>
      <c r="C175" s="108" t="n">
        <v>42005</v>
      </c>
      <c r="D175" s="109" t="n">
        <f aca="false">Curves!D176</f>
        <v>0</v>
      </c>
      <c r="E175" s="109" t="n">
        <v>0</v>
      </c>
      <c r="F175" s="109" t="n">
        <f aca="false">Curves!I176</f>
        <v>0</v>
      </c>
      <c r="G175" s="109" t="n">
        <v>0</v>
      </c>
      <c r="H175" s="109" t="n">
        <f aca="false">Curves!P176</f>
        <v>0</v>
      </c>
      <c r="I175" s="109" t="n">
        <v>0</v>
      </c>
      <c r="J175" s="109" t="n">
        <f aca="false">Curves!L176</f>
        <v>0</v>
      </c>
      <c r="K175" s="109" t="n">
        <v>0</v>
      </c>
      <c r="L175" s="109" t="n">
        <f aca="false">Curves!U176</f>
        <v>0</v>
      </c>
      <c r="M175" s="109" t="n">
        <v>0</v>
      </c>
      <c r="N175" s="109" t="n">
        <f aca="false">Curves!V176</f>
        <v>0</v>
      </c>
      <c r="O175" s="109" t="n">
        <v>0</v>
      </c>
      <c r="P175" s="109" t="n">
        <f aca="false">Curves!W176</f>
        <v>0</v>
      </c>
      <c r="Q175" s="109" t="n">
        <v>0</v>
      </c>
      <c r="R175" s="109" t="n">
        <f aca="false">Curves!O176</f>
        <v>0</v>
      </c>
      <c r="S175" s="109" t="n">
        <v>0</v>
      </c>
      <c r="T175" s="109" t="n">
        <f aca="false">Curves!F176</f>
        <v>0</v>
      </c>
      <c r="U175" s="109" t="n">
        <v>0</v>
      </c>
      <c r="V175" s="109" t="n">
        <f aca="false">Curves!H176</f>
        <v>0</v>
      </c>
      <c r="W175" s="109" t="n">
        <v>0</v>
      </c>
      <c r="X175" s="109" t="n">
        <f aca="false">Curves!S176</f>
        <v>0</v>
      </c>
      <c r="Y175" s="109" t="n">
        <v>0</v>
      </c>
      <c r="Z175" s="109" t="n">
        <f aca="false">Curves!K176</f>
        <v>0</v>
      </c>
      <c r="AA175" s="109" t="n">
        <v>0</v>
      </c>
      <c r="AB175" s="109" t="n">
        <f aca="false">Curves!G176</f>
        <v>0</v>
      </c>
      <c r="AC175" s="109" t="n">
        <v>0</v>
      </c>
      <c r="AD175" s="109" t="n">
        <f aca="false">Curves!R176</f>
        <v>0</v>
      </c>
      <c r="AE175" s="109" t="n">
        <v>0.005</v>
      </c>
      <c r="AF175" s="109" t="n">
        <f aca="false">Curves!N176</f>
        <v>0</v>
      </c>
      <c r="AG175" s="109" t="n">
        <v>0.005</v>
      </c>
      <c r="AH175" s="109" t="n">
        <f aca="false">Curves!J176</f>
        <v>0</v>
      </c>
      <c r="AI175" s="109" t="n">
        <v>0.005</v>
      </c>
      <c r="AJ175" s="109" t="n">
        <f aca="false">Curves!E176</f>
        <v>0</v>
      </c>
      <c r="AK175" s="109" t="n">
        <f aca="false">Curves!M176</f>
        <v>0</v>
      </c>
      <c r="AL175" s="109" t="n">
        <f aca="false">Curves!Q176</f>
        <v>0</v>
      </c>
      <c r="AM175" s="109" t="n">
        <f aca="false">Curves!AC176</f>
        <v>0.035</v>
      </c>
      <c r="AN175" s="109" t="n">
        <f aca="false">Curves!AQ176</f>
        <v>0.015</v>
      </c>
      <c r="AO175" s="109" t="n">
        <f aca="false">Curves!AD176</f>
        <v>-0.473</v>
      </c>
      <c r="AP175" s="109" t="n">
        <f aca="false">Curves!AP176</f>
        <v>0.155</v>
      </c>
      <c r="AQ175" s="109" t="n">
        <f aca="false">Curves!AA176</f>
        <v>0</v>
      </c>
      <c r="AR175" s="109" t="n">
        <f aca="false">Curves!AG176</f>
        <v>0</v>
      </c>
      <c r="AS175" s="109" t="n">
        <f aca="false">Curves!Y176</f>
        <v>0</v>
      </c>
      <c r="AT175" s="109" t="n">
        <f aca="false">Curves!AJ176</f>
        <v>0</v>
      </c>
      <c r="AU175" s="109" t="n">
        <f aca="false">Curves!AB176</f>
        <v>0.035</v>
      </c>
      <c r="AV175" s="109" t="n">
        <f aca="false">Curves!AH176</f>
        <v>0</v>
      </c>
      <c r="AW175" s="109" t="n">
        <f aca="false">Curves!Z176</f>
        <v>0</v>
      </c>
      <c r="AX175" s="109" t="n">
        <f aca="false">Curves!AI176</f>
        <v>0.02</v>
      </c>
      <c r="AY175" s="109" t="n">
        <f aca="false">Curves!Z176</f>
        <v>0</v>
      </c>
      <c r="AZ175" s="109" t="n">
        <f aca="false">Curves!AK176</f>
        <v>0.02</v>
      </c>
      <c r="BA175" s="109" t="n">
        <f aca="false">Curves!Z176</f>
        <v>0</v>
      </c>
      <c r="BB175" s="109" t="n">
        <f aca="false">Curves!AL176</f>
        <v>0.05</v>
      </c>
      <c r="BC175" s="109" t="n">
        <f aca="false">Curves!Z176</f>
        <v>0</v>
      </c>
      <c r="BD175" s="109" t="n">
        <f aca="false">Curves!AO176</f>
        <v>0</v>
      </c>
      <c r="BE175" s="109" t="n">
        <f aca="false">Curves!AC176</f>
        <v>0.035</v>
      </c>
      <c r="BF175" s="109" t="n">
        <f aca="false">Curves!AR176</f>
        <v>0.055</v>
      </c>
      <c r="BG175" s="109" t="n">
        <f aca="false">Curves!Z176</f>
        <v>0</v>
      </c>
      <c r="BH175" s="109" t="n">
        <f aca="false">Curves!AM176</f>
        <v>0.03</v>
      </c>
      <c r="BI175" s="109" t="n">
        <f aca="false">AS175</f>
        <v>0</v>
      </c>
      <c r="BJ175" s="109" t="n">
        <f aca="false">AT175</f>
        <v>0</v>
      </c>
      <c r="BK175" s="109" t="n">
        <v>0</v>
      </c>
      <c r="BL175" s="109" t="n">
        <f aca="false">D175</f>
        <v>0</v>
      </c>
      <c r="BM175" s="109" t="n">
        <v>0</v>
      </c>
      <c r="BN175" s="109" t="n">
        <f aca="false">R175</f>
        <v>0</v>
      </c>
      <c r="BO175" s="109" t="n">
        <f aca="false">S175+0.01</f>
        <v>0.01</v>
      </c>
      <c r="BP175" s="109" t="n">
        <v>0</v>
      </c>
      <c r="BQ175" s="109" t="n">
        <f aca="false">AS175</f>
        <v>0</v>
      </c>
      <c r="BR175" s="109" t="n">
        <f aca="false">AQ175</f>
        <v>0</v>
      </c>
      <c r="BS175" s="109" t="n">
        <f aca="false">D175</f>
        <v>0</v>
      </c>
      <c r="BT175" s="109" t="n">
        <f aca="false">Curves!AE176</f>
        <v>0</v>
      </c>
      <c r="BU175" s="109" t="n">
        <v>0</v>
      </c>
      <c r="BV175" s="109" t="n">
        <f aca="false">AW175</f>
        <v>0</v>
      </c>
      <c r="BW175" s="109" t="n">
        <f aca="false">Curves!AN176</f>
        <v>0</v>
      </c>
      <c r="BX175" s="109" t="n">
        <f aca="false">AQ175</f>
        <v>0</v>
      </c>
      <c r="BY175" s="109" t="n">
        <f aca="false">Curves!AS176</f>
        <v>0</v>
      </c>
      <c r="BZ175" s="109" t="n">
        <f aca="false">BA175</f>
        <v>0</v>
      </c>
      <c r="CA175" s="109" t="n">
        <f aca="false">BB175</f>
        <v>0.05</v>
      </c>
      <c r="CB175" s="109"/>
      <c r="CC175" s="109"/>
      <c r="CD175" s="110"/>
      <c r="CE175" s="109"/>
      <c r="CF175" s="110"/>
      <c r="CG175" s="109"/>
      <c r="CH175" s="109"/>
      <c r="CI175" s="109"/>
      <c r="CJ175" s="109"/>
      <c r="CK175" s="109"/>
    </row>
    <row r="176" customFormat="false" ht="12.75" hidden="false" customHeight="false" outlineLevel="0" collapsed="false">
      <c r="A176" s="0" t="n">
        <v>0.344457998836377</v>
      </c>
      <c r="B176" s="0" t="str">
        <f aca="false">(D176&amp;E176&amp;F176&amp;G176&amp;H176&amp;I176&amp;J176&amp;K176&amp;L176&amp;M176&amp;N176&amp;O176&amp;P176&amp;Q176&amp;R176&amp;S176&amp;T176&amp;U176&amp;V176&amp;W176&amp;X176&amp;Y176&amp;Z176&amp;AA176&amp;AB176&amp;AC176&amp;AD176&amp;AE176&amp;AF176&amp;AG176&amp;AH176&amp;AI176&amp;AJ176&amp;AK176&amp;AL176&amp;AM176&amp;AN176&amp;AO176&amp;AP176&amp;AQ176&amp;AR176&amp;AS176&amp;AT176&amp;AU176&amp;AV176&amp;AW176&amp;AX176&amp;AY176&amp;AZ176&amp;BA176&amp;BB176&amp;BC176&amp;BD176&amp;BE176&amp;BF176&amp;BG176&amp;BH176&amp;BI176&amp;BJ176&amp;BK176&amp;BL176&amp;BM176&amp;BN176&amp;BO176&amp;BP176&amp;BQ176&amp;BR176&amp;BS176&amp;BT176&amp;BU176&amp;BV176&amp;BW176&amp;BX176&amp;BY176&amp;BZ176&amp;CA176)</f>
        <v>0000000000000000000000000000.00500.00500.0050000.0350.015-0.4730.15500000.035000.0200.0200.05000.0350.05500.03250000000.01000000000000.05</v>
      </c>
      <c r="C176" s="108" t="n">
        <v>42036</v>
      </c>
      <c r="D176" s="109" t="n">
        <f aca="false">Curves!D177</f>
        <v>0</v>
      </c>
      <c r="E176" s="109" t="n">
        <v>0</v>
      </c>
      <c r="F176" s="109" t="n">
        <f aca="false">Curves!I177</f>
        <v>0</v>
      </c>
      <c r="G176" s="109" t="n">
        <v>0</v>
      </c>
      <c r="H176" s="109" t="n">
        <f aca="false">Curves!P177</f>
        <v>0</v>
      </c>
      <c r="I176" s="109" t="n">
        <v>0</v>
      </c>
      <c r="J176" s="109" t="n">
        <f aca="false">Curves!L177</f>
        <v>0</v>
      </c>
      <c r="K176" s="109" t="n">
        <v>0</v>
      </c>
      <c r="L176" s="109" t="n">
        <f aca="false">Curves!U177</f>
        <v>0</v>
      </c>
      <c r="M176" s="109" t="n">
        <v>0</v>
      </c>
      <c r="N176" s="109" t="n">
        <f aca="false">Curves!V177</f>
        <v>0</v>
      </c>
      <c r="O176" s="109" t="n">
        <v>0</v>
      </c>
      <c r="P176" s="109" t="n">
        <f aca="false">Curves!W177</f>
        <v>0</v>
      </c>
      <c r="Q176" s="109" t="n">
        <v>0</v>
      </c>
      <c r="R176" s="109" t="n">
        <f aca="false">Curves!O177</f>
        <v>0</v>
      </c>
      <c r="S176" s="109" t="n">
        <v>0</v>
      </c>
      <c r="T176" s="109" t="n">
        <f aca="false">Curves!F177</f>
        <v>0</v>
      </c>
      <c r="U176" s="109" t="n">
        <v>0</v>
      </c>
      <c r="V176" s="109" t="n">
        <f aca="false">Curves!H177</f>
        <v>0</v>
      </c>
      <c r="W176" s="109" t="n">
        <v>0</v>
      </c>
      <c r="X176" s="109" t="n">
        <f aca="false">Curves!S177</f>
        <v>0</v>
      </c>
      <c r="Y176" s="109" t="n">
        <v>0</v>
      </c>
      <c r="Z176" s="109" t="n">
        <f aca="false">Curves!K177</f>
        <v>0</v>
      </c>
      <c r="AA176" s="109" t="n">
        <v>0</v>
      </c>
      <c r="AB176" s="109" t="n">
        <f aca="false">Curves!G177</f>
        <v>0</v>
      </c>
      <c r="AC176" s="109" t="n">
        <v>0</v>
      </c>
      <c r="AD176" s="109" t="n">
        <f aca="false">Curves!R177</f>
        <v>0</v>
      </c>
      <c r="AE176" s="109" t="n">
        <v>0.005</v>
      </c>
      <c r="AF176" s="109" t="n">
        <f aca="false">Curves!N177</f>
        <v>0</v>
      </c>
      <c r="AG176" s="109" t="n">
        <v>0.005</v>
      </c>
      <c r="AH176" s="109" t="n">
        <f aca="false">Curves!J177</f>
        <v>0</v>
      </c>
      <c r="AI176" s="109" t="n">
        <v>0.005</v>
      </c>
      <c r="AJ176" s="109" t="n">
        <f aca="false">Curves!E177</f>
        <v>0</v>
      </c>
      <c r="AK176" s="109" t="n">
        <f aca="false">Curves!M177</f>
        <v>0</v>
      </c>
      <c r="AL176" s="109" t="n">
        <f aca="false">Curves!Q177</f>
        <v>0</v>
      </c>
      <c r="AM176" s="109" t="n">
        <f aca="false">Curves!AC177</f>
        <v>0.035</v>
      </c>
      <c r="AN176" s="109" t="n">
        <f aca="false">Curves!AQ177</f>
        <v>0.015</v>
      </c>
      <c r="AO176" s="109" t="n">
        <f aca="false">Curves!AD177</f>
        <v>-0.473</v>
      </c>
      <c r="AP176" s="109" t="n">
        <f aca="false">Curves!AP177</f>
        <v>0.155</v>
      </c>
      <c r="AQ176" s="109" t="n">
        <f aca="false">Curves!AA177</f>
        <v>0</v>
      </c>
      <c r="AR176" s="109" t="n">
        <f aca="false">Curves!AG177</f>
        <v>0</v>
      </c>
      <c r="AS176" s="109" t="n">
        <f aca="false">Curves!Y177</f>
        <v>0</v>
      </c>
      <c r="AT176" s="109" t="n">
        <f aca="false">Curves!AJ177</f>
        <v>0</v>
      </c>
      <c r="AU176" s="109" t="n">
        <f aca="false">Curves!AB177</f>
        <v>0.035</v>
      </c>
      <c r="AV176" s="109" t="n">
        <f aca="false">Curves!AH177</f>
        <v>0</v>
      </c>
      <c r="AW176" s="109" t="n">
        <f aca="false">Curves!Z177</f>
        <v>0</v>
      </c>
      <c r="AX176" s="109" t="n">
        <f aca="false">Curves!AI177</f>
        <v>0.02</v>
      </c>
      <c r="AY176" s="109" t="n">
        <f aca="false">Curves!Z177</f>
        <v>0</v>
      </c>
      <c r="AZ176" s="109" t="n">
        <f aca="false">Curves!AK177</f>
        <v>0.02</v>
      </c>
      <c r="BA176" s="109" t="n">
        <f aca="false">Curves!Z177</f>
        <v>0</v>
      </c>
      <c r="BB176" s="109" t="n">
        <f aca="false">Curves!AL177</f>
        <v>0.05</v>
      </c>
      <c r="BC176" s="109" t="n">
        <f aca="false">Curves!Z177</f>
        <v>0</v>
      </c>
      <c r="BD176" s="109" t="n">
        <f aca="false">Curves!AO177</f>
        <v>0</v>
      </c>
      <c r="BE176" s="109" t="n">
        <f aca="false">Curves!AC177</f>
        <v>0.035</v>
      </c>
      <c r="BF176" s="109" t="n">
        <f aca="false">Curves!AR177</f>
        <v>0.055</v>
      </c>
      <c r="BG176" s="109" t="n">
        <f aca="false">Curves!Z177</f>
        <v>0</v>
      </c>
      <c r="BH176" s="109" t="n">
        <f aca="false">Curves!AM177</f>
        <v>0.0325</v>
      </c>
      <c r="BI176" s="109" t="n">
        <f aca="false">AS176</f>
        <v>0</v>
      </c>
      <c r="BJ176" s="109" t="n">
        <f aca="false">AT176</f>
        <v>0</v>
      </c>
      <c r="BK176" s="109" t="n">
        <v>0</v>
      </c>
      <c r="BL176" s="109" t="n">
        <f aca="false">D176</f>
        <v>0</v>
      </c>
      <c r="BM176" s="109" t="n">
        <v>0</v>
      </c>
      <c r="BN176" s="109" t="n">
        <f aca="false">R176</f>
        <v>0</v>
      </c>
      <c r="BO176" s="109" t="n">
        <f aca="false">S176+0.01</f>
        <v>0.01</v>
      </c>
      <c r="BP176" s="109" t="n">
        <v>0</v>
      </c>
      <c r="BQ176" s="109" t="n">
        <f aca="false">AS176</f>
        <v>0</v>
      </c>
      <c r="BR176" s="109" t="n">
        <f aca="false">AQ176</f>
        <v>0</v>
      </c>
      <c r="BS176" s="109" t="n">
        <f aca="false">D176</f>
        <v>0</v>
      </c>
      <c r="BT176" s="109" t="n">
        <f aca="false">Curves!AE177</f>
        <v>0</v>
      </c>
      <c r="BU176" s="109" t="n">
        <v>0</v>
      </c>
      <c r="BV176" s="109" t="n">
        <f aca="false">AW176</f>
        <v>0</v>
      </c>
      <c r="BW176" s="109" t="n">
        <f aca="false">Curves!AN177</f>
        <v>0</v>
      </c>
      <c r="BX176" s="109" t="n">
        <f aca="false">AQ176</f>
        <v>0</v>
      </c>
      <c r="BY176" s="109" t="n">
        <f aca="false">Curves!AS177</f>
        <v>0</v>
      </c>
      <c r="BZ176" s="109" t="n">
        <f aca="false">BA176</f>
        <v>0</v>
      </c>
      <c r="CA176" s="109" t="n">
        <f aca="false">BB176</f>
        <v>0.05</v>
      </c>
      <c r="CB176" s="109"/>
      <c r="CC176" s="109"/>
      <c r="CD176" s="110"/>
      <c r="CE176" s="109"/>
      <c r="CF176" s="110"/>
      <c r="CG176" s="109"/>
      <c r="CH176" s="109"/>
      <c r="CI176" s="109"/>
      <c r="CJ176" s="109"/>
      <c r="CK176" s="109"/>
    </row>
    <row r="177" customFormat="false" ht="12.75" hidden="false" customHeight="false" outlineLevel="0" collapsed="false">
      <c r="A177" s="0" t="n">
        <v>0.342529111489573</v>
      </c>
      <c r="B177" s="0" t="str">
        <f aca="false">(D177&amp;E177&amp;F177&amp;G177&amp;H177&amp;I177&amp;J177&amp;K177&amp;L177&amp;M177&amp;N177&amp;O177&amp;P177&amp;Q177&amp;R177&amp;S177&amp;T177&amp;U177&amp;V177&amp;W177&amp;X177&amp;Y177&amp;Z177&amp;AA177&amp;AB177&amp;AC177&amp;AD177&amp;AE177&amp;AF177&amp;AG177&amp;AH177&amp;AI177&amp;AJ177&amp;AK177&amp;AL177&amp;AM177&amp;AN177&amp;AO177&amp;AP177&amp;AQ177&amp;AR177&amp;AS177&amp;AT177&amp;AU177&amp;AV177&amp;AW177&amp;AX177&amp;AY177&amp;AZ177&amp;BA177&amp;BB177&amp;BC177&amp;BD177&amp;BE177&amp;BF177&amp;BG177&amp;BH177&amp;BI177&amp;BJ177&amp;BK177&amp;BL177&amp;BM177&amp;BN177&amp;BO177&amp;BP177&amp;BQ177&amp;BR177&amp;BS177&amp;BT177&amp;BU177&amp;BV177&amp;BW177&amp;BX177&amp;BY177&amp;BZ177&amp;CA177)</f>
        <v>0000000000000000000000000000.00500.00500.0050000.0350.015-0.4730.15500000.035000.0200.0200.05000.0350.05500.0350000000.01000000000000.05</v>
      </c>
      <c r="C177" s="108" t="n">
        <v>42064</v>
      </c>
      <c r="D177" s="109" t="n">
        <f aca="false">Curves!D178</f>
        <v>0</v>
      </c>
      <c r="E177" s="109" t="n">
        <v>0</v>
      </c>
      <c r="F177" s="109" t="n">
        <f aca="false">Curves!I178</f>
        <v>0</v>
      </c>
      <c r="G177" s="109" t="n">
        <v>0</v>
      </c>
      <c r="H177" s="109" t="n">
        <f aca="false">Curves!P178</f>
        <v>0</v>
      </c>
      <c r="I177" s="109" t="n">
        <v>0</v>
      </c>
      <c r="J177" s="109" t="n">
        <f aca="false">Curves!L178</f>
        <v>0</v>
      </c>
      <c r="K177" s="109" t="n">
        <v>0</v>
      </c>
      <c r="L177" s="109" t="n">
        <f aca="false">Curves!U178</f>
        <v>0</v>
      </c>
      <c r="M177" s="109" t="n">
        <v>0</v>
      </c>
      <c r="N177" s="109" t="n">
        <f aca="false">Curves!V178</f>
        <v>0</v>
      </c>
      <c r="O177" s="109" t="n">
        <v>0</v>
      </c>
      <c r="P177" s="109" t="n">
        <f aca="false">Curves!W178</f>
        <v>0</v>
      </c>
      <c r="Q177" s="109" t="n">
        <v>0</v>
      </c>
      <c r="R177" s="109" t="n">
        <f aca="false">Curves!O178</f>
        <v>0</v>
      </c>
      <c r="S177" s="109" t="n">
        <v>0</v>
      </c>
      <c r="T177" s="109" t="n">
        <f aca="false">Curves!F178</f>
        <v>0</v>
      </c>
      <c r="U177" s="109" t="n">
        <v>0</v>
      </c>
      <c r="V177" s="109" t="n">
        <f aca="false">Curves!H178</f>
        <v>0</v>
      </c>
      <c r="W177" s="109" t="n">
        <v>0</v>
      </c>
      <c r="X177" s="109" t="n">
        <f aca="false">Curves!S178</f>
        <v>0</v>
      </c>
      <c r="Y177" s="109" t="n">
        <v>0</v>
      </c>
      <c r="Z177" s="109" t="n">
        <f aca="false">Curves!K178</f>
        <v>0</v>
      </c>
      <c r="AA177" s="109" t="n">
        <v>0</v>
      </c>
      <c r="AB177" s="109" t="n">
        <f aca="false">Curves!G178</f>
        <v>0</v>
      </c>
      <c r="AC177" s="109" t="n">
        <v>0</v>
      </c>
      <c r="AD177" s="109" t="n">
        <f aca="false">Curves!R178</f>
        <v>0</v>
      </c>
      <c r="AE177" s="109" t="n">
        <v>0.005</v>
      </c>
      <c r="AF177" s="109" t="n">
        <f aca="false">Curves!N178</f>
        <v>0</v>
      </c>
      <c r="AG177" s="109" t="n">
        <v>0.005</v>
      </c>
      <c r="AH177" s="109" t="n">
        <f aca="false">Curves!J178</f>
        <v>0</v>
      </c>
      <c r="AI177" s="109" t="n">
        <v>0.005</v>
      </c>
      <c r="AJ177" s="109" t="n">
        <f aca="false">Curves!E178</f>
        <v>0</v>
      </c>
      <c r="AK177" s="109" t="n">
        <f aca="false">Curves!M178</f>
        <v>0</v>
      </c>
      <c r="AL177" s="109" t="n">
        <f aca="false">Curves!Q178</f>
        <v>0</v>
      </c>
      <c r="AM177" s="109" t="n">
        <f aca="false">Curves!AC178</f>
        <v>0.035</v>
      </c>
      <c r="AN177" s="109" t="n">
        <f aca="false">Curves!AQ178</f>
        <v>0.015</v>
      </c>
      <c r="AO177" s="109" t="n">
        <f aca="false">Curves!AD178</f>
        <v>-0.473</v>
      </c>
      <c r="AP177" s="109" t="n">
        <f aca="false">Curves!AP178</f>
        <v>0.155</v>
      </c>
      <c r="AQ177" s="109" t="n">
        <f aca="false">Curves!AA178</f>
        <v>0</v>
      </c>
      <c r="AR177" s="109" t="n">
        <f aca="false">Curves!AG178</f>
        <v>0</v>
      </c>
      <c r="AS177" s="109" t="n">
        <f aca="false">Curves!Y178</f>
        <v>0</v>
      </c>
      <c r="AT177" s="109" t="n">
        <f aca="false">Curves!AJ178</f>
        <v>0</v>
      </c>
      <c r="AU177" s="109" t="n">
        <f aca="false">Curves!AB178</f>
        <v>0.035</v>
      </c>
      <c r="AV177" s="109" t="n">
        <f aca="false">Curves!AH178</f>
        <v>0</v>
      </c>
      <c r="AW177" s="109" t="n">
        <f aca="false">Curves!Z178</f>
        <v>0</v>
      </c>
      <c r="AX177" s="109" t="n">
        <f aca="false">Curves!AI178</f>
        <v>0.02</v>
      </c>
      <c r="AY177" s="109" t="n">
        <f aca="false">Curves!Z178</f>
        <v>0</v>
      </c>
      <c r="AZ177" s="109" t="n">
        <f aca="false">Curves!AK178</f>
        <v>0.02</v>
      </c>
      <c r="BA177" s="109" t="n">
        <f aca="false">Curves!Z178</f>
        <v>0</v>
      </c>
      <c r="BB177" s="109" t="n">
        <f aca="false">Curves!AL178</f>
        <v>0.05</v>
      </c>
      <c r="BC177" s="109" t="n">
        <f aca="false">Curves!Z178</f>
        <v>0</v>
      </c>
      <c r="BD177" s="109" t="n">
        <f aca="false">Curves!AO178</f>
        <v>0</v>
      </c>
      <c r="BE177" s="109" t="n">
        <f aca="false">Curves!AC178</f>
        <v>0.035</v>
      </c>
      <c r="BF177" s="109" t="n">
        <f aca="false">Curves!AR178</f>
        <v>0.055</v>
      </c>
      <c r="BG177" s="109" t="n">
        <f aca="false">Curves!Z178</f>
        <v>0</v>
      </c>
      <c r="BH177" s="109" t="n">
        <f aca="false">Curves!AM178</f>
        <v>0.035</v>
      </c>
      <c r="BI177" s="109" t="n">
        <f aca="false">AS177</f>
        <v>0</v>
      </c>
      <c r="BJ177" s="109" t="n">
        <f aca="false">AT177</f>
        <v>0</v>
      </c>
      <c r="BK177" s="109" t="n">
        <v>0</v>
      </c>
      <c r="BL177" s="109" t="n">
        <f aca="false">D177</f>
        <v>0</v>
      </c>
      <c r="BM177" s="109" t="n">
        <v>0</v>
      </c>
      <c r="BN177" s="109" t="n">
        <f aca="false">R177</f>
        <v>0</v>
      </c>
      <c r="BO177" s="109" t="n">
        <f aca="false">S177+0.01</f>
        <v>0.01</v>
      </c>
      <c r="BP177" s="109" t="n">
        <v>0</v>
      </c>
      <c r="BQ177" s="109" t="n">
        <f aca="false">AS177</f>
        <v>0</v>
      </c>
      <c r="BR177" s="109" t="n">
        <f aca="false">AQ177</f>
        <v>0</v>
      </c>
      <c r="BS177" s="109" t="n">
        <f aca="false">D177</f>
        <v>0</v>
      </c>
      <c r="BT177" s="109" t="n">
        <f aca="false">Curves!AE178</f>
        <v>0</v>
      </c>
      <c r="BU177" s="109" t="n">
        <v>0</v>
      </c>
      <c r="BV177" s="109" t="n">
        <f aca="false">AW177</f>
        <v>0</v>
      </c>
      <c r="BW177" s="109" t="n">
        <f aca="false">Curves!AN178</f>
        <v>0</v>
      </c>
      <c r="BX177" s="109" t="n">
        <f aca="false">AQ177</f>
        <v>0</v>
      </c>
      <c r="BY177" s="109" t="n">
        <f aca="false">Curves!AS178</f>
        <v>0</v>
      </c>
      <c r="BZ177" s="109" t="n">
        <f aca="false">BA177</f>
        <v>0</v>
      </c>
      <c r="CA177" s="109" t="n">
        <f aca="false">BB177</f>
        <v>0.05</v>
      </c>
      <c r="CB177" s="109"/>
      <c r="CC177" s="109"/>
      <c r="CD177" s="110"/>
      <c r="CE177" s="109"/>
      <c r="CF177" s="110"/>
      <c r="CG177" s="109"/>
      <c r="CH177" s="109"/>
      <c r="CI177" s="109"/>
      <c r="CJ177" s="109"/>
      <c r="CK177" s="109"/>
    </row>
    <row r="178" customFormat="false" ht="12.75" hidden="false" customHeight="false" outlineLevel="0" collapsed="false">
      <c r="A178" s="0" t="n">
        <v>0.34040596912539</v>
      </c>
      <c r="B178" s="0" t="str">
        <f aca="false">(D178&amp;E178&amp;F178&amp;G178&amp;H178&amp;I178&amp;J178&amp;K178&amp;L178&amp;M178&amp;N178&amp;O178&amp;P178&amp;Q178&amp;R178&amp;S178&amp;T178&amp;U178&amp;V178&amp;W178&amp;X178&amp;Y178&amp;Z178&amp;AA178&amp;AB178&amp;AC178&amp;AD178&amp;AE178&amp;AF178&amp;AG178&amp;AH178&amp;AI178&amp;AJ178&amp;AK178&amp;AL178&amp;AM178&amp;AN178&amp;AO178&amp;AP178&amp;AQ178&amp;AR178&amp;AS178&amp;AT178&amp;AU178&amp;AV178&amp;AW178&amp;AX178&amp;AY178&amp;AZ178&amp;BA178&amp;BB178&amp;BC178&amp;BD178&amp;BE178&amp;BF178&amp;BG178&amp;BH178&amp;BI178&amp;BJ178&amp;BK178&amp;BL178&amp;BM178&amp;BN178&amp;BO178&amp;BP178&amp;BQ178&amp;BR178&amp;BS178&amp;BT178&amp;BU178&amp;BV178&amp;BW178&amp;BX178&amp;BY178&amp;BZ178&amp;CA178)</f>
        <v>0000000000000000000000000000.00500.00500.0050000.035-0.0025-0.440.15500000.035000.00500.00500.04000.0350.0400.00750000000.01000000000000.04</v>
      </c>
      <c r="C178" s="108" t="n">
        <v>42095</v>
      </c>
      <c r="D178" s="109" t="n">
        <f aca="false">Curves!D179</f>
        <v>0</v>
      </c>
      <c r="E178" s="109" t="n">
        <v>0</v>
      </c>
      <c r="F178" s="109" t="n">
        <f aca="false">Curves!I179</f>
        <v>0</v>
      </c>
      <c r="G178" s="109" t="n">
        <v>0</v>
      </c>
      <c r="H178" s="109" t="n">
        <f aca="false">Curves!P179</f>
        <v>0</v>
      </c>
      <c r="I178" s="109" t="n">
        <v>0</v>
      </c>
      <c r="J178" s="109" t="n">
        <f aca="false">Curves!L179</f>
        <v>0</v>
      </c>
      <c r="K178" s="109" t="n">
        <v>0</v>
      </c>
      <c r="L178" s="109" t="n">
        <f aca="false">Curves!U179</f>
        <v>0</v>
      </c>
      <c r="M178" s="109" t="n">
        <v>0</v>
      </c>
      <c r="N178" s="109" t="n">
        <f aca="false">Curves!V179</f>
        <v>0</v>
      </c>
      <c r="O178" s="109" t="n">
        <v>0</v>
      </c>
      <c r="P178" s="109" t="n">
        <f aca="false">Curves!W179</f>
        <v>0</v>
      </c>
      <c r="Q178" s="109" t="n">
        <v>0</v>
      </c>
      <c r="R178" s="109" t="n">
        <f aca="false">Curves!O179</f>
        <v>0</v>
      </c>
      <c r="S178" s="109" t="n">
        <v>0</v>
      </c>
      <c r="T178" s="109" t="n">
        <f aca="false">Curves!F179</f>
        <v>0</v>
      </c>
      <c r="U178" s="109" t="n">
        <v>0</v>
      </c>
      <c r="V178" s="109" t="n">
        <f aca="false">Curves!H179</f>
        <v>0</v>
      </c>
      <c r="W178" s="109" t="n">
        <v>0</v>
      </c>
      <c r="X178" s="109" t="n">
        <f aca="false">Curves!S179</f>
        <v>0</v>
      </c>
      <c r="Y178" s="109" t="n">
        <v>0</v>
      </c>
      <c r="Z178" s="109" t="n">
        <f aca="false">Curves!K179</f>
        <v>0</v>
      </c>
      <c r="AA178" s="109" t="n">
        <v>0</v>
      </c>
      <c r="AB178" s="109" t="n">
        <f aca="false">Curves!G179</f>
        <v>0</v>
      </c>
      <c r="AC178" s="109" t="n">
        <v>0</v>
      </c>
      <c r="AD178" s="109" t="n">
        <f aca="false">Curves!R179</f>
        <v>0</v>
      </c>
      <c r="AE178" s="109" t="n">
        <v>0.005</v>
      </c>
      <c r="AF178" s="109" t="n">
        <f aca="false">Curves!N179</f>
        <v>0</v>
      </c>
      <c r="AG178" s="109" t="n">
        <v>0.005</v>
      </c>
      <c r="AH178" s="109" t="n">
        <f aca="false">Curves!J179</f>
        <v>0</v>
      </c>
      <c r="AI178" s="109" t="n">
        <v>0.005</v>
      </c>
      <c r="AJ178" s="109" t="n">
        <f aca="false">Curves!E179</f>
        <v>0</v>
      </c>
      <c r="AK178" s="109" t="n">
        <f aca="false">Curves!M179</f>
        <v>0</v>
      </c>
      <c r="AL178" s="109" t="n">
        <f aca="false">Curves!Q179</f>
        <v>0</v>
      </c>
      <c r="AM178" s="109" t="n">
        <f aca="false">Curves!AC179</f>
        <v>0.035</v>
      </c>
      <c r="AN178" s="109" t="n">
        <f aca="false">Curves!AQ179</f>
        <v>-0.0025</v>
      </c>
      <c r="AO178" s="109" t="n">
        <f aca="false">Curves!AD179</f>
        <v>-0.44</v>
      </c>
      <c r="AP178" s="109" t="n">
        <f aca="false">Curves!AP179</f>
        <v>0.155</v>
      </c>
      <c r="AQ178" s="109" t="n">
        <f aca="false">Curves!AA179</f>
        <v>0</v>
      </c>
      <c r="AR178" s="109" t="n">
        <f aca="false">Curves!AG179</f>
        <v>0</v>
      </c>
      <c r="AS178" s="109" t="n">
        <f aca="false">Curves!Y179</f>
        <v>0</v>
      </c>
      <c r="AT178" s="109" t="n">
        <f aca="false">Curves!AJ179</f>
        <v>0</v>
      </c>
      <c r="AU178" s="109" t="n">
        <f aca="false">Curves!AB179</f>
        <v>0.035</v>
      </c>
      <c r="AV178" s="109" t="n">
        <f aca="false">Curves!AH179</f>
        <v>0</v>
      </c>
      <c r="AW178" s="109" t="n">
        <f aca="false">Curves!Z179</f>
        <v>0</v>
      </c>
      <c r="AX178" s="109" t="n">
        <f aca="false">Curves!AI179</f>
        <v>0.005</v>
      </c>
      <c r="AY178" s="109" t="n">
        <f aca="false">Curves!Z179</f>
        <v>0</v>
      </c>
      <c r="AZ178" s="109" t="n">
        <f aca="false">Curves!AK179</f>
        <v>0.005</v>
      </c>
      <c r="BA178" s="109" t="n">
        <f aca="false">Curves!Z179</f>
        <v>0</v>
      </c>
      <c r="BB178" s="109" t="n">
        <f aca="false">Curves!AL179</f>
        <v>0.04</v>
      </c>
      <c r="BC178" s="109" t="n">
        <f aca="false">Curves!Z179</f>
        <v>0</v>
      </c>
      <c r="BD178" s="109" t="n">
        <f aca="false">Curves!AO179</f>
        <v>0</v>
      </c>
      <c r="BE178" s="109" t="n">
        <f aca="false">Curves!AC179</f>
        <v>0.035</v>
      </c>
      <c r="BF178" s="109" t="n">
        <f aca="false">Curves!AR179</f>
        <v>0.04</v>
      </c>
      <c r="BG178" s="109" t="n">
        <f aca="false">Curves!Z179</f>
        <v>0</v>
      </c>
      <c r="BH178" s="109" t="n">
        <f aca="false">Curves!AM179</f>
        <v>0.0075</v>
      </c>
      <c r="BI178" s="109" t="n">
        <f aca="false">AS178</f>
        <v>0</v>
      </c>
      <c r="BJ178" s="109" t="n">
        <f aca="false">AT178</f>
        <v>0</v>
      </c>
      <c r="BK178" s="109" t="n">
        <v>0</v>
      </c>
      <c r="BL178" s="109" t="n">
        <f aca="false">D178</f>
        <v>0</v>
      </c>
      <c r="BM178" s="109" t="n">
        <v>0</v>
      </c>
      <c r="BN178" s="109" t="n">
        <f aca="false">R178</f>
        <v>0</v>
      </c>
      <c r="BO178" s="109" t="n">
        <f aca="false">S178+0.01</f>
        <v>0.01</v>
      </c>
      <c r="BP178" s="109" t="n">
        <v>0</v>
      </c>
      <c r="BQ178" s="109" t="n">
        <f aca="false">AS178</f>
        <v>0</v>
      </c>
      <c r="BR178" s="109" t="n">
        <f aca="false">AQ178</f>
        <v>0</v>
      </c>
      <c r="BS178" s="109" t="n">
        <f aca="false">D178</f>
        <v>0</v>
      </c>
      <c r="BT178" s="109" t="n">
        <f aca="false">Curves!AE179</f>
        <v>0</v>
      </c>
      <c r="BU178" s="109" t="n">
        <v>0</v>
      </c>
      <c r="BV178" s="109" t="n">
        <f aca="false">AW178</f>
        <v>0</v>
      </c>
      <c r="BW178" s="109" t="n">
        <f aca="false">Curves!AN179</f>
        <v>0</v>
      </c>
      <c r="BX178" s="109" t="n">
        <f aca="false">AQ178</f>
        <v>0</v>
      </c>
      <c r="BY178" s="109" t="n">
        <f aca="false">Curves!AS179</f>
        <v>0</v>
      </c>
      <c r="BZ178" s="109" t="n">
        <f aca="false">BA178</f>
        <v>0</v>
      </c>
      <c r="CA178" s="109" t="n">
        <f aca="false">BB178</f>
        <v>0.04</v>
      </c>
      <c r="CB178" s="109"/>
      <c r="CC178" s="109"/>
      <c r="CD178" s="110"/>
      <c r="CE178" s="109"/>
      <c r="CF178" s="110"/>
      <c r="CG178" s="109"/>
      <c r="CH178" s="109"/>
      <c r="CI178" s="109"/>
      <c r="CJ178" s="109"/>
      <c r="CK178" s="109"/>
    </row>
    <row r="179" customFormat="false" ht="12.75" hidden="false" customHeight="false" outlineLevel="0" collapsed="false">
      <c r="A179" s="0" t="n">
        <v>0.338363662030317</v>
      </c>
      <c r="B179" s="0" t="str">
        <f aca="false">(D179&amp;E179&amp;F179&amp;G179&amp;H179&amp;I179&amp;J179&amp;K179&amp;L179&amp;M179&amp;N179&amp;O179&amp;P179&amp;Q179&amp;R179&amp;S179&amp;T179&amp;U179&amp;V179&amp;W179&amp;X179&amp;Y179&amp;Z179&amp;AA179&amp;AB179&amp;AC179&amp;AD179&amp;AE179&amp;AF179&amp;AG179&amp;AH179&amp;AI179&amp;AJ179&amp;AK179&amp;AL179&amp;AM179&amp;AN179&amp;AO179&amp;AP179&amp;AQ179&amp;AR179&amp;AS179&amp;AT179&amp;AU179&amp;AV179&amp;AW179&amp;AX179&amp;AY179&amp;AZ179&amp;BA179&amp;BB179&amp;BC179&amp;BD179&amp;BE179&amp;BF179&amp;BG179&amp;BH179&amp;BI179&amp;BJ179&amp;BK179&amp;BL179&amp;BM179&amp;BN179&amp;BO179&amp;BP179&amp;BQ179&amp;BR179&amp;BS179&amp;BT179&amp;BU179&amp;BV179&amp;BW179&amp;BX179&amp;BY179&amp;BZ179&amp;CA179)</f>
        <v>0000000000000000000000000000.00500.00500.0050000.035-0.0025-0.440.15500000.035000.00500.00500.04000.0350.0400.00750000000.01000000000000.04</v>
      </c>
      <c r="C179" s="108" t="n">
        <v>42125</v>
      </c>
      <c r="D179" s="109" t="n">
        <f aca="false">Curves!D180</f>
        <v>0</v>
      </c>
      <c r="E179" s="109" t="n">
        <v>0</v>
      </c>
      <c r="F179" s="109" t="n">
        <f aca="false">Curves!I180</f>
        <v>0</v>
      </c>
      <c r="G179" s="109" t="n">
        <v>0</v>
      </c>
      <c r="H179" s="109" t="n">
        <f aca="false">Curves!P180</f>
        <v>0</v>
      </c>
      <c r="I179" s="109" t="n">
        <v>0</v>
      </c>
      <c r="J179" s="109" t="n">
        <f aca="false">Curves!L180</f>
        <v>0</v>
      </c>
      <c r="K179" s="109" t="n">
        <v>0</v>
      </c>
      <c r="L179" s="109" t="n">
        <f aca="false">Curves!U180</f>
        <v>0</v>
      </c>
      <c r="M179" s="109" t="n">
        <v>0</v>
      </c>
      <c r="N179" s="109" t="n">
        <f aca="false">Curves!V180</f>
        <v>0</v>
      </c>
      <c r="O179" s="109" t="n">
        <v>0</v>
      </c>
      <c r="P179" s="109" t="n">
        <f aca="false">Curves!W180</f>
        <v>0</v>
      </c>
      <c r="Q179" s="109" t="n">
        <v>0</v>
      </c>
      <c r="R179" s="109" t="n">
        <f aca="false">Curves!O180</f>
        <v>0</v>
      </c>
      <c r="S179" s="109" t="n">
        <v>0</v>
      </c>
      <c r="T179" s="109" t="n">
        <f aca="false">Curves!F180</f>
        <v>0</v>
      </c>
      <c r="U179" s="109" t="n">
        <v>0</v>
      </c>
      <c r="V179" s="109" t="n">
        <f aca="false">Curves!H180</f>
        <v>0</v>
      </c>
      <c r="W179" s="109" t="n">
        <v>0</v>
      </c>
      <c r="X179" s="109" t="n">
        <f aca="false">Curves!S180</f>
        <v>0</v>
      </c>
      <c r="Y179" s="109" t="n">
        <v>0</v>
      </c>
      <c r="Z179" s="109" t="n">
        <f aca="false">Curves!K180</f>
        <v>0</v>
      </c>
      <c r="AA179" s="109" t="n">
        <v>0</v>
      </c>
      <c r="AB179" s="109" t="n">
        <f aca="false">Curves!G180</f>
        <v>0</v>
      </c>
      <c r="AC179" s="109" t="n">
        <v>0</v>
      </c>
      <c r="AD179" s="109" t="n">
        <f aca="false">Curves!R180</f>
        <v>0</v>
      </c>
      <c r="AE179" s="109" t="n">
        <v>0.005</v>
      </c>
      <c r="AF179" s="109" t="n">
        <f aca="false">Curves!N180</f>
        <v>0</v>
      </c>
      <c r="AG179" s="109" t="n">
        <v>0.005</v>
      </c>
      <c r="AH179" s="109" t="n">
        <f aca="false">Curves!J180</f>
        <v>0</v>
      </c>
      <c r="AI179" s="109" t="n">
        <v>0.005</v>
      </c>
      <c r="AJ179" s="109" t="n">
        <f aca="false">Curves!E180</f>
        <v>0</v>
      </c>
      <c r="AK179" s="109" t="n">
        <f aca="false">Curves!M180</f>
        <v>0</v>
      </c>
      <c r="AL179" s="109" t="n">
        <f aca="false">Curves!Q180</f>
        <v>0</v>
      </c>
      <c r="AM179" s="109" t="n">
        <f aca="false">Curves!AC180</f>
        <v>0.035</v>
      </c>
      <c r="AN179" s="109" t="n">
        <f aca="false">Curves!AQ180</f>
        <v>-0.0025</v>
      </c>
      <c r="AO179" s="109" t="n">
        <f aca="false">Curves!AD180</f>
        <v>-0.44</v>
      </c>
      <c r="AP179" s="109" t="n">
        <f aca="false">Curves!AP180</f>
        <v>0.155</v>
      </c>
      <c r="AQ179" s="109" t="n">
        <f aca="false">Curves!AA180</f>
        <v>0</v>
      </c>
      <c r="AR179" s="109" t="n">
        <f aca="false">Curves!AG180</f>
        <v>0</v>
      </c>
      <c r="AS179" s="109" t="n">
        <f aca="false">Curves!Y180</f>
        <v>0</v>
      </c>
      <c r="AT179" s="109" t="n">
        <f aca="false">Curves!AJ180</f>
        <v>0</v>
      </c>
      <c r="AU179" s="109" t="n">
        <f aca="false">Curves!AB180</f>
        <v>0.035</v>
      </c>
      <c r="AV179" s="109" t="n">
        <f aca="false">Curves!AH180</f>
        <v>0</v>
      </c>
      <c r="AW179" s="109" t="n">
        <f aca="false">Curves!Z180</f>
        <v>0</v>
      </c>
      <c r="AX179" s="109" t="n">
        <f aca="false">Curves!AI180</f>
        <v>0.005</v>
      </c>
      <c r="AY179" s="109" t="n">
        <f aca="false">Curves!Z180</f>
        <v>0</v>
      </c>
      <c r="AZ179" s="109" t="n">
        <f aca="false">Curves!AK180</f>
        <v>0.005</v>
      </c>
      <c r="BA179" s="109" t="n">
        <f aca="false">Curves!Z180</f>
        <v>0</v>
      </c>
      <c r="BB179" s="109" t="n">
        <f aca="false">Curves!AL180</f>
        <v>0.04</v>
      </c>
      <c r="BC179" s="109" t="n">
        <f aca="false">Curves!Z180</f>
        <v>0</v>
      </c>
      <c r="BD179" s="109" t="n">
        <f aca="false">Curves!AO180</f>
        <v>0</v>
      </c>
      <c r="BE179" s="109" t="n">
        <f aca="false">Curves!AC180</f>
        <v>0.035</v>
      </c>
      <c r="BF179" s="109" t="n">
        <f aca="false">Curves!AR180</f>
        <v>0.04</v>
      </c>
      <c r="BG179" s="109" t="n">
        <f aca="false">Curves!Z180</f>
        <v>0</v>
      </c>
      <c r="BH179" s="109" t="n">
        <f aca="false">Curves!AM180</f>
        <v>0.0075</v>
      </c>
      <c r="BI179" s="109" t="n">
        <f aca="false">AS179</f>
        <v>0</v>
      </c>
      <c r="BJ179" s="109" t="n">
        <f aca="false">AT179</f>
        <v>0</v>
      </c>
      <c r="BK179" s="109" t="n">
        <v>0</v>
      </c>
      <c r="BL179" s="109" t="n">
        <f aca="false">D179</f>
        <v>0</v>
      </c>
      <c r="BM179" s="109" t="n">
        <v>0</v>
      </c>
      <c r="BN179" s="109" t="n">
        <f aca="false">R179</f>
        <v>0</v>
      </c>
      <c r="BO179" s="109" t="n">
        <f aca="false">S179+0.01</f>
        <v>0.01</v>
      </c>
      <c r="BP179" s="109" t="n">
        <v>0</v>
      </c>
      <c r="BQ179" s="109" t="n">
        <f aca="false">AS179</f>
        <v>0</v>
      </c>
      <c r="BR179" s="109" t="n">
        <f aca="false">AQ179</f>
        <v>0</v>
      </c>
      <c r="BS179" s="109" t="n">
        <f aca="false">D179</f>
        <v>0</v>
      </c>
      <c r="BT179" s="109" t="n">
        <f aca="false">Curves!AE180</f>
        <v>0</v>
      </c>
      <c r="BU179" s="109" t="n">
        <v>0</v>
      </c>
      <c r="BV179" s="109" t="n">
        <f aca="false">AW179</f>
        <v>0</v>
      </c>
      <c r="BW179" s="109" t="n">
        <f aca="false">Curves!AN180</f>
        <v>0</v>
      </c>
      <c r="BX179" s="109" t="n">
        <f aca="false">AQ179</f>
        <v>0</v>
      </c>
      <c r="BY179" s="109" t="n">
        <f aca="false">Curves!AS180</f>
        <v>0</v>
      </c>
      <c r="BZ179" s="109" t="n">
        <f aca="false">BA179</f>
        <v>0</v>
      </c>
      <c r="CA179" s="109" t="n">
        <f aca="false">BB179</f>
        <v>0.04</v>
      </c>
      <c r="CB179" s="109"/>
      <c r="CC179" s="109"/>
      <c r="CD179" s="110"/>
      <c r="CE179" s="109"/>
      <c r="CF179" s="110"/>
      <c r="CG179" s="109"/>
      <c r="CH179" s="109"/>
      <c r="CI179" s="109"/>
      <c r="CJ179" s="109"/>
      <c r="CK179" s="109"/>
    </row>
    <row r="180" customFormat="false" ht="12.75" hidden="false" customHeight="false" outlineLevel="0" collapsed="false">
      <c r="A180" s="0" t="n">
        <v>0.336265960499468</v>
      </c>
      <c r="B180" s="0" t="str">
        <f aca="false">(D180&amp;E180&amp;F180&amp;G180&amp;H180&amp;I180&amp;J180&amp;K180&amp;L180&amp;M180&amp;N180&amp;O180&amp;P180&amp;Q180&amp;R180&amp;S180&amp;T180&amp;U180&amp;V180&amp;W180&amp;X180&amp;Y180&amp;Z180&amp;AA180&amp;AB180&amp;AC180&amp;AD180&amp;AE180&amp;AF180&amp;AG180&amp;AH180&amp;AI180&amp;AJ180&amp;AK180&amp;AL180&amp;AM180&amp;AN180&amp;AO180&amp;AP180&amp;AQ180&amp;AR180&amp;AS180&amp;AT180&amp;AU180&amp;AV180&amp;AW180&amp;AX180&amp;AY180&amp;AZ180&amp;BA180&amp;BB180&amp;BC180&amp;BD180&amp;BE180&amp;BF180&amp;BG180&amp;BH180&amp;BI180&amp;BJ180&amp;BK180&amp;BL180&amp;BM180&amp;BN180&amp;BO180&amp;BP180&amp;BQ180&amp;BR180&amp;BS180&amp;BT180&amp;BU180&amp;BV180&amp;BW180&amp;BX180&amp;BY180&amp;BZ180&amp;CA180)</f>
        <v>0000000000000000000000000000.00500.00500.0050000.035-0.0025-0.440.15500000.035000.00500.00500.04000.0350.0400.00750000000.01000000000000.04</v>
      </c>
      <c r="C180" s="108" t="n">
        <v>42156</v>
      </c>
      <c r="D180" s="109" t="n">
        <f aca="false">Curves!D181</f>
        <v>0</v>
      </c>
      <c r="E180" s="109" t="n">
        <v>0</v>
      </c>
      <c r="F180" s="109" t="n">
        <f aca="false">Curves!I181</f>
        <v>0</v>
      </c>
      <c r="G180" s="109" t="n">
        <v>0</v>
      </c>
      <c r="H180" s="109" t="n">
        <f aca="false">Curves!P181</f>
        <v>0</v>
      </c>
      <c r="I180" s="109" t="n">
        <v>0</v>
      </c>
      <c r="J180" s="109" t="n">
        <f aca="false">Curves!L181</f>
        <v>0</v>
      </c>
      <c r="K180" s="109" t="n">
        <v>0</v>
      </c>
      <c r="L180" s="109" t="n">
        <f aca="false">Curves!U181</f>
        <v>0</v>
      </c>
      <c r="M180" s="109" t="n">
        <v>0</v>
      </c>
      <c r="N180" s="109" t="n">
        <f aca="false">Curves!V181</f>
        <v>0</v>
      </c>
      <c r="O180" s="109" t="n">
        <v>0</v>
      </c>
      <c r="P180" s="109" t="n">
        <f aca="false">Curves!W181</f>
        <v>0</v>
      </c>
      <c r="Q180" s="109" t="n">
        <v>0</v>
      </c>
      <c r="R180" s="109" t="n">
        <f aca="false">Curves!O181</f>
        <v>0</v>
      </c>
      <c r="S180" s="109" t="n">
        <v>0</v>
      </c>
      <c r="T180" s="109" t="n">
        <f aca="false">Curves!F181</f>
        <v>0</v>
      </c>
      <c r="U180" s="109" t="n">
        <v>0</v>
      </c>
      <c r="V180" s="109" t="n">
        <f aca="false">Curves!H181</f>
        <v>0</v>
      </c>
      <c r="W180" s="109" t="n">
        <v>0</v>
      </c>
      <c r="X180" s="109" t="n">
        <f aca="false">Curves!S181</f>
        <v>0</v>
      </c>
      <c r="Y180" s="109" t="n">
        <v>0</v>
      </c>
      <c r="Z180" s="109" t="n">
        <f aca="false">Curves!K181</f>
        <v>0</v>
      </c>
      <c r="AA180" s="109" t="n">
        <v>0</v>
      </c>
      <c r="AB180" s="109" t="n">
        <f aca="false">Curves!G181</f>
        <v>0</v>
      </c>
      <c r="AC180" s="109" t="n">
        <v>0</v>
      </c>
      <c r="AD180" s="109" t="n">
        <f aca="false">Curves!R181</f>
        <v>0</v>
      </c>
      <c r="AE180" s="109" t="n">
        <v>0.005</v>
      </c>
      <c r="AF180" s="109" t="n">
        <f aca="false">Curves!N181</f>
        <v>0</v>
      </c>
      <c r="AG180" s="109" t="n">
        <v>0.005</v>
      </c>
      <c r="AH180" s="109" t="n">
        <f aca="false">Curves!J181</f>
        <v>0</v>
      </c>
      <c r="AI180" s="109" t="n">
        <v>0.005</v>
      </c>
      <c r="AJ180" s="109" t="n">
        <f aca="false">Curves!E181</f>
        <v>0</v>
      </c>
      <c r="AK180" s="109" t="n">
        <f aca="false">Curves!M181</f>
        <v>0</v>
      </c>
      <c r="AL180" s="109" t="n">
        <f aca="false">Curves!Q181</f>
        <v>0</v>
      </c>
      <c r="AM180" s="109" t="n">
        <f aca="false">Curves!AC181</f>
        <v>0.035</v>
      </c>
      <c r="AN180" s="109" t="n">
        <f aca="false">Curves!AQ181</f>
        <v>-0.0025</v>
      </c>
      <c r="AO180" s="109" t="n">
        <f aca="false">Curves!AD181</f>
        <v>-0.44</v>
      </c>
      <c r="AP180" s="109" t="n">
        <f aca="false">Curves!AP181</f>
        <v>0.155</v>
      </c>
      <c r="AQ180" s="109" t="n">
        <f aca="false">Curves!AA181</f>
        <v>0</v>
      </c>
      <c r="AR180" s="109" t="n">
        <f aca="false">Curves!AG181</f>
        <v>0</v>
      </c>
      <c r="AS180" s="109" t="n">
        <f aca="false">Curves!Y181</f>
        <v>0</v>
      </c>
      <c r="AT180" s="109" t="n">
        <f aca="false">Curves!AJ181</f>
        <v>0</v>
      </c>
      <c r="AU180" s="109" t="n">
        <f aca="false">Curves!AB181</f>
        <v>0.035</v>
      </c>
      <c r="AV180" s="109" t="n">
        <f aca="false">Curves!AH181</f>
        <v>0</v>
      </c>
      <c r="AW180" s="109" t="n">
        <f aca="false">Curves!Z181</f>
        <v>0</v>
      </c>
      <c r="AX180" s="109" t="n">
        <f aca="false">Curves!AI181</f>
        <v>0.005</v>
      </c>
      <c r="AY180" s="109" t="n">
        <f aca="false">Curves!Z181</f>
        <v>0</v>
      </c>
      <c r="AZ180" s="109" t="n">
        <f aca="false">Curves!AK181</f>
        <v>0.005</v>
      </c>
      <c r="BA180" s="109" t="n">
        <f aca="false">Curves!Z181</f>
        <v>0</v>
      </c>
      <c r="BB180" s="109" t="n">
        <f aca="false">Curves!AL181</f>
        <v>0.04</v>
      </c>
      <c r="BC180" s="109" t="n">
        <f aca="false">Curves!Z181</f>
        <v>0</v>
      </c>
      <c r="BD180" s="109" t="n">
        <f aca="false">Curves!AO181</f>
        <v>0</v>
      </c>
      <c r="BE180" s="109" t="n">
        <f aca="false">Curves!AC181</f>
        <v>0.035</v>
      </c>
      <c r="BF180" s="109" t="n">
        <f aca="false">Curves!AR181</f>
        <v>0.04</v>
      </c>
      <c r="BG180" s="109" t="n">
        <f aca="false">Curves!Z181</f>
        <v>0</v>
      </c>
      <c r="BH180" s="109" t="n">
        <f aca="false">Curves!AM181</f>
        <v>0.0075</v>
      </c>
      <c r="BI180" s="109" t="n">
        <f aca="false">AS180</f>
        <v>0</v>
      </c>
      <c r="BJ180" s="109" t="n">
        <f aca="false">AT180</f>
        <v>0</v>
      </c>
      <c r="BK180" s="109" t="n">
        <v>0</v>
      </c>
      <c r="BL180" s="109" t="n">
        <f aca="false">D180</f>
        <v>0</v>
      </c>
      <c r="BM180" s="109" t="n">
        <v>0</v>
      </c>
      <c r="BN180" s="109" t="n">
        <f aca="false">R180</f>
        <v>0</v>
      </c>
      <c r="BO180" s="109" t="n">
        <f aca="false">S180+0.01</f>
        <v>0.01</v>
      </c>
      <c r="BP180" s="109" t="n">
        <v>0</v>
      </c>
      <c r="BQ180" s="109" t="n">
        <f aca="false">AS180</f>
        <v>0</v>
      </c>
      <c r="BR180" s="109" t="n">
        <f aca="false">AQ180</f>
        <v>0</v>
      </c>
      <c r="BS180" s="109" t="n">
        <f aca="false">D180</f>
        <v>0</v>
      </c>
      <c r="BT180" s="109" t="n">
        <f aca="false">Curves!AE181</f>
        <v>0</v>
      </c>
      <c r="BU180" s="109" t="n">
        <v>0</v>
      </c>
      <c r="BV180" s="109" t="n">
        <f aca="false">AW180</f>
        <v>0</v>
      </c>
      <c r="BW180" s="109" t="n">
        <f aca="false">Curves!AN181</f>
        <v>0</v>
      </c>
      <c r="BX180" s="109" t="n">
        <f aca="false">AQ180</f>
        <v>0</v>
      </c>
      <c r="BY180" s="109" t="n">
        <f aca="false">Curves!AS181</f>
        <v>0</v>
      </c>
      <c r="BZ180" s="109" t="n">
        <f aca="false">BA180</f>
        <v>0</v>
      </c>
      <c r="CA180" s="109" t="n">
        <f aca="false">BB180</f>
        <v>0.04</v>
      </c>
      <c r="CB180" s="109"/>
      <c r="CC180" s="109"/>
      <c r="CD180" s="110"/>
      <c r="CE180" s="109"/>
      <c r="CF180" s="110"/>
      <c r="CG180" s="109"/>
      <c r="CH180" s="109"/>
      <c r="CI180" s="109"/>
      <c r="CJ180" s="109"/>
      <c r="CK180" s="109"/>
    </row>
    <row r="181" customFormat="false" ht="12.75" hidden="false" customHeight="false" outlineLevel="0" collapsed="false">
      <c r="A181" s="0" t="n">
        <v>0.334248127886583</v>
      </c>
      <c r="B181" s="0" t="str">
        <f aca="false">(D181&amp;E181&amp;F181&amp;G181&amp;H181&amp;I181&amp;J181&amp;K181&amp;L181&amp;M181&amp;N181&amp;O181&amp;P181&amp;Q181&amp;R181&amp;S181&amp;T181&amp;U181&amp;V181&amp;W181&amp;X181&amp;Y181&amp;Z181&amp;AA181&amp;AB181&amp;AC181&amp;AD181&amp;AE181&amp;AF181&amp;AG181&amp;AH181&amp;AI181&amp;AJ181&amp;AK181&amp;AL181&amp;AM181&amp;AN181&amp;AO181&amp;AP181&amp;AQ181&amp;AR181&amp;AS181&amp;AT181&amp;AU181&amp;AV181&amp;AW181&amp;AX181&amp;AY181&amp;AZ181&amp;BA181&amp;BB181&amp;BC181&amp;BD181&amp;BE181&amp;BF181&amp;BG181&amp;BH181&amp;BI181&amp;BJ181&amp;BK181&amp;BL181&amp;BM181&amp;BN181&amp;BO181&amp;BP181&amp;BQ181&amp;BR181&amp;BS181&amp;BT181&amp;BU181&amp;BV181&amp;BW181&amp;BX181&amp;BY181&amp;BZ181&amp;CA181)</f>
        <v>0000000000000000000000000000.00500.00500.0050000.035-0.005-0.440.15500000.035000.00500.00500.04000.0350.0400.010000000.01000000000000.04</v>
      </c>
      <c r="C181" s="108" t="n">
        <v>42186</v>
      </c>
      <c r="D181" s="109" t="n">
        <f aca="false">Curves!D182</f>
        <v>0</v>
      </c>
      <c r="E181" s="109" t="n">
        <v>0</v>
      </c>
      <c r="F181" s="109" t="n">
        <f aca="false">Curves!I182</f>
        <v>0</v>
      </c>
      <c r="G181" s="109" t="n">
        <v>0</v>
      </c>
      <c r="H181" s="109" t="n">
        <f aca="false">Curves!P182</f>
        <v>0</v>
      </c>
      <c r="I181" s="109" t="n">
        <v>0</v>
      </c>
      <c r="J181" s="109" t="n">
        <f aca="false">Curves!L182</f>
        <v>0</v>
      </c>
      <c r="K181" s="109" t="n">
        <v>0</v>
      </c>
      <c r="L181" s="109" t="n">
        <f aca="false">Curves!U182</f>
        <v>0</v>
      </c>
      <c r="M181" s="109" t="n">
        <v>0</v>
      </c>
      <c r="N181" s="109" t="n">
        <f aca="false">Curves!V182</f>
        <v>0</v>
      </c>
      <c r="O181" s="109" t="n">
        <v>0</v>
      </c>
      <c r="P181" s="109" t="n">
        <f aca="false">Curves!W182</f>
        <v>0</v>
      </c>
      <c r="Q181" s="109" t="n">
        <v>0</v>
      </c>
      <c r="R181" s="109" t="n">
        <f aca="false">Curves!O182</f>
        <v>0</v>
      </c>
      <c r="S181" s="109" t="n">
        <v>0</v>
      </c>
      <c r="T181" s="109" t="n">
        <f aca="false">Curves!F182</f>
        <v>0</v>
      </c>
      <c r="U181" s="109" t="n">
        <v>0</v>
      </c>
      <c r="V181" s="109" t="n">
        <f aca="false">Curves!H182</f>
        <v>0</v>
      </c>
      <c r="W181" s="109" t="n">
        <v>0</v>
      </c>
      <c r="X181" s="109" t="n">
        <f aca="false">Curves!S182</f>
        <v>0</v>
      </c>
      <c r="Y181" s="109" t="n">
        <v>0</v>
      </c>
      <c r="Z181" s="109" t="n">
        <f aca="false">Curves!K182</f>
        <v>0</v>
      </c>
      <c r="AA181" s="109" t="n">
        <v>0</v>
      </c>
      <c r="AB181" s="109" t="n">
        <f aca="false">Curves!G182</f>
        <v>0</v>
      </c>
      <c r="AC181" s="109" t="n">
        <v>0</v>
      </c>
      <c r="AD181" s="109" t="n">
        <f aca="false">Curves!R182</f>
        <v>0</v>
      </c>
      <c r="AE181" s="109" t="n">
        <v>0.005</v>
      </c>
      <c r="AF181" s="109" t="n">
        <f aca="false">Curves!N182</f>
        <v>0</v>
      </c>
      <c r="AG181" s="109" t="n">
        <v>0.005</v>
      </c>
      <c r="AH181" s="109" t="n">
        <f aca="false">Curves!J182</f>
        <v>0</v>
      </c>
      <c r="AI181" s="109" t="n">
        <v>0.005</v>
      </c>
      <c r="AJ181" s="109" t="n">
        <f aca="false">Curves!E182</f>
        <v>0</v>
      </c>
      <c r="AK181" s="109" t="n">
        <f aca="false">Curves!M182</f>
        <v>0</v>
      </c>
      <c r="AL181" s="109" t="n">
        <f aca="false">Curves!Q182</f>
        <v>0</v>
      </c>
      <c r="AM181" s="109" t="n">
        <f aca="false">Curves!AC182</f>
        <v>0.035</v>
      </c>
      <c r="AN181" s="109" t="n">
        <f aca="false">Curves!AQ182</f>
        <v>-0.005</v>
      </c>
      <c r="AO181" s="109" t="n">
        <f aca="false">Curves!AD182</f>
        <v>-0.44</v>
      </c>
      <c r="AP181" s="109" t="n">
        <f aca="false">Curves!AP182</f>
        <v>0.155</v>
      </c>
      <c r="AQ181" s="109" t="n">
        <f aca="false">Curves!AA182</f>
        <v>0</v>
      </c>
      <c r="AR181" s="109" t="n">
        <f aca="false">Curves!AG182</f>
        <v>0</v>
      </c>
      <c r="AS181" s="109" t="n">
        <f aca="false">Curves!Y182</f>
        <v>0</v>
      </c>
      <c r="AT181" s="109" t="n">
        <f aca="false">Curves!AJ182</f>
        <v>0</v>
      </c>
      <c r="AU181" s="109" t="n">
        <f aca="false">Curves!AB182</f>
        <v>0.035</v>
      </c>
      <c r="AV181" s="109" t="n">
        <f aca="false">Curves!AH182</f>
        <v>0</v>
      </c>
      <c r="AW181" s="109" t="n">
        <f aca="false">Curves!Z182</f>
        <v>0</v>
      </c>
      <c r="AX181" s="109" t="n">
        <f aca="false">Curves!AI182</f>
        <v>0.005</v>
      </c>
      <c r="AY181" s="109" t="n">
        <f aca="false">Curves!Z182</f>
        <v>0</v>
      </c>
      <c r="AZ181" s="109" t="n">
        <f aca="false">Curves!AK182</f>
        <v>0.005</v>
      </c>
      <c r="BA181" s="109" t="n">
        <f aca="false">Curves!Z182</f>
        <v>0</v>
      </c>
      <c r="BB181" s="109" t="n">
        <f aca="false">Curves!AL182</f>
        <v>0.04</v>
      </c>
      <c r="BC181" s="109" t="n">
        <f aca="false">Curves!Z182</f>
        <v>0</v>
      </c>
      <c r="BD181" s="109" t="n">
        <f aca="false">Curves!AO182</f>
        <v>0</v>
      </c>
      <c r="BE181" s="109" t="n">
        <f aca="false">Curves!AC182</f>
        <v>0.035</v>
      </c>
      <c r="BF181" s="109" t="n">
        <f aca="false">Curves!AR182</f>
        <v>0.04</v>
      </c>
      <c r="BG181" s="109" t="n">
        <f aca="false">Curves!Z182</f>
        <v>0</v>
      </c>
      <c r="BH181" s="109" t="n">
        <f aca="false">Curves!AM182</f>
        <v>0.01</v>
      </c>
      <c r="BI181" s="109" t="n">
        <f aca="false">AS181</f>
        <v>0</v>
      </c>
      <c r="BJ181" s="109" t="n">
        <f aca="false">AT181</f>
        <v>0</v>
      </c>
      <c r="BK181" s="109" t="n">
        <v>0</v>
      </c>
      <c r="BL181" s="109" t="n">
        <f aca="false">D181</f>
        <v>0</v>
      </c>
      <c r="BM181" s="109" t="n">
        <v>0</v>
      </c>
      <c r="BN181" s="109" t="n">
        <f aca="false">R181</f>
        <v>0</v>
      </c>
      <c r="BO181" s="109" t="n">
        <f aca="false">S181+0.01</f>
        <v>0.01</v>
      </c>
      <c r="BP181" s="109" t="n">
        <v>0</v>
      </c>
      <c r="BQ181" s="109" t="n">
        <f aca="false">AS181</f>
        <v>0</v>
      </c>
      <c r="BR181" s="109" t="n">
        <f aca="false">AQ181</f>
        <v>0</v>
      </c>
      <c r="BS181" s="109" t="n">
        <f aca="false">D181</f>
        <v>0</v>
      </c>
      <c r="BT181" s="109" t="n">
        <f aca="false">Curves!AE182</f>
        <v>0</v>
      </c>
      <c r="BU181" s="109" t="n">
        <v>0</v>
      </c>
      <c r="BV181" s="109" t="n">
        <f aca="false">AW181</f>
        <v>0</v>
      </c>
      <c r="BW181" s="109" t="n">
        <f aca="false">Curves!AN182</f>
        <v>0</v>
      </c>
      <c r="BX181" s="109" t="n">
        <f aca="false">AQ181</f>
        <v>0</v>
      </c>
      <c r="BY181" s="109" t="n">
        <f aca="false">Curves!AS182</f>
        <v>0</v>
      </c>
      <c r="BZ181" s="109" t="n">
        <f aca="false">BA181</f>
        <v>0</v>
      </c>
      <c r="CA181" s="109" t="n">
        <f aca="false">BB181</f>
        <v>0.04</v>
      </c>
      <c r="CB181" s="109"/>
      <c r="CC181" s="109"/>
      <c r="CD181" s="110"/>
      <c r="CE181" s="109"/>
      <c r="CF181" s="110"/>
      <c r="CG181" s="109"/>
      <c r="CH181" s="109"/>
      <c r="CI181" s="109"/>
      <c r="CJ181" s="109"/>
      <c r="CK181" s="109"/>
    </row>
    <row r="182" customFormat="false" ht="12.75" hidden="false" customHeight="false" outlineLevel="0" collapsed="false">
      <c r="A182" s="0" t="n">
        <v>0.332175567000041</v>
      </c>
      <c r="B182" s="0" t="str">
        <f aca="false">(D182&amp;E182&amp;F182&amp;G182&amp;H182&amp;I182&amp;J182&amp;K182&amp;L182&amp;M182&amp;N182&amp;O182&amp;P182&amp;Q182&amp;R182&amp;S182&amp;T182&amp;U182&amp;V182&amp;W182&amp;X182&amp;Y182&amp;Z182&amp;AA182&amp;AB182&amp;AC182&amp;AD182&amp;AE182&amp;AF182&amp;AG182&amp;AH182&amp;AI182&amp;AJ182&amp;AK182&amp;AL182&amp;AM182&amp;AN182&amp;AO182&amp;AP182&amp;AQ182&amp;AR182&amp;AS182&amp;AT182&amp;AU182&amp;AV182&amp;AW182&amp;AX182&amp;AY182&amp;AZ182&amp;BA182&amp;BB182&amp;BC182&amp;BD182&amp;BE182&amp;BF182&amp;BG182&amp;BH182&amp;BI182&amp;BJ182&amp;BK182&amp;BL182&amp;BM182&amp;BN182&amp;BO182&amp;BP182&amp;BQ182&amp;BR182&amp;BS182&amp;BT182&amp;BU182&amp;BV182&amp;BW182&amp;BX182&amp;BY182&amp;BZ182&amp;CA182)</f>
        <v>0000000000000000000000000000.00500.00500.0050000.035-0.005-0.440.15500000.035000.00500.00500.04000.0350.0400.01250000000.01000000000000.04</v>
      </c>
      <c r="C182" s="108" t="n">
        <v>42217</v>
      </c>
      <c r="D182" s="109" t="n">
        <f aca="false">Curves!D183</f>
        <v>0</v>
      </c>
      <c r="E182" s="109" t="n">
        <v>0</v>
      </c>
      <c r="F182" s="109" t="n">
        <f aca="false">Curves!I183</f>
        <v>0</v>
      </c>
      <c r="G182" s="109" t="n">
        <v>0</v>
      </c>
      <c r="H182" s="109" t="n">
        <f aca="false">Curves!P183</f>
        <v>0</v>
      </c>
      <c r="I182" s="109" t="n">
        <v>0</v>
      </c>
      <c r="J182" s="109" t="n">
        <f aca="false">Curves!L183</f>
        <v>0</v>
      </c>
      <c r="K182" s="109" t="n">
        <v>0</v>
      </c>
      <c r="L182" s="109" t="n">
        <f aca="false">Curves!U183</f>
        <v>0</v>
      </c>
      <c r="M182" s="109" t="n">
        <v>0</v>
      </c>
      <c r="N182" s="109" t="n">
        <f aca="false">Curves!V183</f>
        <v>0</v>
      </c>
      <c r="O182" s="109" t="n">
        <v>0</v>
      </c>
      <c r="P182" s="109" t="n">
        <f aca="false">Curves!W183</f>
        <v>0</v>
      </c>
      <c r="Q182" s="109" t="n">
        <v>0</v>
      </c>
      <c r="R182" s="109" t="n">
        <f aca="false">Curves!O183</f>
        <v>0</v>
      </c>
      <c r="S182" s="109" t="n">
        <v>0</v>
      </c>
      <c r="T182" s="109" t="n">
        <f aca="false">Curves!F183</f>
        <v>0</v>
      </c>
      <c r="U182" s="109" t="n">
        <v>0</v>
      </c>
      <c r="V182" s="109" t="n">
        <f aca="false">Curves!H183</f>
        <v>0</v>
      </c>
      <c r="W182" s="109" t="n">
        <v>0</v>
      </c>
      <c r="X182" s="109" t="n">
        <f aca="false">Curves!S183</f>
        <v>0</v>
      </c>
      <c r="Y182" s="109" t="n">
        <v>0</v>
      </c>
      <c r="Z182" s="109" t="n">
        <f aca="false">Curves!K183</f>
        <v>0</v>
      </c>
      <c r="AA182" s="109" t="n">
        <v>0</v>
      </c>
      <c r="AB182" s="109" t="n">
        <f aca="false">Curves!G183</f>
        <v>0</v>
      </c>
      <c r="AC182" s="109" t="n">
        <v>0</v>
      </c>
      <c r="AD182" s="109" t="n">
        <f aca="false">Curves!R183</f>
        <v>0</v>
      </c>
      <c r="AE182" s="109" t="n">
        <v>0.005</v>
      </c>
      <c r="AF182" s="109" t="n">
        <f aca="false">Curves!N183</f>
        <v>0</v>
      </c>
      <c r="AG182" s="109" t="n">
        <v>0.005</v>
      </c>
      <c r="AH182" s="109" t="n">
        <f aca="false">Curves!J183</f>
        <v>0</v>
      </c>
      <c r="AI182" s="109" t="n">
        <v>0.005</v>
      </c>
      <c r="AJ182" s="109" t="n">
        <f aca="false">Curves!E183</f>
        <v>0</v>
      </c>
      <c r="AK182" s="109" t="n">
        <f aca="false">Curves!M183</f>
        <v>0</v>
      </c>
      <c r="AL182" s="109" t="n">
        <f aca="false">Curves!Q183</f>
        <v>0</v>
      </c>
      <c r="AM182" s="109" t="n">
        <f aca="false">Curves!AC183</f>
        <v>0.035</v>
      </c>
      <c r="AN182" s="109" t="n">
        <f aca="false">Curves!AQ183</f>
        <v>-0.005</v>
      </c>
      <c r="AO182" s="109" t="n">
        <f aca="false">Curves!AD183</f>
        <v>-0.44</v>
      </c>
      <c r="AP182" s="109" t="n">
        <f aca="false">Curves!AP183</f>
        <v>0.155</v>
      </c>
      <c r="AQ182" s="109" t="n">
        <f aca="false">Curves!AA183</f>
        <v>0</v>
      </c>
      <c r="AR182" s="109" t="n">
        <f aca="false">Curves!AG183</f>
        <v>0</v>
      </c>
      <c r="AS182" s="109" t="n">
        <f aca="false">Curves!Y183</f>
        <v>0</v>
      </c>
      <c r="AT182" s="109" t="n">
        <f aca="false">Curves!AJ183</f>
        <v>0</v>
      </c>
      <c r="AU182" s="109" t="n">
        <f aca="false">Curves!AB183</f>
        <v>0.035</v>
      </c>
      <c r="AV182" s="109" t="n">
        <f aca="false">Curves!AH183</f>
        <v>0</v>
      </c>
      <c r="AW182" s="109" t="n">
        <f aca="false">Curves!Z183</f>
        <v>0</v>
      </c>
      <c r="AX182" s="109" t="n">
        <f aca="false">Curves!AI183</f>
        <v>0.005</v>
      </c>
      <c r="AY182" s="109" t="n">
        <f aca="false">Curves!Z183</f>
        <v>0</v>
      </c>
      <c r="AZ182" s="109" t="n">
        <f aca="false">Curves!AK183</f>
        <v>0.005</v>
      </c>
      <c r="BA182" s="109" t="n">
        <f aca="false">Curves!Z183</f>
        <v>0</v>
      </c>
      <c r="BB182" s="109" t="n">
        <f aca="false">Curves!AL183</f>
        <v>0.04</v>
      </c>
      <c r="BC182" s="109" t="n">
        <f aca="false">Curves!Z183</f>
        <v>0</v>
      </c>
      <c r="BD182" s="109" t="n">
        <f aca="false">Curves!AO183</f>
        <v>0</v>
      </c>
      <c r="BE182" s="109" t="n">
        <f aca="false">Curves!AC183</f>
        <v>0.035</v>
      </c>
      <c r="BF182" s="109" t="n">
        <f aca="false">Curves!AR183</f>
        <v>0.04</v>
      </c>
      <c r="BG182" s="109" t="n">
        <f aca="false">Curves!Z183</f>
        <v>0</v>
      </c>
      <c r="BH182" s="109" t="n">
        <f aca="false">Curves!AM183</f>
        <v>0.0125</v>
      </c>
      <c r="BI182" s="109" t="n">
        <f aca="false">AS182</f>
        <v>0</v>
      </c>
      <c r="BJ182" s="109" t="n">
        <f aca="false">AT182</f>
        <v>0</v>
      </c>
      <c r="BK182" s="109" t="n">
        <v>0</v>
      </c>
      <c r="BL182" s="109" t="n">
        <f aca="false">D182</f>
        <v>0</v>
      </c>
      <c r="BM182" s="109" t="n">
        <v>0</v>
      </c>
      <c r="BN182" s="109" t="n">
        <f aca="false">R182</f>
        <v>0</v>
      </c>
      <c r="BO182" s="109" t="n">
        <f aca="false">S182+0.01</f>
        <v>0.01</v>
      </c>
      <c r="BP182" s="109" t="n">
        <v>0</v>
      </c>
      <c r="BQ182" s="109" t="n">
        <f aca="false">AS182</f>
        <v>0</v>
      </c>
      <c r="BR182" s="109" t="n">
        <f aca="false">AQ182</f>
        <v>0</v>
      </c>
      <c r="BS182" s="109" t="n">
        <f aca="false">D182</f>
        <v>0</v>
      </c>
      <c r="BT182" s="109" t="n">
        <f aca="false">Curves!AE183</f>
        <v>0</v>
      </c>
      <c r="BU182" s="109" t="n">
        <v>0</v>
      </c>
      <c r="BV182" s="109" t="n">
        <f aca="false">AW182</f>
        <v>0</v>
      </c>
      <c r="BW182" s="109" t="n">
        <f aca="false">Curves!AN183</f>
        <v>0</v>
      </c>
      <c r="BX182" s="109" t="n">
        <f aca="false">AQ182</f>
        <v>0</v>
      </c>
      <c r="BY182" s="109" t="n">
        <f aca="false">Curves!AS183</f>
        <v>0</v>
      </c>
      <c r="BZ182" s="109" t="n">
        <f aca="false">BA182</f>
        <v>0</v>
      </c>
      <c r="CA182" s="109" t="n">
        <f aca="false">BB182</f>
        <v>0.04</v>
      </c>
      <c r="CB182" s="109"/>
      <c r="CC182" s="109"/>
      <c r="CD182" s="110"/>
      <c r="CE182" s="109"/>
      <c r="CF182" s="110"/>
      <c r="CG182" s="109"/>
      <c r="CH182" s="109"/>
      <c r="CI182" s="109"/>
      <c r="CJ182" s="109"/>
      <c r="CK182" s="109"/>
    </row>
    <row r="183" customFormat="false" ht="12.75" hidden="false" customHeight="false" outlineLevel="0" collapsed="false">
      <c r="A183" s="0" t="n">
        <v>0.330115668583249</v>
      </c>
      <c r="B183" s="0" t="str">
        <f aca="false">(D183&amp;E183&amp;F183&amp;G183&amp;H183&amp;I183&amp;J183&amp;K183&amp;L183&amp;M183&amp;N183&amp;O183&amp;P183&amp;Q183&amp;R183&amp;S183&amp;T183&amp;U183&amp;V183&amp;W183&amp;X183&amp;Y183&amp;Z183&amp;AA183&amp;AB183&amp;AC183&amp;AD183&amp;AE183&amp;AF183&amp;AG183&amp;AH183&amp;AI183&amp;AJ183&amp;AK183&amp;AL183&amp;AM183&amp;AN183&amp;AO183&amp;AP183&amp;AQ183&amp;AR183&amp;AS183&amp;AT183&amp;AU183&amp;AV183&amp;AW183&amp;AX183&amp;AY183&amp;AZ183&amp;BA183&amp;BB183&amp;BC183&amp;BD183&amp;BE183&amp;BF183&amp;BG183&amp;BH183&amp;BI183&amp;BJ183&amp;BK183&amp;BL183&amp;BM183&amp;BN183&amp;BO183&amp;BP183&amp;BQ183&amp;BR183&amp;BS183&amp;BT183&amp;BU183&amp;BV183&amp;BW183&amp;BX183&amp;BY183&amp;BZ183&amp;CA183)</f>
        <v>0000000000000000000000000000.00500.00500.0050000.035-0.005-0.440.15500000.035000.00500.00500.04000.0350.0400.01250000000.01000000000000.04</v>
      </c>
      <c r="C183" s="108" t="n">
        <v>42248</v>
      </c>
      <c r="D183" s="109" t="n">
        <f aca="false">Curves!D184</f>
        <v>0</v>
      </c>
      <c r="E183" s="109" t="n">
        <v>0</v>
      </c>
      <c r="F183" s="109" t="n">
        <f aca="false">Curves!I184</f>
        <v>0</v>
      </c>
      <c r="G183" s="109" t="n">
        <v>0</v>
      </c>
      <c r="H183" s="109" t="n">
        <f aca="false">Curves!P184</f>
        <v>0</v>
      </c>
      <c r="I183" s="109" t="n">
        <v>0</v>
      </c>
      <c r="J183" s="109" t="n">
        <f aca="false">Curves!L184</f>
        <v>0</v>
      </c>
      <c r="K183" s="109" t="n">
        <v>0</v>
      </c>
      <c r="L183" s="109" t="n">
        <f aca="false">Curves!U184</f>
        <v>0</v>
      </c>
      <c r="M183" s="109" t="n">
        <v>0</v>
      </c>
      <c r="N183" s="109" t="n">
        <f aca="false">Curves!V184</f>
        <v>0</v>
      </c>
      <c r="O183" s="109" t="n">
        <v>0</v>
      </c>
      <c r="P183" s="109" t="n">
        <f aca="false">Curves!W184</f>
        <v>0</v>
      </c>
      <c r="Q183" s="109" t="n">
        <v>0</v>
      </c>
      <c r="R183" s="109" t="n">
        <f aca="false">Curves!O184</f>
        <v>0</v>
      </c>
      <c r="S183" s="109" t="n">
        <v>0</v>
      </c>
      <c r="T183" s="109" t="n">
        <f aca="false">Curves!F184</f>
        <v>0</v>
      </c>
      <c r="U183" s="109" t="n">
        <v>0</v>
      </c>
      <c r="V183" s="109" t="n">
        <f aca="false">Curves!H184</f>
        <v>0</v>
      </c>
      <c r="W183" s="109" t="n">
        <v>0</v>
      </c>
      <c r="X183" s="109" t="n">
        <f aca="false">Curves!S184</f>
        <v>0</v>
      </c>
      <c r="Y183" s="109" t="n">
        <v>0</v>
      </c>
      <c r="Z183" s="109" t="n">
        <f aca="false">Curves!K184</f>
        <v>0</v>
      </c>
      <c r="AA183" s="109" t="n">
        <v>0</v>
      </c>
      <c r="AB183" s="109" t="n">
        <f aca="false">Curves!G184</f>
        <v>0</v>
      </c>
      <c r="AC183" s="109" t="n">
        <v>0</v>
      </c>
      <c r="AD183" s="109" t="n">
        <f aca="false">Curves!R184</f>
        <v>0</v>
      </c>
      <c r="AE183" s="109" t="n">
        <v>0.005</v>
      </c>
      <c r="AF183" s="109" t="n">
        <f aca="false">Curves!N184</f>
        <v>0</v>
      </c>
      <c r="AG183" s="109" t="n">
        <v>0.005</v>
      </c>
      <c r="AH183" s="109" t="n">
        <f aca="false">Curves!J184</f>
        <v>0</v>
      </c>
      <c r="AI183" s="109" t="n">
        <v>0.005</v>
      </c>
      <c r="AJ183" s="109" t="n">
        <f aca="false">Curves!E184</f>
        <v>0</v>
      </c>
      <c r="AK183" s="109" t="n">
        <f aca="false">Curves!M184</f>
        <v>0</v>
      </c>
      <c r="AL183" s="109" t="n">
        <f aca="false">Curves!Q184</f>
        <v>0</v>
      </c>
      <c r="AM183" s="109" t="n">
        <f aca="false">Curves!AC184</f>
        <v>0.035</v>
      </c>
      <c r="AN183" s="109" t="n">
        <f aca="false">Curves!AQ184</f>
        <v>-0.005</v>
      </c>
      <c r="AO183" s="109" t="n">
        <f aca="false">Curves!AD184</f>
        <v>-0.44</v>
      </c>
      <c r="AP183" s="109" t="n">
        <f aca="false">Curves!AP184</f>
        <v>0.155</v>
      </c>
      <c r="AQ183" s="109" t="n">
        <f aca="false">Curves!AA184</f>
        <v>0</v>
      </c>
      <c r="AR183" s="109" t="n">
        <f aca="false">Curves!AG184</f>
        <v>0</v>
      </c>
      <c r="AS183" s="109" t="n">
        <f aca="false">Curves!Y184</f>
        <v>0</v>
      </c>
      <c r="AT183" s="109" t="n">
        <f aca="false">Curves!AJ184</f>
        <v>0</v>
      </c>
      <c r="AU183" s="109" t="n">
        <f aca="false">Curves!AB184</f>
        <v>0.035</v>
      </c>
      <c r="AV183" s="109" t="n">
        <f aca="false">Curves!AH184</f>
        <v>0</v>
      </c>
      <c r="AW183" s="109" t="n">
        <f aca="false">Curves!Z184</f>
        <v>0</v>
      </c>
      <c r="AX183" s="109" t="n">
        <f aca="false">Curves!AI184</f>
        <v>0.005</v>
      </c>
      <c r="AY183" s="109" t="n">
        <f aca="false">Curves!Z184</f>
        <v>0</v>
      </c>
      <c r="AZ183" s="109" t="n">
        <f aca="false">Curves!AK184</f>
        <v>0.005</v>
      </c>
      <c r="BA183" s="109" t="n">
        <f aca="false">Curves!Z184</f>
        <v>0</v>
      </c>
      <c r="BB183" s="109" t="n">
        <f aca="false">Curves!AL184</f>
        <v>0.04</v>
      </c>
      <c r="BC183" s="109" t="n">
        <f aca="false">Curves!Z184</f>
        <v>0</v>
      </c>
      <c r="BD183" s="109" t="n">
        <f aca="false">Curves!AO184</f>
        <v>0</v>
      </c>
      <c r="BE183" s="109" t="n">
        <f aca="false">Curves!AC184</f>
        <v>0.035</v>
      </c>
      <c r="BF183" s="109" t="n">
        <f aca="false">Curves!AR184</f>
        <v>0.04</v>
      </c>
      <c r="BG183" s="109" t="n">
        <f aca="false">Curves!Z184</f>
        <v>0</v>
      </c>
      <c r="BH183" s="109" t="n">
        <f aca="false">Curves!AM184</f>
        <v>0.0125</v>
      </c>
      <c r="BI183" s="109" t="n">
        <f aca="false">AS183</f>
        <v>0</v>
      </c>
      <c r="BJ183" s="109" t="n">
        <f aca="false">AT183</f>
        <v>0</v>
      </c>
      <c r="BK183" s="109" t="n">
        <v>0</v>
      </c>
      <c r="BL183" s="109" t="n">
        <f aca="false">D183</f>
        <v>0</v>
      </c>
      <c r="BM183" s="109" t="n">
        <v>0</v>
      </c>
      <c r="BN183" s="109" t="n">
        <f aca="false">R183</f>
        <v>0</v>
      </c>
      <c r="BO183" s="109" t="n">
        <f aca="false">S183+0.01</f>
        <v>0.01</v>
      </c>
      <c r="BP183" s="109" t="n">
        <v>0</v>
      </c>
      <c r="BQ183" s="109" t="n">
        <f aca="false">AS183</f>
        <v>0</v>
      </c>
      <c r="BR183" s="109" t="n">
        <f aca="false">AQ183</f>
        <v>0</v>
      </c>
      <c r="BS183" s="109" t="n">
        <f aca="false">D183</f>
        <v>0</v>
      </c>
      <c r="BT183" s="109" t="n">
        <f aca="false">Curves!AE184</f>
        <v>0</v>
      </c>
      <c r="BU183" s="109" t="n">
        <v>0</v>
      </c>
      <c r="BV183" s="109" t="n">
        <f aca="false">AW183</f>
        <v>0</v>
      </c>
      <c r="BW183" s="109" t="n">
        <f aca="false">Curves!AN184</f>
        <v>0</v>
      </c>
      <c r="BX183" s="109" t="n">
        <f aca="false">AQ183</f>
        <v>0</v>
      </c>
      <c r="BY183" s="109" t="n">
        <f aca="false">Curves!AS184</f>
        <v>0</v>
      </c>
      <c r="BZ183" s="109" t="n">
        <f aca="false">BA183</f>
        <v>0</v>
      </c>
      <c r="CA183" s="109" t="n">
        <f aca="false">BB183</f>
        <v>0.04</v>
      </c>
      <c r="CB183" s="109"/>
      <c r="CC183" s="109"/>
      <c r="CD183" s="110"/>
      <c r="CE183" s="109"/>
      <c r="CF183" s="110"/>
      <c r="CG183" s="109"/>
      <c r="CH183" s="109"/>
      <c r="CI183" s="109"/>
      <c r="CJ183" s="109"/>
      <c r="CK183" s="109"/>
    </row>
    <row r="184" customFormat="false" ht="12.75" hidden="false" customHeight="false" outlineLevel="0" collapsed="false">
      <c r="A184" s="0" t="n">
        <v>0.32813420310917</v>
      </c>
      <c r="B184" s="0" t="str">
        <f aca="false">(D184&amp;E184&amp;F184&amp;G184&amp;H184&amp;I184&amp;J184&amp;K184&amp;L184&amp;M184&amp;N184&amp;O184&amp;P184&amp;Q184&amp;R184&amp;S184&amp;T184&amp;U184&amp;V184&amp;W184&amp;X184&amp;Y184&amp;Z184&amp;AA184&amp;AB184&amp;AC184&amp;AD184&amp;AE184&amp;AF184&amp;AG184&amp;AH184&amp;AI184&amp;AJ184&amp;AK184&amp;AL184&amp;AM184&amp;AN184&amp;AO184&amp;AP184&amp;AQ184&amp;AR184&amp;AS184&amp;AT184&amp;AU184&amp;AV184&amp;AW184&amp;AX184&amp;AY184&amp;AZ184&amp;BA184&amp;BB184&amp;BC184&amp;BD184&amp;BE184&amp;BF184&amp;BG184&amp;BH184&amp;BI184&amp;BJ184&amp;BK184&amp;BL184&amp;BM184&amp;BN184&amp;BO184&amp;BP184&amp;BQ184&amp;BR184&amp;BS184&amp;BT184&amp;BU184&amp;BV184&amp;BW184&amp;BX184&amp;BY184&amp;BZ184&amp;CA184)</f>
        <v>0000000000000000000000000000.00500.00500.0050000.035-0.005-0.440.15500000.035000.00500.00500.04000.0350.0400.01250000000.01000000000000.04</v>
      </c>
      <c r="C184" s="108" t="n">
        <v>42278</v>
      </c>
      <c r="D184" s="109" t="n">
        <f aca="false">Curves!D185</f>
        <v>0</v>
      </c>
      <c r="E184" s="109" t="n">
        <v>0</v>
      </c>
      <c r="F184" s="109" t="n">
        <f aca="false">Curves!I185</f>
        <v>0</v>
      </c>
      <c r="G184" s="109" t="n">
        <v>0</v>
      </c>
      <c r="H184" s="109" t="n">
        <f aca="false">Curves!P185</f>
        <v>0</v>
      </c>
      <c r="I184" s="109" t="n">
        <v>0</v>
      </c>
      <c r="J184" s="109" t="n">
        <f aca="false">Curves!L185</f>
        <v>0</v>
      </c>
      <c r="K184" s="109" t="n">
        <v>0</v>
      </c>
      <c r="L184" s="109" t="n">
        <f aca="false">Curves!U185</f>
        <v>0</v>
      </c>
      <c r="M184" s="109" t="n">
        <v>0</v>
      </c>
      <c r="N184" s="109" t="n">
        <f aca="false">Curves!V185</f>
        <v>0</v>
      </c>
      <c r="O184" s="109" t="n">
        <v>0</v>
      </c>
      <c r="P184" s="109" t="n">
        <f aca="false">Curves!W185</f>
        <v>0</v>
      </c>
      <c r="Q184" s="109" t="n">
        <v>0</v>
      </c>
      <c r="R184" s="109" t="n">
        <f aca="false">Curves!O185</f>
        <v>0</v>
      </c>
      <c r="S184" s="109" t="n">
        <v>0</v>
      </c>
      <c r="T184" s="109" t="n">
        <f aca="false">Curves!F185</f>
        <v>0</v>
      </c>
      <c r="U184" s="109" t="n">
        <v>0</v>
      </c>
      <c r="V184" s="109" t="n">
        <f aca="false">Curves!H185</f>
        <v>0</v>
      </c>
      <c r="W184" s="109" t="n">
        <v>0</v>
      </c>
      <c r="X184" s="109" t="n">
        <f aca="false">Curves!S185</f>
        <v>0</v>
      </c>
      <c r="Y184" s="109" t="n">
        <v>0</v>
      </c>
      <c r="Z184" s="109" t="n">
        <f aca="false">Curves!K185</f>
        <v>0</v>
      </c>
      <c r="AA184" s="109" t="n">
        <v>0</v>
      </c>
      <c r="AB184" s="109" t="n">
        <f aca="false">Curves!G185</f>
        <v>0</v>
      </c>
      <c r="AC184" s="109" t="n">
        <v>0</v>
      </c>
      <c r="AD184" s="109" t="n">
        <f aca="false">Curves!R185</f>
        <v>0</v>
      </c>
      <c r="AE184" s="109" t="n">
        <v>0.005</v>
      </c>
      <c r="AF184" s="109" t="n">
        <f aca="false">Curves!N185</f>
        <v>0</v>
      </c>
      <c r="AG184" s="109" t="n">
        <v>0.005</v>
      </c>
      <c r="AH184" s="109" t="n">
        <f aca="false">Curves!J185</f>
        <v>0</v>
      </c>
      <c r="AI184" s="109" t="n">
        <v>0.005</v>
      </c>
      <c r="AJ184" s="109" t="n">
        <f aca="false">Curves!E185</f>
        <v>0</v>
      </c>
      <c r="AK184" s="109" t="n">
        <f aca="false">Curves!M185</f>
        <v>0</v>
      </c>
      <c r="AL184" s="109" t="n">
        <f aca="false">Curves!Q185</f>
        <v>0</v>
      </c>
      <c r="AM184" s="109" t="n">
        <f aca="false">Curves!AC185</f>
        <v>0.035</v>
      </c>
      <c r="AN184" s="109" t="n">
        <f aca="false">Curves!AQ185</f>
        <v>-0.005</v>
      </c>
      <c r="AO184" s="109" t="n">
        <f aca="false">Curves!AD185</f>
        <v>-0.44</v>
      </c>
      <c r="AP184" s="109" t="n">
        <f aca="false">Curves!AP185</f>
        <v>0.155</v>
      </c>
      <c r="AQ184" s="109" t="n">
        <f aca="false">Curves!AA185</f>
        <v>0</v>
      </c>
      <c r="AR184" s="109" t="n">
        <f aca="false">Curves!AG185</f>
        <v>0</v>
      </c>
      <c r="AS184" s="109" t="n">
        <f aca="false">Curves!Y185</f>
        <v>0</v>
      </c>
      <c r="AT184" s="109" t="n">
        <f aca="false">Curves!AJ185</f>
        <v>0</v>
      </c>
      <c r="AU184" s="109" t="n">
        <f aca="false">Curves!AB185</f>
        <v>0.035</v>
      </c>
      <c r="AV184" s="109" t="n">
        <f aca="false">Curves!AH185</f>
        <v>0</v>
      </c>
      <c r="AW184" s="109" t="n">
        <f aca="false">Curves!Z185</f>
        <v>0</v>
      </c>
      <c r="AX184" s="109" t="n">
        <f aca="false">Curves!AI185</f>
        <v>0.005</v>
      </c>
      <c r="AY184" s="109" t="n">
        <f aca="false">Curves!Z185</f>
        <v>0</v>
      </c>
      <c r="AZ184" s="109" t="n">
        <f aca="false">Curves!AK185</f>
        <v>0.005</v>
      </c>
      <c r="BA184" s="109" t="n">
        <f aca="false">Curves!Z185</f>
        <v>0</v>
      </c>
      <c r="BB184" s="109" t="n">
        <f aca="false">Curves!AL185</f>
        <v>0.04</v>
      </c>
      <c r="BC184" s="109" t="n">
        <f aca="false">Curves!Z185</f>
        <v>0</v>
      </c>
      <c r="BD184" s="109" t="n">
        <f aca="false">Curves!AO185</f>
        <v>0</v>
      </c>
      <c r="BE184" s="109" t="n">
        <f aca="false">Curves!AC185</f>
        <v>0.035</v>
      </c>
      <c r="BF184" s="109" t="n">
        <f aca="false">Curves!AR185</f>
        <v>0.04</v>
      </c>
      <c r="BG184" s="109" t="n">
        <f aca="false">Curves!Z185</f>
        <v>0</v>
      </c>
      <c r="BH184" s="109" t="n">
        <f aca="false">Curves!AM185</f>
        <v>0.0125</v>
      </c>
      <c r="BI184" s="109" t="n">
        <f aca="false">AS184</f>
        <v>0</v>
      </c>
      <c r="BJ184" s="109" t="n">
        <f aca="false">AT184</f>
        <v>0</v>
      </c>
      <c r="BK184" s="109" t="n">
        <v>0</v>
      </c>
      <c r="BL184" s="109" t="n">
        <f aca="false">D184</f>
        <v>0</v>
      </c>
      <c r="BM184" s="109" t="n">
        <v>0</v>
      </c>
      <c r="BN184" s="109" t="n">
        <f aca="false">R184</f>
        <v>0</v>
      </c>
      <c r="BO184" s="109" t="n">
        <f aca="false">S184+0.01</f>
        <v>0.01</v>
      </c>
      <c r="BP184" s="109" t="n">
        <v>0</v>
      </c>
      <c r="BQ184" s="109" t="n">
        <f aca="false">AS184</f>
        <v>0</v>
      </c>
      <c r="BR184" s="109" t="n">
        <f aca="false">AQ184</f>
        <v>0</v>
      </c>
      <c r="BS184" s="109" t="n">
        <f aca="false">D184</f>
        <v>0</v>
      </c>
      <c r="BT184" s="109" t="n">
        <f aca="false">Curves!AE185</f>
        <v>0</v>
      </c>
      <c r="BU184" s="109" t="n">
        <v>0</v>
      </c>
      <c r="BV184" s="109" t="n">
        <f aca="false">AW184</f>
        <v>0</v>
      </c>
      <c r="BW184" s="109" t="n">
        <f aca="false">Curves!AN185</f>
        <v>0</v>
      </c>
      <c r="BX184" s="109" t="n">
        <f aca="false">AQ184</f>
        <v>0</v>
      </c>
      <c r="BY184" s="109" t="n">
        <f aca="false">Curves!AS185</f>
        <v>0</v>
      </c>
      <c r="BZ184" s="109" t="n">
        <f aca="false">BA184</f>
        <v>0</v>
      </c>
      <c r="CA184" s="109" t="n">
        <f aca="false">BB184</f>
        <v>0.04</v>
      </c>
      <c r="CB184" s="109"/>
      <c r="CC184" s="109"/>
      <c r="CD184" s="110"/>
      <c r="CE184" s="109"/>
      <c r="CF184" s="110"/>
      <c r="CG184" s="109"/>
      <c r="CH184" s="109"/>
      <c r="CI184" s="109"/>
      <c r="CJ184" s="109"/>
      <c r="CK184" s="109"/>
    </row>
    <row r="185" customFormat="false" ht="12.75" hidden="false" customHeight="false" outlineLevel="0" collapsed="false">
      <c r="A185" s="0" t="n">
        <v>0.326098999172018</v>
      </c>
      <c r="B185" s="0" t="str">
        <f aca="false">(D185&amp;E185&amp;F185&amp;G185&amp;H185&amp;I185&amp;J185&amp;K185&amp;L185&amp;M185&amp;N185&amp;O185&amp;P185&amp;Q185&amp;R185&amp;S185&amp;T185&amp;U185&amp;V185&amp;W185&amp;X185&amp;Y185&amp;Z185&amp;AA185&amp;AB185&amp;AC185&amp;AD185&amp;AE185&amp;AF185&amp;AG185&amp;AH185&amp;AI185&amp;AJ185&amp;AK185&amp;AL185&amp;AM185&amp;AN185&amp;AO185&amp;AP185&amp;AQ185&amp;AR185&amp;AS185&amp;AT185&amp;AU185&amp;AV185&amp;AW185&amp;AX185&amp;AY185&amp;AZ185&amp;BA185&amp;BB185&amp;BC185&amp;BD185&amp;BE185&amp;BF185&amp;BG185&amp;BH185&amp;BI185&amp;BJ185&amp;BK185&amp;BL185&amp;BM185&amp;BN185&amp;BO185&amp;BP185&amp;BQ185&amp;BR185&amp;BS185&amp;BT185&amp;BU185&amp;BV185&amp;BW185&amp;BX185&amp;BY185&amp;BZ185&amp;CA185)</f>
        <v>0000000000000000000000000000.00500.00500.0050000.0350.045-0.440.15500000.035000.0200.0200.05000.0350.05500.0250000000.01000000000000.05</v>
      </c>
      <c r="C185" s="108" t="n">
        <v>42309</v>
      </c>
      <c r="D185" s="109" t="n">
        <f aca="false">Curves!D186</f>
        <v>0</v>
      </c>
      <c r="E185" s="109" t="n">
        <v>0</v>
      </c>
      <c r="F185" s="109" t="n">
        <f aca="false">Curves!I186</f>
        <v>0</v>
      </c>
      <c r="G185" s="109" t="n">
        <v>0</v>
      </c>
      <c r="H185" s="109" t="n">
        <f aca="false">Curves!P186</f>
        <v>0</v>
      </c>
      <c r="I185" s="109" t="n">
        <v>0</v>
      </c>
      <c r="J185" s="109" t="n">
        <f aca="false">Curves!L186</f>
        <v>0</v>
      </c>
      <c r="K185" s="109" t="n">
        <v>0</v>
      </c>
      <c r="L185" s="109" t="n">
        <f aca="false">Curves!U186</f>
        <v>0</v>
      </c>
      <c r="M185" s="109" t="n">
        <v>0</v>
      </c>
      <c r="N185" s="109" t="n">
        <f aca="false">Curves!V186</f>
        <v>0</v>
      </c>
      <c r="O185" s="109" t="n">
        <v>0</v>
      </c>
      <c r="P185" s="109" t="n">
        <f aca="false">Curves!W186</f>
        <v>0</v>
      </c>
      <c r="Q185" s="109" t="n">
        <v>0</v>
      </c>
      <c r="R185" s="109" t="n">
        <f aca="false">Curves!O186</f>
        <v>0</v>
      </c>
      <c r="S185" s="109" t="n">
        <v>0</v>
      </c>
      <c r="T185" s="109" t="n">
        <f aca="false">Curves!F186</f>
        <v>0</v>
      </c>
      <c r="U185" s="109" t="n">
        <v>0</v>
      </c>
      <c r="V185" s="109" t="n">
        <f aca="false">Curves!H186</f>
        <v>0</v>
      </c>
      <c r="W185" s="109" t="n">
        <v>0</v>
      </c>
      <c r="X185" s="109" t="n">
        <f aca="false">Curves!S186</f>
        <v>0</v>
      </c>
      <c r="Y185" s="109" t="n">
        <v>0</v>
      </c>
      <c r="Z185" s="109" t="n">
        <f aca="false">Curves!K186</f>
        <v>0</v>
      </c>
      <c r="AA185" s="109" t="n">
        <v>0</v>
      </c>
      <c r="AB185" s="109" t="n">
        <f aca="false">Curves!G186</f>
        <v>0</v>
      </c>
      <c r="AC185" s="109" t="n">
        <v>0</v>
      </c>
      <c r="AD185" s="109" t="n">
        <f aca="false">Curves!R186</f>
        <v>0</v>
      </c>
      <c r="AE185" s="109" t="n">
        <v>0.005</v>
      </c>
      <c r="AF185" s="109" t="n">
        <f aca="false">Curves!N186</f>
        <v>0</v>
      </c>
      <c r="AG185" s="109" t="n">
        <v>0.005</v>
      </c>
      <c r="AH185" s="109" t="n">
        <f aca="false">Curves!J186</f>
        <v>0</v>
      </c>
      <c r="AI185" s="109" t="n">
        <v>0.005</v>
      </c>
      <c r="AJ185" s="109" t="n">
        <f aca="false">Curves!E186</f>
        <v>0</v>
      </c>
      <c r="AK185" s="109" t="n">
        <f aca="false">Curves!M186</f>
        <v>0</v>
      </c>
      <c r="AL185" s="109" t="n">
        <f aca="false">Curves!Q186</f>
        <v>0</v>
      </c>
      <c r="AM185" s="109" t="n">
        <f aca="false">Curves!AC186</f>
        <v>0.035</v>
      </c>
      <c r="AN185" s="109" t="n">
        <f aca="false">Curves!AQ186</f>
        <v>0.045</v>
      </c>
      <c r="AO185" s="109" t="n">
        <f aca="false">Curves!AD186</f>
        <v>-0.44</v>
      </c>
      <c r="AP185" s="109" t="n">
        <f aca="false">Curves!AP186</f>
        <v>0.155</v>
      </c>
      <c r="AQ185" s="109" t="n">
        <f aca="false">Curves!AA186</f>
        <v>0</v>
      </c>
      <c r="AR185" s="109" t="n">
        <f aca="false">Curves!AG186</f>
        <v>0</v>
      </c>
      <c r="AS185" s="109" t="n">
        <f aca="false">Curves!Y186</f>
        <v>0</v>
      </c>
      <c r="AT185" s="109" t="n">
        <f aca="false">Curves!AJ186</f>
        <v>0</v>
      </c>
      <c r="AU185" s="109" t="n">
        <f aca="false">Curves!AB186</f>
        <v>0.035</v>
      </c>
      <c r="AV185" s="109" t="n">
        <f aca="false">Curves!AH186</f>
        <v>0</v>
      </c>
      <c r="AW185" s="109" t="n">
        <f aca="false">Curves!Z186</f>
        <v>0</v>
      </c>
      <c r="AX185" s="109" t="n">
        <f aca="false">Curves!AI186</f>
        <v>0.02</v>
      </c>
      <c r="AY185" s="109" t="n">
        <f aca="false">Curves!Z186</f>
        <v>0</v>
      </c>
      <c r="AZ185" s="109" t="n">
        <f aca="false">Curves!AK186</f>
        <v>0.02</v>
      </c>
      <c r="BA185" s="109" t="n">
        <f aca="false">Curves!Z186</f>
        <v>0</v>
      </c>
      <c r="BB185" s="109" t="n">
        <f aca="false">Curves!AL186</f>
        <v>0.05</v>
      </c>
      <c r="BC185" s="109" t="n">
        <f aca="false">Curves!Z186</f>
        <v>0</v>
      </c>
      <c r="BD185" s="109" t="n">
        <f aca="false">Curves!AO186</f>
        <v>0</v>
      </c>
      <c r="BE185" s="109" t="n">
        <f aca="false">Curves!AC186</f>
        <v>0.035</v>
      </c>
      <c r="BF185" s="109" t="n">
        <f aca="false">Curves!AR186</f>
        <v>0.055</v>
      </c>
      <c r="BG185" s="109" t="n">
        <f aca="false">Curves!Z186</f>
        <v>0</v>
      </c>
      <c r="BH185" s="109" t="n">
        <f aca="false">Curves!AM186</f>
        <v>0.025</v>
      </c>
      <c r="BI185" s="109" t="n">
        <f aca="false">AS185</f>
        <v>0</v>
      </c>
      <c r="BJ185" s="109" t="n">
        <f aca="false">AT185</f>
        <v>0</v>
      </c>
      <c r="BK185" s="109" t="n">
        <v>0</v>
      </c>
      <c r="BL185" s="109" t="n">
        <f aca="false">D185</f>
        <v>0</v>
      </c>
      <c r="BM185" s="109" t="n">
        <v>0</v>
      </c>
      <c r="BN185" s="109" t="n">
        <f aca="false">R185</f>
        <v>0</v>
      </c>
      <c r="BO185" s="109" t="n">
        <f aca="false">S185+0.01</f>
        <v>0.01</v>
      </c>
      <c r="BP185" s="109" t="n">
        <v>0</v>
      </c>
      <c r="BQ185" s="109" t="n">
        <f aca="false">AS185</f>
        <v>0</v>
      </c>
      <c r="BR185" s="109" t="n">
        <f aca="false">AQ185</f>
        <v>0</v>
      </c>
      <c r="BS185" s="109" t="n">
        <f aca="false">D185</f>
        <v>0</v>
      </c>
      <c r="BT185" s="109" t="n">
        <f aca="false">Curves!AE186</f>
        <v>0</v>
      </c>
      <c r="BU185" s="109" t="n">
        <v>0</v>
      </c>
      <c r="BV185" s="109" t="n">
        <f aca="false">AW185</f>
        <v>0</v>
      </c>
      <c r="BW185" s="109" t="n">
        <f aca="false">Curves!AN186</f>
        <v>0</v>
      </c>
      <c r="BX185" s="109" t="n">
        <f aca="false">AQ185</f>
        <v>0</v>
      </c>
      <c r="BY185" s="109" t="n">
        <f aca="false">Curves!AS186</f>
        <v>0</v>
      </c>
      <c r="BZ185" s="109" t="n">
        <f aca="false">BA185</f>
        <v>0</v>
      </c>
      <c r="CA185" s="109" t="n">
        <f aca="false">BB185</f>
        <v>0.05</v>
      </c>
      <c r="CB185" s="109"/>
      <c r="CC185" s="109"/>
      <c r="CD185" s="110"/>
      <c r="CE185" s="109"/>
      <c r="CF185" s="110"/>
      <c r="CG185" s="109"/>
      <c r="CH185" s="109"/>
      <c r="CI185" s="109"/>
      <c r="CJ185" s="109"/>
      <c r="CK185" s="109"/>
    </row>
    <row r="186" customFormat="false" ht="12.75" hidden="false" customHeight="false" outlineLevel="0" collapsed="false">
      <c r="A186" s="0" t="n">
        <v>0.324141290108043</v>
      </c>
      <c r="B186" s="0" t="str">
        <f aca="false">(D186&amp;E186&amp;F186&amp;G186&amp;H186&amp;I186&amp;J186&amp;K186&amp;L186&amp;M186&amp;N186&amp;O186&amp;P186&amp;Q186&amp;R186&amp;S186&amp;T186&amp;U186&amp;V186&amp;W186&amp;X186&amp;Y186&amp;Z186&amp;AA186&amp;AB186&amp;AC186&amp;AD186&amp;AE186&amp;AF186&amp;AG186&amp;AH186&amp;AI186&amp;AJ186&amp;AK186&amp;AL186&amp;AM186&amp;AN186&amp;AO186&amp;AP186&amp;AQ186&amp;AR186&amp;AS186&amp;AT186&amp;AU186&amp;AV186&amp;AW186&amp;AX186&amp;AY186&amp;AZ186&amp;BA186&amp;BB186&amp;BC186&amp;BD186&amp;BE186&amp;BF186&amp;BG186&amp;BH186&amp;BI186&amp;BJ186&amp;BK186&amp;BL186&amp;BM186&amp;BN186&amp;BO186&amp;BP186&amp;BQ186&amp;BR186&amp;BS186&amp;BT186&amp;BU186&amp;BV186&amp;BW186&amp;BX186&amp;BY186&amp;BZ186&amp;CA186)</f>
        <v>0000000000000000000000000000.00500.00500.0050000.0350.045-0.440.15500000.035000.0200.0200.05000.0350.05500.02750000000.01000000000000.05</v>
      </c>
      <c r="C186" s="108" t="n">
        <v>42339</v>
      </c>
      <c r="D186" s="109" t="n">
        <f aca="false">Curves!D187</f>
        <v>0</v>
      </c>
      <c r="E186" s="109" t="n">
        <v>0</v>
      </c>
      <c r="F186" s="109" t="n">
        <f aca="false">Curves!I187</f>
        <v>0</v>
      </c>
      <c r="G186" s="109" t="n">
        <v>0</v>
      </c>
      <c r="H186" s="109" t="n">
        <f aca="false">Curves!P187</f>
        <v>0</v>
      </c>
      <c r="I186" s="109" t="n">
        <v>0</v>
      </c>
      <c r="J186" s="109" t="n">
        <f aca="false">Curves!L187</f>
        <v>0</v>
      </c>
      <c r="K186" s="109" t="n">
        <v>0</v>
      </c>
      <c r="L186" s="109" t="n">
        <f aca="false">Curves!U187</f>
        <v>0</v>
      </c>
      <c r="M186" s="109" t="n">
        <v>0</v>
      </c>
      <c r="N186" s="109" t="n">
        <f aca="false">Curves!V187</f>
        <v>0</v>
      </c>
      <c r="O186" s="109" t="n">
        <v>0</v>
      </c>
      <c r="P186" s="109" t="n">
        <f aca="false">Curves!W187</f>
        <v>0</v>
      </c>
      <c r="Q186" s="109" t="n">
        <v>0</v>
      </c>
      <c r="R186" s="109" t="n">
        <f aca="false">Curves!O187</f>
        <v>0</v>
      </c>
      <c r="S186" s="109" t="n">
        <v>0</v>
      </c>
      <c r="T186" s="109" t="n">
        <f aca="false">Curves!F187</f>
        <v>0</v>
      </c>
      <c r="U186" s="109" t="n">
        <v>0</v>
      </c>
      <c r="V186" s="109" t="n">
        <f aca="false">Curves!H187</f>
        <v>0</v>
      </c>
      <c r="W186" s="109" t="n">
        <v>0</v>
      </c>
      <c r="X186" s="109" t="n">
        <f aca="false">Curves!S187</f>
        <v>0</v>
      </c>
      <c r="Y186" s="109" t="n">
        <v>0</v>
      </c>
      <c r="Z186" s="109" t="n">
        <f aca="false">Curves!K187</f>
        <v>0</v>
      </c>
      <c r="AA186" s="109" t="n">
        <v>0</v>
      </c>
      <c r="AB186" s="109" t="n">
        <f aca="false">Curves!G187</f>
        <v>0</v>
      </c>
      <c r="AC186" s="109" t="n">
        <v>0</v>
      </c>
      <c r="AD186" s="109" t="n">
        <f aca="false">Curves!R187</f>
        <v>0</v>
      </c>
      <c r="AE186" s="109" t="n">
        <v>0.005</v>
      </c>
      <c r="AF186" s="109" t="n">
        <f aca="false">Curves!N187</f>
        <v>0</v>
      </c>
      <c r="AG186" s="109" t="n">
        <v>0.005</v>
      </c>
      <c r="AH186" s="109" t="n">
        <f aca="false">Curves!J187</f>
        <v>0</v>
      </c>
      <c r="AI186" s="109" t="n">
        <v>0.005</v>
      </c>
      <c r="AJ186" s="109" t="n">
        <f aca="false">Curves!E187</f>
        <v>0</v>
      </c>
      <c r="AK186" s="109" t="n">
        <f aca="false">Curves!M187</f>
        <v>0</v>
      </c>
      <c r="AL186" s="109" t="n">
        <f aca="false">Curves!Q187</f>
        <v>0</v>
      </c>
      <c r="AM186" s="109" t="n">
        <f aca="false">Curves!AC187</f>
        <v>0.035</v>
      </c>
      <c r="AN186" s="109" t="n">
        <f aca="false">Curves!AQ187</f>
        <v>0.045</v>
      </c>
      <c r="AO186" s="109" t="n">
        <f aca="false">Curves!AD187</f>
        <v>-0.44</v>
      </c>
      <c r="AP186" s="109" t="n">
        <f aca="false">Curves!AP187</f>
        <v>0.155</v>
      </c>
      <c r="AQ186" s="109" t="n">
        <f aca="false">Curves!AA187</f>
        <v>0</v>
      </c>
      <c r="AR186" s="109" t="n">
        <f aca="false">Curves!AG187</f>
        <v>0</v>
      </c>
      <c r="AS186" s="109" t="n">
        <f aca="false">Curves!Y187</f>
        <v>0</v>
      </c>
      <c r="AT186" s="109" t="n">
        <f aca="false">Curves!AJ187</f>
        <v>0</v>
      </c>
      <c r="AU186" s="109" t="n">
        <f aca="false">Curves!AB187</f>
        <v>0.035</v>
      </c>
      <c r="AV186" s="109" t="n">
        <f aca="false">Curves!AH187</f>
        <v>0</v>
      </c>
      <c r="AW186" s="109" t="n">
        <f aca="false">Curves!Z187</f>
        <v>0</v>
      </c>
      <c r="AX186" s="109" t="n">
        <f aca="false">Curves!AI187</f>
        <v>0.02</v>
      </c>
      <c r="AY186" s="109" t="n">
        <f aca="false">Curves!Z187</f>
        <v>0</v>
      </c>
      <c r="AZ186" s="109" t="n">
        <f aca="false">Curves!AK187</f>
        <v>0.02</v>
      </c>
      <c r="BA186" s="109" t="n">
        <f aca="false">Curves!Z187</f>
        <v>0</v>
      </c>
      <c r="BB186" s="109" t="n">
        <f aca="false">Curves!AL187</f>
        <v>0.05</v>
      </c>
      <c r="BC186" s="109" t="n">
        <f aca="false">Curves!Z187</f>
        <v>0</v>
      </c>
      <c r="BD186" s="109" t="n">
        <f aca="false">Curves!AO187</f>
        <v>0</v>
      </c>
      <c r="BE186" s="109" t="n">
        <f aca="false">Curves!AC187</f>
        <v>0.035</v>
      </c>
      <c r="BF186" s="109" t="n">
        <f aca="false">Curves!AR187</f>
        <v>0.055</v>
      </c>
      <c r="BG186" s="109" t="n">
        <f aca="false">Curves!Z187</f>
        <v>0</v>
      </c>
      <c r="BH186" s="109" t="n">
        <f aca="false">Curves!AM187</f>
        <v>0.0275</v>
      </c>
      <c r="BI186" s="109" t="n">
        <f aca="false">AS186</f>
        <v>0</v>
      </c>
      <c r="BJ186" s="109" t="n">
        <f aca="false">AT186</f>
        <v>0</v>
      </c>
      <c r="BK186" s="109" t="n">
        <v>0</v>
      </c>
      <c r="BL186" s="109" t="n">
        <f aca="false">D186</f>
        <v>0</v>
      </c>
      <c r="BM186" s="109" t="n">
        <v>0</v>
      </c>
      <c r="BN186" s="109" t="n">
        <f aca="false">R186</f>
        <v>0</v>
      </c>
      <c r="BO186" s="109" t="n">
        <f aca="false">S186+0.01</f>
        <v>0.01</v>
      </c>
      <c r="BP186" s="109" t="n">
        <v>0</v>
      </c>
      <c r="BQ186" s="109" t="n">
        <f aca="false">AS186</f>
        <v>0</v>
      </c>
      <c r="BR186" s="109" t="n">
        <f aca="false">AQ186</f>
        <v>0</v>
      </c>
      <c r="BS186" s="109" t="n">
        <f aca="false">D186</f>
        <v>0</v>
      </c>
      <c r="BT186" s="109" t="n">
        <f aca="false">Curves!AE187</f>
        <v>0</v>
      </c>
      <c r="BU186" s="109" t="n">
        <v>0</v>
      </c>
      <c r="BV186" s="109" t="n">
        <f aca="false">AW186</f>
        <v>0</v>
      </c>
      <c r="BW186" s="109" t="n">
        <f aca="false">Curves!AN187</f>
        <v>0</v>
      </c>
      <c r="BX186" s="109" t="n">
        <f aca="false">AQ186</f>
        <v>0</v>
      </c>
      <c r="BY186" s="109" t="n">
        <f aca="false">Curves!AS187</f>
        <v>0</v>
      </c>
      <c r="BZ186" s="109" t="n">
        <f aca="false">BA186</f>
        <v>0</v>
      </c>
      <c r="CA186" s="109" t="n">
        <f aca="false">BB186</f>
        <v>0.05</v>
      </c>
      <c r="CB186" s="109"/>
      <c r="CC186" s="109"/>
      <c r="CD186" s="110"/>
      <c r="CE186" s="109"/>
      <c r="CF186" s="110"/>
      <c r="CG186" s="109"/>
      <c r="CH186" s="109"/>
      <c r="CI186" s="109"/>
      <c r="CJ186" s="109"/>
      <c r="CK186" s="109"/>
    </row>
    <row r="187" customFormat="false" ht="12.75" hidden="false" customHeight="false" outlineLevel="0" collapsed="false">
      <c r="A187" s="0" t="n">
        <v>0.322130489128259</v>
      </c>
      <c r="B187" s="0" t="str">
        <f aca="false">(D187&amp;E187&amp;F187&amp;G187&amp;H187&amp;I187&amp;J187&amp;K187&amp;L187&amp;M187&amp;N187&amp;O187&amp;P187&amp;Q187&amp;R187&amp;S187&amp;T187&amp;U187&amp;V187&amp;W187&amp;X187&amp;Y187&amp;Z187&amp;AA187&amp;AB187&amp;AC187&amp;AD187&amp;AE187&amp;AF187&amp;AG187&amp;AH187&amp;AI187&amp;AJ187&amp;AK187&amp;AL187&amp;AM187&amp;AN187&amp;AO187&amp;AP187&amp;AQ187&amp;AR187&amp;AS187&amp;AT187&amp;AU187&amp;AV187&amp;AW187&amp;AX187&amp;AY187&amp;AZ187&amp;BA187&amp;BB187&amp;BC187&amp;BD187&amp;BE187&amp;BF187&amp;BG187&amp;BH187&amp;BI187&amp;BJ187&amp;BK187&amp;BL187&amp;BM187&amp;BN187&amp;BO187&amp;BP187&amp;BQ187&amp;BR187&amp;BS187&amp;BT187&amp;BU187&amp;BV187&amp;BW187&amp;BX187&amp;BY187&amp;BZ187&amp;CA187)</f>
        <v>0000000000000000000000000000.00500.00500.0050000.0350.045-0.440.15500000.035000.0200.0200.05000.0350.05500.030000000.01000000000000.05</v>
      </c>
      <c r="C187" s="108" t="n">
        <v>42370</v>
      </c>
      <c r="D187" s="109" t="n">
        <f aca="false">Curves!D188</f>
        <v>0</v>
      </c>
      <c r="E187" s="109" t="n">
        <v>0</v>
      </c>
      <c r="F187" s="109" t="n">
        <f aca="false">Curves!I188</f>
        <v>0</v>
      </c>
      <c r="G187" s="109" t="n">
        <v>0</v>
      </c>
      <c r="H187" s="109" t="n">
        <f aca="false">Curves!P188</f>
        <v>0</v>
      </c>
      <c r="I187" s="109" t="n">
        <v>0</v>
      </c>
      <c r="J187" s="109" t="n">
        <f aca="false">Curves!L188</f>
        <v>0</v>
      </c>
      <c r="K187" s="109" t="n">
        <v>0</v>
      </c>
      <c r="L187" s="109" t="n">
        <f aca="false">Curves!U188</f>
        <v>0</v>
      </c>
      <c r="M187" s="109" t="n">
        <v>0</v>
      </c>
      <c r="N187" s="109" t="n">
        <f aca="false">Curves!V188</f>
        <v>0</v>
      </c>
      <c r="O187" s="109" t="n">
        <v>0</v>
      </c>
      <c r="P187" s="109" t="n">
        <f aca="false">Curves!W188</f>
        <v>0</v>
      </c>
      <c r="Q187" s="109" t="n">
        <v>0</v>
      </c>
      <c r="R187" s="109" t="n">
        <f aca="false">Curves!O188</f>
        <v>0</v>
      </c>
      <c r="S187" s="109" t="n">
        <v>0</v>
      </c>
      <c r="T187" s="109" t="n">
        <f aca="false">Curves!F188</f>
        <v>0</v>
      </c>
      <c r="U187" s="109" t="n">
        <v>0</v>
      </c>
      <c r="V187" s="109" t="n">
        <f aca="false">Curves!H188</f>
        <v>0</v>
      </c>
      <c r="W187" s="109" t="n">
        <v>0</v>
      </c>
      <c r="X187" s="109" t="n">
        <f aca="false">Curves!S188</f>
        <v>0</v>
      </c>
      <c r="Y187" s="109" t="n">
        <v>0</v>
      </c>
      <c r="Z187" s="109" t="n">
        <f aca="false">Curves!K188</f>
        <v>0</v>
      </c>
      <c r="AA187" s="109" t="n">
        <v>0</v>
      </c>
      <c r="AB187" s="109" t="n">
        <f aca="false">Curves!G188</f>
        <v>0</v>
      </c>
      <c r="AC187" s="109" t="n">
        <v>0</v>
      </c>
      <c r="AD187" s="109" t="n">
        <f aca="false">Curves!R188</f>
        <v>0</v>
      </c>
      <c r="AE187" s="109" t="n">
        <v>0.005</v>
      </c>
      <c r="AF187" s="109" t="n">
        <f aca="false">Curves!N188</f>
        <v>0</v>
      </c>
      <c r="AG187" s="109" t="n">
        <v>0.005</v>
      </c>
      <c r="AH187" s="109" t="n">
        <f aca="false">Curves!J188</f>
        <v>0</v>
      </c>
      <c r="AI187" s="109" t="n">
        <v>0.005</v>
      </c>
      <c r="AJ187" s="109" t="n">
        <f aca="false">Curves!E188</f>
        <v>0</v>
      </c>
      <c r="AK187" s="109" t="n">
        <f aca="false">Curves!M188</f>
        <v>0</v>
      </c>
      <c r="AL187" s="109" t="n">
        <f aca="false">Curves!Q188</f>
        <v>0</v>
      </c>
      <c r="AM187" s="109" t="n">
        <f aca="false">Curves!AC188</f>
        <v>0.035</v>
      </c>
      <c r="AN187" s="109" t="n">
        <f aca="false">Curves!AQ188</f>
        <v>0.045</v>
      </c>
      <c r="AO187" s="109" t="n">
        <f aca="false">Curves!AD188</f>
        <v>-0.44</v>
      </c>
      <c r="AP187" s="109" t="n">
        <f aca="false">Curves!AP188</f>
        <v>0.155</v>
      </c>
      <c r="AQ187" s="109" t="n">
        <f aca="false">Curves!AA188</f>
        <v>0</v>
      </c>
      <c r="AR187" s="109" t="n">
        <f aca="false">Curves!AG188</f>
        <v>0</v>
      </c>
      <c r="AS187" s="109" t="n">
        <f aca="false">Curves!Y188</f>
        <v>0</v>
      </c>
      <c r="AT187" s="109" t="n">
        <f aca="false">Curves!AJ188</f>
        <v>0</v>
      </c>
      <c r="AU187" s="109" t="n">
        <f aca="false">Curves!AB188</f>
        <v>0.035</v>
      </c>
      <c r="AV187" s="109" t="n">
        <f aca="false">Curves!AH188</f>
        <v>0</v>
      </c>
      <c r="AW187" s="109" t="n">
        <f aca="false">Curves!Z188</f>
        <v>0</v>
      </c>
      <c r="AX187" s="109" t="n">
        <f aca="false">Curves!AI188</f>
        <v>0.02</v>
      </c>
      <c r="AY187" s="109" t="n">
        <f aca="false">Curves!Z188</f>
        <v>0</v>
      </c>
      <c r="AZ187" s="109" t="n">
        <f aca="false">Curves!AK188</f>
        <v>0.02</v>
      </c>
      <c r="BA187" s="109" t="n">
        <f aca="false">Curves!Z188</f>
        <v>0</v>
      </c>
      <c r="BB187" s="109" t="n">
        <f aca="false">Curves!AL188</f>
        <v>0.05</v>
      </c>
      <c r="BC187" s="109" t="n">
        <f aca="false">Curves!Z188</f>
        <v>0</v>
      </c>
      <c r="BD187" s="109" t="n">
        <f aca="false">Curves!AO188</f>
        <v>0</v>
      </c>
      <c r="BE187" s="109" t="n">
        <f aca="false">Curves!AC188</f>
        <v>0.035</v>
      </c>
      <c r="BF187" s="109" t="n">
        <f aca="false">Curves!AR188</f>
        <v>0.055</v>
      </c>
      <c r="BG187" s="109" t="n">
        <f aca="false">Curves!Z188</f>
        <v>0</v>
      </c>
      <c r="BH187" s="109" t="n">
        <f aca="false">Curves!AM188</f>
        <v>0.03</v>
      </c>
      <c r="BI187" s="109" t="n">
        <f aca="false">AS187</f>
        <v>0</v>
      </c>
      <c r="BJ187" s="109" t="n">
        <f aca="false">AT187</f>
        <v>0</v>
      </c>
      <c r="BK187" s="109" t="n">
        <v>0</v>
      </c>
      <c r="BL187" s="109" t="n">
        <f aca="false">D187</f>
        <v>0</v>
      </c>
      <c r="BM187" s="109" t="n">
        <v>0</v>
      </c>
      <c r="BN187" s="109" t="n">
        <f aca="false">R187</f>
        <v>0</v>
      </c>
      <c r="BO187" s="109" t="n">
        <f aca="false">S187+0.01</f>
        <v>0.01</v>
      </c>
      <c r="BP187" s="109" t="n">
        <v>0</v>
      </c>
      <c r="BQ187" s="109" t="n">
        <f aca="false">AS187</f>
        <v>0</v>
      </c>
      <c r="BR187" s="109" t="n">
        <f aca="false">AQ187</f>
        <v>0</v>
      </c>
      <c r="BS187" s="109" t="n">
        <f aca="false">D187</f>
        <v>0</v>
      </c>
      <c r="BT187" s="109" t="n">
        <f aca="false">Curves!AE188</f>
        <v>0</v>
      </c>
      <c r="BU187" s="109" t="n">
        <v>0</v>
      </c>
      <c r="BV187" s="109" t="n">
        <f aca="false">AW187</f>
        <v>0</v>
      </c>
      <c r="BW187" s="109" t="n">
        <f aca="false">Curves!AN188</f>
        <v>0</v>
      </c>
      <c r="BX187" s="109" t="n">
        <f aca="false">AQ187</f>
        <v>0</v>
      </c>
      <c r="BY187" s="109" t="n">
        <f aca="false">Curves!AS188</f>
        <v>0</v>
      </c>
      <c r="BZ187" s="109" t="n">
        <f aca="false">BA187</f>
        <v>0</v>
      </c>
      <c r="CA187" s="109" t="n">
        <f aca="false">BB187</f>
        <v>0.05</v>
      </c>
      <c r="CB187" s="109"/>
      <c r="CC187" s="109"/>
      <c r="CD187" s="110"/>
      <c r="CE187" s="109"/>
      <c r="CF187" s="110"/>
      <c r="CG187" s="109"/>
      <c r="CH187" s="109"/>
      <c r="CI187" s="109"/>
      <c r="CJ187" s="109"/>
      <c r="CK187" s="109"/>
    </row>
    <row r="188" customFormat="false" ht="12.75" hidden="false" customHeight="false" outlineLevel="0" collapsed="false">
      <c r="A188" s="0" t="n">
        <v>0.320131979017715</v>
      </c>
      <c r="B188" s="0" t="str">
        <f aca="false">(D188&amp;E188&amp;F188&amp;G188&amp;H188&amp;I188&amp;J188&amp;K188&amp;L188&amp;M188&amp;N188&amp;O188&amp;P188&amp;Q188&amp;R188&amp;S188&amp;T188&amp;U188&amp;V188&amp;W188&amp;X188&amp;Y188&amp;Z188&amp;AA188&amp;AB188&amp;AC188&amp;AD188&amp;AE188&amp;AF188&amp;AG188&amp;AH188&amp;AI188&amp;AJ188&amp;AK188&amp;AL188&amp;AM188&amp;AN188&amp;AO188&amp;AP188&amp;AQ188&amp;AR188&amp;AS188&amp;AT188&amp;AU188&amp;AV188&amp;AW188&amp;AX188&amp;AY188&amp;AZ188&amp;BA188&amp;BB188&amp;BC188&amp;BD188&amp;BE188&amp;BF188&amp;BG188&amp;BH188&amp;BI188&amp;BJ188&amp;BK188&amp;BL188&amp;BM188&amp;BN188&amp;BO188&amp;BP188&amp;BQ188&amp;BR188&amp;BS188&amp;BT188&amp;BU188&amp;BV188&amp;BW188&amp;BX188&amp;BY188&amp;BZ188&amp;CA188)</f>
        <v>0000000000000000000000000000.00500.00500.0050000.0350.045-0.480.15500000.035000.0200.0200.05000.0350.05500.03250000000.01000000000000.05</v>
      </c>
      <c r="C188" s="108" t="n">
        <v>42401</v>
      </c>
      <c r="D188" s="109" t="n">
        <f aca="false">Curves!D189</f>
        <v>0</v>
      </c>
      <c r="E188" s="109" t="n">
        <v>0</v>
      </c>
      <c r="F188" s="109" t="n">
        <f aca="false">Curves!I189</f>
        <v>0</v>
      </c>
      <c r="G188" s="109" t="n">
        <v>0</v>
      </c>
      <c r="H188" s="109" t="n">
        <f aca="false">Curves!P189</f>
        <v>0</v>
      </c>
      <c r="I188" s="109" t="n">
        <v>0</v>
      </c>
      <c r="J188" s="109" t="n">
        <f aca="false">Curves!L189</f>
        <v>0</v>
      </c>
      <c r="K188" s="109" t="n">
        <v>0</v>
      </c>
      <c r="L188" s="109" t="n">
        <f aca="false">Curves!U189</f>
        <v>0</v>
      </c>
      <c r="M188" s="109" t="n">
        <v>0</v>
      </c>
      <c r="N188" s="109" t="n">
        <f aca="false">Curves!V189</f>
        <v>0</v>
      </c>
      <c r="O188" s="109" t="n">
        <v>0</v>
      </c>
      <c r="P188" s="109" t="n">
        <f aca="false">Curves!W189</f>
        <v>0</v>
      </c>
      <c r="Q188" s="109" t="n">
        <v>0</v>
      </c>
      <c r="R188" s="109" t="n">
        <f aca="false">Curves!O189</f>
        <v>0</v>
      </c>
      <c r="S188" s="109" t="n">
        <v>0</v>
      </c>
      <c r="T188" s="109" t="n">
        <f aca="false">Curves!F189</f>
        <v>0</v>
      </c>
      <c r="U188" s="109" t="n">
        <v>0</v>
      </c>
      <c r="V188" s="109" t="n">
        <f aca="false">Curves!H189</f>
        <v>0</v>
      </c>
      <c r="W188" s="109" t="n">
        <v>0</v>
      </c>
      <c r="X188" s="109" t="n">
        <f aca="false">Curves!S189</f>
        <v>0</v>
      </c>
      <c r="Y188" s="109" t="n">
        <v>0</v>
      </c>
      <c r="Z188" s="109" t="n">
        <f aca="false">Curves!K189</f>
        <v>0</v>
      </c>
      <c r="AA188" s="109" t="n">
        <v>0</v>
      </c>
      <c r="AB188" s="109" t="n">
        <f aca="false">Curves!G189</f>
        <v>0</v>
      </c>
      <c r="AC188" s="109" t="n">
        <v>0</v>
      </c>
      <c r="AD188" s="109" t="n">
        <f aca="false">Curves!R189</f>
        <v>0</v>
      </c>
      <c r="AE188" s="109" t="n">
        <v>0.005</v>
      </c>
      <c r="AF188" s="109" t="n">
        <f aca="false">Curves!N189</f>
        <v>0</v>
      </c>
      <c r="AG188" s="109" t="n">
        <v>0.005</v>
      </c>
      <c r="AH188" s="109" t="n">
        <f aca="false">Curves!J189</f>
        <v>0</v>
      </c>
      <c r="AI188" s="109" t="n">
        <v>0.005</v>
      </c>
      <c r="AJ188" s="109" t="n">
        <f aca="false">Curves!E189</f>
        <v>0</v>
      </c>
      <c r="AK188" s="109" t="n">
        <f aca="false">Curves!M189</f>
        <v>0</v>
      </c>
      <c r="AL188" s="109" t="n">
        <f aca="false">Curves!Q189</f>
        <v>0</v>
      </c>
      <c r="AM188" s="109" t="n">
        <f aca="false">Curves!AC189</f>
        <v>0.035</v>
      </c>
      <c r="AN188" s="109" t="n">
        <f aca="false">Curves!AQ189</f>
        <v>0.045</v>
      </c>
      <c r="AO188" s="109" t="n">
        <f aca="false">Curves!AD189</f>
        <v>-0.48</v>
      </c>
      <c r="AP188" s="109" t="n">
        <f aca="false">Curves!AP189</f>
        <v>0.155</v>
      </c>
      <c r="AQ188" s="109" t="n">
        <f aca="false">Curves!AA189</f>
        <v>0</v>
      </c>
      <c r="AR188" s="109" t="n">
        <f aca="false">Curves!AG189</f>
        <v>0</v>
      </c>
      <c r="AS188" s="109" t="n">
        <f aca="false">Curves!Y189</f>
        <v>0</v>
      </c>
      <c r="AT188" s="109" t="n">
        <f aca="false">Curves!AJ189</f>
        <v>0</v>
      </c>
      <c r="AU188" s="109" t="n">
        <f aca="false">Curves!AB189</f>
        <v>0.035</v>
      </c>
      <c r="AV188" s="109" t="n">
        <f aca="false">Curves!AH189</f>
        <v>0</v>
      </c>
      <c r="AW188" s="109" t="n">
        <f aca="false">Curves!Z189</f>
        <v>0</v>
      </c>
      <c r="AX188" s="109" t="n">
        <f aca="false">Curves!AI189</f>
        <v>0.02</v>
      </c>
      <c r="AY188" s="109" t="n">
        <f aca="false">Curves!Z189</f>
        <v>0</v>
      </c>
      <c r="AZ188" s="109" t="n">
        <f aca="false">Curves!AK189</f>
        <v>0.02</v>
      </c>
      <c r="BA188" s="109" t="n">
        <f aca="false">Curves!Z189</f>
        <v>0</v>
      </c>
      <c r="BB188" s="109" t="n">
        <f aca="false">Curves!AL189</f>
        <v>0.05</v>
      </c>
      <c r="BC188" s="109" t="n">
        <f aca="false">Curves!Z189</f>
        <v>0</v>
      </c>
      <c r="BD188" s="109" t="n">
        <f aca="false">Curves!AO189</f>
        <v>0</v>
      </c>
      <c r="BE188" s="109" t="n">
        <f aca="false">Curves!AC189</f>
        <v>0.035</v>
      </c>
      <c r="BF188" s="109" t="n">
        <f aca="false">Curves!AR189</f>
        <v>0.055</v>
      </c>
      <c r="BG188" s="109" t="n">
        <f aca="false">Curves!Z189</f>
        <v>0</v>
      </c>
      <c r="BH188" s="109" t="n">
        <f aca="false">Curves!AM189</f>
        <v>0.0325</v>
      </c>
      <c r="BI188" s="109" t="n">
        <f aca="false">AS188</f>
        <v>0</v>
      </c>
      <c r="BJ188" s="109" t="n">
        <f aca="false">AT188</f>
        <v>0</v>
      </c>
      <c r="BK188" s="109" t="n">
        <v>0</v>
      </c>
      <c r="BL188" s="109" t="n">
        <f aca="false">D188</f>
        <v>0</v>
      </c>
      <c r="BM188" s="109" t="n">
        <v>0</v>
      </c>
      <c r="BN188" s="109" t="n">
        <f aca="false">R188</f>
        <v>0</v>
      </c>
      <c r="BO188" s="109" t="n">
        <f aca="false">S188+0.01</f>
        <v>0.01</v>
      </c>
      <c r="BP188" s="109" t="n">
        <v>0</v>
      </c>
      <c r="BQ188" s="109" t="n">
        <f aca="false">AS188</f>
        <v>0</v>
      </c>
      <c r="BR188" s="109" t="n">
        <f aca="false">AQ188</f>
        <v>0</v>
      </c>
      <c r="BS188" s="109" t="n">
        <f aca="false">D188</f>
        <v>0</v>
      </c>
      <c r="BT188" s="109" t="n">
        <f aca="false">Curves!AE189</f>
        <v>0</v>
      </c>
      <c r="BU188" s="109" t="n">
        <v>0</v>
      </c>
      <c r="BV188" s="109" t="n">
        <f aca="false">AW188</f>
        <v>0</v>
      </c>
      <c r="BW188" s="109" t="n">
        <f aca="false">Curves!AN189</f>
        <v>0</v>
      </c>
      <c r="BX188" s="109" t="n">
        <f aca="false">AQ188</f>
        <v>0</v>
      </c>
      <c r="BY188" s="109" t="n">
        <f aca="false">Curves!AS189</f>
        <v>0</v>
      </c>
      <c r="BZ188" s="109" t="n">
        <f aca="false">BA188</f>
        <v>0</v>
      </c>
      <c r="CA188" s="109" t="n">
        <f aca="false">BB188</f>
        <v>0.05</v>
      </c>
      <c r="CB188" s="109"/>
      <c r="CC188" s="109"/>
      <c r="CD188" s="110"/>
      <c r="CE188" s="109"/>
      <c r="CF188" s="110"/>
      <c r="CG188" s="109"/>
      <c r="CH188" s="109"/>
      <c r="CI188" s="109"/>
      <c r="CJ188" s="109"/>
      <c r="CK188" s="109"/>
    </row>
    <row r="189" customFormat="false" ht="12.75" hidden="false" customHeight="false" outlineLevel="0" collapsed="false">
      <c r="A189" s="0" t="n">
        <v>0.318273466517955</v>
      </c>
      <c r="B189" s="0" t="str">
        <f aca="false">(D189&amp;E189&amp;F189&amp;G189&amp;H189&amp;I189&amp;J189&amp;K189&amp;L189&amp;M189&amp;N189&amp;O189&amp;P189&amp;Q189&amp;R189&amp;S189&amp;T189&amp;U189&amp;V189&amp;W189&amp;X189&amp;Y189&amp;Z189&amp;AA189&amp;AB189&amp;AC189&amp;AD189&amp;AE189&amp;AF189&amp;AG189&amp;AH189&amp;AI189&amp;AJ189&amp;AK189&amp;AL189&amp;AM189&amp;AN189&amp;AO189&amp;AP189&amp;AQ189&amp;AR189&amp;AS189&amp;AT189&amp;AU189&amp;AV189&amp;AW189&amp;AX189&amp;AY189&amp;AZ189&amp;BA189&amp;BB189&amp;BC189&amp;BD189&amp;BE189&amp;BF189&amp;BG189&amp;BH189&amp;BI189&amp;BJ189&amp;BK189&amp;BL189&amp;BM189&amp;BN189&amp;BO189&amp;BP189&amp;BQ189&amp;BR189&amp;BS189&amp;BT189&amp;BU189&amp;BV189&amp;BW189&amp;BX189&amp;BY189&amp;BZ189&amp;CA189)</f>
        <v>0000000000000000000000000000.00500.00500.0050000.0350.045-0.480.15500000.035000.0200.0200.05000.0350.05500.0350000000.01000000000000.05</v>
      </c>
      <c r="C189" s="108" t="n">
        <v>42430</v>
      </c>
      <c r="D189" s="109" t="n">
        <f aca="false">Curves!D190</f>
        <v>0</v>
      </c>
      <c r="E189" s="109" t="n">
        <v>0</v>
      </c>
      <c r="F189" s="109" t="n">
        <f aca="false">Curves!I190</f>
        <v>0</v>
      </c>
      <c r="G189" s="109" t="n">
        <v>0</v>
      </c>
      <c r="H189" s="109" t="n">
        <f aca="false">Curves!P190</f>
        <v>0</v>
      </c>
      <c r="I189" s="109" t="n">
        <v>0</v>
      </c>
      <c r="J189" s="109" t="n">
        <f aca="false">Curves!L190</f>
        <v>0</v>
      </c>
      <c r="K189" s="109" t="n">
        <v>0</v>
      </c>
      <c r="L189" s="109" t="n">
        <f aca="false">Curves!U190</f>
        <v>0</v>
      </c>
      <c r="M189" s="109" t="n">
        <v>0</v>
      </c>
      <c r="N189" s="109" t="n">
        <f aca="false">Curves!V190</f>
        <v>0</v>
      </c>
      <c r="O189" s="109" t="n">
        <v>0</v>
      </c>
      <c r="P189" s="109" t="n">
        <f aca="false">Curves!W190</f>
        <v>0</v>
      </c>
      <c r="Q189" s="109" t="n">
        <v>0</v>
      </c>
      <c r="R189" s="109" t="n">
        <f aca="false">Curves!O190</f>
        <v>0</v>
      </c>
      <c r="S189" s="109" t="n">
        <v>0</v>
      </c>
      <c r="T189" s="109" t="n">
        <f aca="false">Curves!F190</f>
        <v>0</v>
      </c>
      <c r="U189" s="109" t="n">
        <v>0</v>
      </c>
      <c r="V189" s="109" t="n">
        <f aca="false">Curves!H190</f>
        <v>0</v>
      </c>
      <c r="W189" s="109" t="n">
        <v>0</v>
      </c>
      <c r="X189" s="109" t="n">
        <f aca="false">Curves!S190</f>
        <v>0</v>
      </c>
      <c r="Y189" s="109" t="n">
        <v>0</v>
      </c>
      <c r="Z189" s="109" t="n">
        <f aca="false">Curves!K190</f>
        <v>0</v>
      </c>
      <c r="AA189" s="109" t="n">
        <v>0</v>
      </c>
      <c r="AB189" s="109" t="n">
        <f aca="false">Curves!G190</f>
        <v>0</v>
      </c>
      <c r="AC189" s="109" t="n">
        <v>0</v>
      </c>
      <c r="AD189" s="109" t="n">
        <f aca="false">Curves!R190</f>
        <v>0</v>
      </c>
      <c r="AE189" s="109" t="n">
        <v>0.005</v>
      </c>
      <c r="AF189" s="109" t="n">
        <f aca="false">Curves!N190</f>
        <v>0</v>
      </c>
      <c r="AG189" s="109" t="n">
        <v>0.005</v>
      </c>
      <c r="AH189" s="109" t="n">
        <f aca="false">Curves!J190</f>
        <v>0</v>
      </c>
      <c r="AI189" s="109" t="n">
        <v>0.005</v>
      </c>
      <c r="AJ189" s="109" t="n">
        <f aca="false">Curves!E190</f>
        <v>0</v>
      </c>
      <c r="AK189" s="109" t="n">
        <f aca="false">Curves!M190</f>
        <v>0</v>
      </c>
      <c r="AL189" s="109" t="n">
        <f aca="false">Curves!Q190</f>
        <v>0</v>
      </c>
      <c r="AM189" s="109" t="n">
        <f aca="false">Curves!AC190</f>
        <v>0.035</v>
      </c>
      <c r="AN189" s="109" t="n">
        <f aca="false">Curves!AQ190</f>
        <v>0.045</v>
      </c>
      <c r="AO189" s="109" t="n">
        <f aca="false">Curves!AD190</f>
        <v>-0.48</v>
      </c>
      <c r="AP189" s="109" t="n">
        <f aca="false">Curves!AP190</f>
        <v>0.155</v>
      </c>
      <c r="AQ189" s="109" t="n">
        <f aca="false">Curves!AA190</f>
        <v>0</v>
      </c>
      <c r="AR189" s="109" t="n">
        <f aca="false">Curves!AG190</f>
        <v>0</v>
      </c>
      <c r="AS189" s="109" t="n">
        <f aca="false">Curves!Y190</f>
        <v>0</v>
      </c>
      <c r="AT189" s="109" t="n">
        <f aca="false">Curves!AJ190</f>
        <v>0</v>
      </c>
      <c r="AU189" s="109" t="n">
        <f aca="false">Curves!AB190</f>
        <v>0.035</v>
      </c>
      <c r="AV189" s="109" t="n">
        <f aca="false">Curves!AH190</f>
        <v>0</v>
      </c>
      <c r="AW189" s="109" t="n">
        <f aca="false">Curves!Z190</f>
        <v>0</v>
      </c>
      <c r="AX189" s="109" t="n">
        <f aca="false">Curves!AI190</f>
        <v>0.02</v>
      </c>
      <c r="AY189" s="109" t="n">
        <f aca="false">Curves!Z190</f>
        <v>0</v>
      </c>
      <c r="AZ189" s="109" t="n">
        <f aca="false">Curves!AK190</f>
        <v>0.02</v>
      </c>
      <c r="BA189" s="109" t="n">
        <f aca="false">Curves!Z190</f>
        <v>0</v>
      </c>
      <c r="BB189" s="109" t="n">
        <f aca="false">Curves!AL190</f>
        <v>0.05</v>
      </c>
      <c r="BC189" s="109" t="n">
        <f aca="false">Curves!Z190</f>
        <v>0</v>
      </c>
      <c r="BD189" s="109" t="n">
        <f aca="false">Curves!AO190</f>
        <v>0</v>
      </c>
      <c r="BE189" s="109" t="n">
        <f aca="false">Curves!AC190</f>
        <v>0.035</v>
      </c>
      <c r="BF189" s="109" t="n">
        <f aca="false">Curves!AR190</f>
        <v>0.055</v>
      </c>
      <c r="BG189" s="109" t="n">
        <f aca="false">Curves!Z190</f>
        <v>0</v>
      </c>
      <c r="BH189" s="109" t="n">
        <f aca="false">Curves!AM190</f>
        <v>0.035</v>
      </c>
      <c r="BI189" s="109" t="n">
        <f aca="false">AS189</f>
        <v>0</v>
      </c>
      <c r="BJ189" s="109" t="n">
        <f aca="false">AT189</f>
        <v>0</v>
      </c>
      <c r="BK189" s="109" t="n">
        <v>0</v>
      </c>
      <c r="BL189" s="109" t="n">
        <f aca="false">D189</f>
        <v>0</v>
      </c>
      <c r="BM189" s="109" t="n">
        <v>0</v>
      </c>
      <c r="BN189" s="109" t="n">
        <f aca="false">R189</f>
        <v>0</v>
      </c>
      <c r="BO189" s="109" t="n">
        <f aca="false">S189+0.01</f>
        <v>0.01</v>
      </c>
      <c r="BP189" s="109" t="n">
        <v>0</v>
      </c>
      <c r="BQ189" s="109" t="n">
        <f aca="false">AS189</f>
        <v>0</v>
      </c>
      <c r="BR189" s="109" t="n">
        <f aca="false">AQ189</f>
        <v>0</v>
      </c>
      <c r="BS189" s="109" t="n">
        <f aca="false">D189</f>
        <v>0</v>
      </c>
      <c r="BT189" s="109" t="n">
        <f aca="false">Curves!AE190</f>
        <v>0</v>
      </c>
      <c r="BU189" s="109" t="n">
        <v>0</v>
      </c>
      <c r="BV189" s="109" t="n">
        <f aca="false">AW189</f>
        <v>0</v>
      </c>
      <c r="BW189" s="109" t="n">
        <f aca="false">Curves!AN190</f>
        <v>0</v>
      </c>
      <c r="BX189" s="109" t="n">
        <f aca="false">AQ189</f>
        <v>0</v>
      </c>
      <c r="BY189" s="109" t="n">
        <f aca="false">Curves!AS190</f>
        <v>0</v>
      </c>
      <c r="BZ189" s="109" t="n">
        <f aca="false">BA189</f>
        <v>0</v>
      </c>
      <c r="CA189" s="109" t="n">
        <f aca="false">BB189</f>
        <v>0.05</v>
      </c>
      <c r="CB189" s="109"/>
      <c r="CC189" s="109"/>
      <c r="CD189" s="110"/>
      <c r="CE189" s="109"/>
      <c r="CF189" s="110"/>
      <c r="CG189" s="109"/>
      <c r="CH189" s="109"/>
      <c r="CI189" s="109"/>
      <c r="CJ189" s="109"/>
      <c r="CK189" s="109"/>
    </row>
    <row r="190" customFormat="false" ht="12.75" hidden="false" customHeight="false" outlineLevel="0" collapsed="false">
      <c r="A190" s="0" t="n">
        <v>0.316298535430525</v>
      </c>
      <c r="B190" s="0" t="str">
        <f aca="false">(D190&amp;E190&amp;F190&amp;G190&amp;H190&amp;I190&amp;J190&amp;K190&amp;L190&amp;M190&amp;N190&amp;O190&amp;P190&amp;Q190&amp;R190&amp;S190&amp;T190&amp;U190&amp;V190&amp;W190&amp;X190&amp;Y190&amp;Z190&amp;AA190&amp;AB190&amp;AC190&amp;AD190&amp;AE190&amp;AF190&amp;AG190&amp;AH190&amp;AI190&amp;AJ190&amp;AK190&amp;AL190&amp;AM190&amp;AN190&amp;AO190&amp;AP190&amp;AQ190&amp;AR190&amp;AS190&amp;AT190&amp;AU190&amp;AV190&amp;AW190&amp;AX190&amp;AY190&amp;AZ190&amp;BA190&amp;BB190&amp;BC190&amp;BD190&amp;BE190&amp;BF190&amp;BG190&amp;BH190&amp;BI190&amp;BJ190&amp;BK190&amp;BL190&amp;BM190&amp;BN190&amp;BO190&amp;BP190&amp;BQ190&amp;BR190&amp;BS190&amp;BT190&amp;BU190&amp;BV190&amp;BW190&amp;BX190&amp;BY190&amp;BZ190&amp;CA190)</f>
        <v>0000000000000000000000000000.00500.00500.0050000.0350.03-0.480.15500000.035000.00500.00500.04000.0350.0400.00750000000.01000000000000.04</v>
      </c>
      <c r="C190" s="108" t="n">
        <v>42461</v>
      </c>
      <c r="D190" s="109" t="n">
        <f aca="false">Curves!D191</f>
        <v>0</v>
      </c>
      <c r="E190" s="109" t="n">
        <v>0</v>
      </c>
      <c r="F190" s="109" t="n">
        <f aca="false">Curves!I191</f>
        <v>0</v>
      </c>
      <c r="G190" s="109" t="n">
        <v>0</v>
      </c>
      <c r="H190" s="109" t="n">
        <f aca="false">Curves!P191</f>
        <v>0</v>
      </c>
      <c r="I190" s="109" t="n">
        <v>0</v>
      </c>
      <c r="J190" s="109" t="n">
        <f aca="false">Curves!L191</f>
        <v>0</v>
      </c>
      <c r="K190" s="109" t="n">
        <v>0</v>
      </c>
      <c r="L190" s="109" t="n">
        <f aca="false">Curves!U191</f>
        <v>0</v>
      </c>
      <c r="M190" s="109" t="n">
        <v>0</v>
      </c>
      <c r="N190" s="109" t="n">
        <f aca="false">Curves!V191</f>
        <v>0</v>
      </c>
      <c r="O190" s="109" t="n">
        <v>0</v>
      </c>
      <c r="P190" s="109" t="n">
        <f aca="false">Curves!W191</f>
        <v>0</v>
      </c>
      <c r="Q190" s="109" t="n">
        <v>0</v>
      </c>
      <c r="R190" s="109" t="n">
        <f aca="false">Curves!O191</f>
        <v>0</v>
      </c>
      <c r="S190" s="109" t="n">
        <v>0</v>
      </c>
      <c r="T190" s="109" t="n">
        <f aca="false">Curves!F191</f>
        <v>0</v>
      </c>
      <c r="U190" s="109" t="n">
        <v>0</v>
      </c>
      <c r="V190" s="109" t="n">
        <f aca="false">Curves!H191</f>
        <v>0</v>
      </c>
      <c r="W190" s="109" t="n">
        <v>0</v>
      </c>
      <c r="X190" s="109" t="n">
        <f aca="false">Curves!S191</f>
        <v>0</v>
      </c>
      <c r="Y190" s="109" t="n">
        <v>0</v>
      </c>
      <c r="Z190" s="109" t="n">
        <f aca="false">Curves!K191</f>
        <v>0</v>
      </c>
      <c r="AA190" s="109" t="n">
        <v>0</v>
      </c>
      <c r="AB190" s="109" t="n">
        <f aca="false">Curves!G191</f>
        <v>0</v>
      </c>
      <c r="AC190" s="109" t="n">
        <v>0</v>
      </c>
      <c r="AD190" s="109" t="n">
        <f aca="false">Curves!R191</f>
        <v>0</v>
      </c>
      <c r="AE190" s="109" t="n">
        <v>0.005</v>
      </c>
      <c r="AF190" s="109" t="n">
        <f aca="false">Curves!N191</f>
        <v>0</v>
      </c>
      <c r="AG190" s="109" t="n">
        <v>0.005</v>
      </c>
      <c r="AH190" s="109" t="n">
        <f aca="false">Curves!J191</f>
        <v>0</v>
      </c>
      <c r="AI190" s="109" t="n">
        <v>0.005</v>
      </c>
      <c r="AJ190" s="109" t="n">
        <f aca="false">Curves!E191</f>
        <v>0</v>
      </c>
      <c r="AK190" s="109" t="n">
        <f aca="false">Curves!M191</f>
        <v>0</v>
      </c>
      <c r="AL190" s="109" t="n">
        <f aca="false">Curves!Q191</f>
        <v>0</v>
      </c>
      <c r="AM190" s="109" t="n">
        <f aca="false">Curves!AC191</f>
        <v>0.035</v>
      </c>
      <c r="AN190" s="109" t="n">
        <f aca="false">Curves!AQ191</f>
        <v>0.03</v>
      </c>
      <c r="AO190" s="109" t="n">
        <f aca="false">Curves!AD191</f>
        <v>-0.48</v>
      </c>
      <c r="AP190" s="109" t="n">
        <f aca="false">Curves!AP191</f>
        <v>0.155</v>
      </c>
      <c r="AQ190" s="109" t="n">
        <f aca="false">Curves!AA191</f>
        <v>0</v>
      </c>
      <c r="AR190" s="109" t="n">
        <f aca="false">Curves!AG191</f>
        <v>0</v>
      </c>
      <c r="AS190" s="109" t="n">
        <f aca="false">Curves!Y191</f>
        <v>0</v>
      </c>
      <c r="AT190" s="109" t="n">
        <f aca="false">Curves!AJ191</f>
        <v>0</v>
      </c>
      <c r="AU190" s="109" t="n">
        <f aca="false">Curves!AB191</f>
        <v>0.035</v>
      </c>
      <c r="AV190" s="109" t="n">
        <f aca="false">Curves!AH191</f>
        <v>0</v>
      </c>
      <c r="AW190" s="109" t="n">
        <f aca="false">Curves!Z191</f>
        <v>0</v>
      </c>
      <c r="AX190" s="109" t="n">
        <f aca="false">Curves!AI191</f>
        <v>0.005</v>
      </c>
      <c r="AY190" s="109" t="n">
        <f aca="false">Curves!Z191</f>
        <v>0</v>
      </c>
      <c r="AZ190" s="109" t="n">
        <f aca="false">Curves!AK191</f>
        <v>0.005</v>
      </c>
      <c r="BA190" s="109" t="n">
        <f aca="false">Curves!Z191</f>
        <v>0</v>
      </c>
      <c r="BB190" s="109" t="n">
        <f aca="false">Curves!AL191</f>
        <v>0.04</v>
      </c>
      <c r="BC190" s="109" t="n">
        <f aca="false">Curves!Z191</f>
        <v>0</v>
      </c>
      <c r="BD190" s="109" t="n">
        <f aca="false">Curves!AO191</f>
        <v>0</v>
      </c>
      <c r="BE190" s="109" t="n">
        <f aca="false">Curves!AC191</f>
        <v>0.035</v>
      </c>
      <c r="BF190" s="109" t="n">
        <f aca="false">Curves!AR191</f>
        <v>0.04</v>
      </c>
      <c r="BG190" s="109" t="n">
        <f aca="false">Curves!Z191</f>
        <v>0</v>
      </c>
      <c r="BH190" s="109" t="n">
        <f aca="false">Curves!AM191</f>
        <v>0.0075</v>
      </c>
      <c r="BI190" s="109" t="n">
        <f aca="false">AS190</f>
        <v>0</v>
      </c>
      <c r="BJ190" s="109" t="n">
        <f aca="false">AT190</f>
        <v>0</v>
      </c>
      <c r="BK190" s="109" t="n">
        <v>0</v>
      </c>
      <c r="BL190" s="109" t="n">
        <f aca="false">D190</f>
        <v>0</v>
      </c>
      <c r="BM190" s="109" t="n">
        <v>0</v>
      </c>
      <c r="BN190" s="109" t="n">
        <f aca="false">R190</f>
        <v>0</v>
      </c>
      <c r="BO190" s="109" t="n">
        <f aca="false">S190+0.01</f>
        <v>0.01</v>
      </c>
      <c r="BP190" s="109" t="n">
        <v>0</v>
      </c>
      <c r="BQ190" s="109" t="n">
        <f aca="false">AS190</f>
        <v>0</v>
      </c>
      <c r="BR190" s="109" t="n">
        <f aca="false">AQ190</f>
        <v>0</v>
      </c>
      <c r="BS190" s="109" t="n">
        <f aca="false">D190</f>
        <v>0</v>
      </c>
      <c r="BT190" s="109" t="n">
        <f aca="false">Curves!AE191</f>
        <v>0</v>
      </c>
      <c r="BU190" s="109" t="n">
        <v>0</v>
      </c>
      <c r="BV190" s="109" t="n">
        <f aca="false">AW190</f>
        <v>0</v>
      </c>
      <c r="BW190" s="109" t="n">
        <f aca="false">Curves!AN191</f>
        <v>0</v>
      </c>
      <c r="BX190" s="109" t="n">
        <f aca="false">AQ190</f>
        <v>0</v>
      </c>
      <c r="BY190" s="109" t="n">
        <f aca="false">Curves!AS191</f>
        <v>0</v>
      </c>
      <c r="BZ190" s="109" t="n">
        <f aca="false">BA190</f>
        <v>0</v>
      </c>
      <c r="CA190" s="109" t="n">
        <f aca="false">BB190</f>
        <v>0.04</v>
      </c>
      <c r="CB190" s="109"/>
      <c r="CC190" s="109"/>
      <c r="CD190" s="110"/>
      <c r="CE190" s="109"/>
      <c r="CF190" s="110"/>
      <c r="CG190" s="109"/>
      <c r="CH190" s="109"/>
      <c r="CI190" s="109"/>
      <c r="CJ190" s="109"/>
      <c r="CK190" s="109"/>
    </row>
    <row r="191" customFormat="false" ht="12.75" hidden="false" customHeight="false" outlineLevel="0" collapsed="false">
      <c r="A191" s="0" t="n">
        <v>0.314398809515406</v>
      </c>
      <c r="B191" s="0" t="str">
        <f aca="false">(D191&amp;E191&amp;F191&amp;G191&amp;H191&amp;I191&amp;J191&amp;K191&amp;L191&amp;M191&amp;N191&amp;O191&amp;P191&amp;Q191&amp;R191&amp;S191&amp;T191&amp;U191&amp;V191&amp;W191&amp;X191&amp;Y191&amp;Z191&amp;AA191&amp;AB191&amp;AC191&amp;AD191&amp;AE191&amp;AF191&amp;AG191&amp;AH191&amp;AI191&amp;AJ191&amp;AK191&amp;AL191&amp;AM191&amp;AN191&amp;AO191&amp;AP191&amp;AQ191&amp;AR191&amp;AS191&amp;AT191&amp;AU191&amp;AV191&amp;AW191&amp;AX191&amp;AY191&amp;AZ191&amp;BA191&amp;BB191&amp;BC191&amp;BD191&amp;BE191&amp;BF191&amp;BG191&amp;BH191&amp;BI191&amp;BJ191&amp;BK191&amp;BL191&amp;BM191&amp;BN191&amp;BO191&amp;BP191&amp;BQ191&amp;BR191&amp;BS191&amp;BT191&amp;BU191&amp;BV191&amp;BW191&amp;BX191&amp;BY191&amp;BZ191&amp;CA191)</f>
        <v>0000000000000000000000000000.00500.00500.0050000.0350.03-0.480.15500000.035000.00500.00500.04000.0350.0100.01000000.01000000000000.04</v>
      </c>
      <c r="C191" s="108" t="n">
        <v>42491</v>
      </c>
      <c r="D191" s="109" t="n">
        <f aca="false">Curves!D192</f>
        <v>0</v>
      </c>
      <c r="E191" s="109" t="n">
        <v>0</v>
      </c>
      <c r="F191" s="109" t="n">
        <f aca="false">Curves!I192</f>
        <v>0</v>
      </c>
      <c r="G191" s="109" t="n">
        <v>0</v>
      </c>
      <c r="H191" s="109" t="n">
        <f aca="false">Curves!P192</f>
        <v>0</v>
      </c>
      <c r="I191" s="109" t="n">
        <v>0</v>
      </c>
      <c r="J191" s="109" t="n">
        <f aca="false">Curves!L192</f>
        <v>0</v>
      </c>
      <c r="K191" s="109" t="n">
        <v>0</v>
      </c>
      <c r="L191" s="109" t="n">
        <f aca="false">Curves!U192</f>
        <v>0</v>
      </c>
      <c r="M191" s="109" t="n">
        <v>0</v>
      </c>
      <c r="N191" s="109" t="n">
        <f aca="false">Curves!V192</f>
        <v>0</v>
      </c>
      <c r="O191" s="109" t="n">
        <v>0</v>
      </c>
      <c r="P191" s="109" t="n">
        <f aca="false">Curves!W192</f>
        <v>0</v>
      </c>
      <c r="Q191" s="109" t="n">
        <v>0</v>
      </c>
      <c r="R191" s="109" t="n">
        <f aca="false">Curves!O192</f>
        <v>0</v>
      </c>
      <c r="S191" s="109" t="n">
        <v>0</v>
      </c>
      <c r="T191" s="109" t="n">
        <f aca="false">Curves!F192</f>
        <v>0</v>
      </c>
      <c r="U191" s="109" t="n">
        <v>0</v>
      </c>
      <c r="V191" s="109" t="n">
        <f aca="false">Curves!H192</f>
        <v>0</v>
      </c>
      <c r="W191" s="109" t="n">
        <v>0</v>
      </c>
      <c r="X191" s="109" t="n">
        <f aca="false">Curves!S192</f>
        <v>0</v>
      </c>
      <c r="Y191" s="109" t="n">
        <v>0</v>
      </c>
      <c r="Z191" s="109" t="n">
        <f aca="false">Curves!K192</f>
        <v>0</v>
      </c>
      <c r="AA191" s="109" t="n">
        <v>0</v>
      </c>
      <c r="AB191" s="109" t="n">
        <f aca="false">Curves!G192</f>
        <v>0</v>
      </c>
      <c r="AC191" s="109" t="n">
        <v>0</v>
      </c>
      <c r="AD191" s="109" t="n">
        <f aca="false">Curves!R192</f>
        <v>0</v>
      </c>
      <c r="AE191" s="109" t="n">
        <v>0.005</v>
      </c>
      <c r="AF191" s="109" t="n">
        <f aca="false">Curves!N192</f>
        <v>0</v>
      </c>
      <c r="AG191" s="109" t="n">
        <v>0.005</v>
      </c>
      <c r="AH191" s="109" t="n">
        <f aca="false">Curves!J192</f>
        <v>0</v>
      </c>
      <c r="AI191" s="109" t="n">
        <v>0.005</v>
      </c>
      <c r="AJ191" s="109" t="n">
        <f aca="false">Curves!E192</f>
        <v>0</v>
      </c>
      <c r="AK191" s="109" t="n">
        <f aca="false">Curves!M192</f>
        <v>0</v>
      </c>
      <c r="AL191" s="109" t="n">
        <f aca="false">Curves!Q192</f>
        <v>0</v>
      </c>
      <c r="AM191" s="109" t="n">
        <f aca="false">Curves!AC192</f>
        <v>0.035</v>
      </c>
      <c r="AN191" s="109" t="n">
        <f aca="false">Curves!AQ192</f>
        <v>0.03</v>
      </c>
      <c r="AO191" s="109" t="n">
        <f aca="false">Curves!AD192</f>
        <v>-0.48</v>
      </c>
      <c r="AP191" s="109" t="n">
        <f aca="false">Curves!AP192</f>
        <v>0.155</v>
      </c>
      <c r="AQ191" s="109" t="n">
        <f aca="false">Curves!AA192</f>
        <v>0</v>
      </c>
      <c r="AR191" s="109" t="n">
        <f aca="false">Curves!AG192</f>
        <v>0</v>
      </c>
      <c r="AS191" s="109" t="n">
        <f aca="false">Curves!Y192</f>
        <v>0</v>
      </c>
      <c r="AT191" s="109" t="n">
        <f aca="false">Curves!AJ192</f>
        <v>0</v>
      </c>
      <c r="AU191" s="109" t="n">
        <f aca="false">Curves!AB192</f>
        <v>0.035</v>
      </c>
      <c r="AV191" s="109" t="n">
        <f aca="false">Curves!AH192</f>
        <v>0</v>
      </c>
      <c r="AW191" s="109" t="n">
        <f aca="false">Curves!Z192</f>
        <v>0</v>
      </c>
      <c r="AX191" s="109" t="n">
        <f aca="false">Curves!AI192</f>
        <v>0.005</v>
      </c>
      <c r="AY191" s="109" t="n">
        <f aca="false">Curves!Z192</f>
        <v>0</v>
      </c>
      <c r="AZ191" s="109" t="n">
        <f aca="false">Curves!AK192</f>
        <v>0.005</v>
      </c>
      <c r="BA191" s="109" t="n">
        <f aca="false">Curves!Z192</f>
        <v>0</v>
      </c>
      <c r="BB191" s="109" t="n">
        <f aca="false">Curves!AL192</f>
        <v>0.04</v>
      </c>
      <c r="BC191" s="109" t="n">
        <f aca="false">Curves!Z192</f>
        <v>0</v>
      </c>
      <c r="BD191" s="109" t="n">
        <f aca="false">Curves!AO192</f>
        <v>0</v>
      </c>
      <c r="BE191" s="109" t="n">
        <f aca="false">Curves!AC192</f>
        <v>0.035</v>
      </c>
      <c r="BF191" s="109" t="n">
        <f aca="false">Curves!AR192</f>
        <v>0.01</v>
      </c>
      <c r="BG191" s="109" t="n">
        <f aca="false">Curves!Z192</f>
        <v>0</v>
      </c>
      <c r="BH191" s="109" t="n">
        <f aca="false">Curves!AM192</f>
        <v>0.01</v>
      </c>
      <c r="BI191" s="111"/>
      <c r="BJ191" s="109" t="n">
        <f aca="false">AT191</f>
        <v>0</v>
      </c>
      <c r="BK191" s="109" t="n">
        <v>0</v>
      </c>
      <c r="BL191" s="109" t="n">
        <f aca="false">D191</f>
        <v>0</v>
      </c>
      <c r="BM191" s="109" t="n">
        <v>0</v>
      </c>
      <c r="BN191" s="109" t="n">
        <f aca="false">R191</f>
        <v>0</v>
      </c>
      <c r="BO191" s="109" t="n">
        <f aca="false">S191+0.01</f>
        <v>0.01</v>
      </c>
      <c r="BP191" s="109" t="n">
        <v>0</v>
      </c>
      <c r="BQ191" s="109" t="n">
        <f aca="false">AS191</f>
        <v>0</v>
      </c>
      <c r="BR191" s="109" t="n">
        <f aca="false">AQ191</f>
        <v>0</v>
      </c>
      <c r="BS191" s="109" t="n">
        <f aca="false">D191</f>
        <v>0</v>
      </c>
      <c r="BT191" s="109" t="n">
        <f aca="false">Curves!AE192</f>
        <v>0</v>
      </c>
      <c r="BU191" s="109" t="n">
        <v>0</v>
      </c>
      <c r="BV191" s="109" t="n">
        <f aca="false">AW191</f>
        <v>0</v>
      </c>
      <c r="BW191" s="109" t="n">
        <f aca="false">Curves!AN192</f>
        <v>0</v>
      </c>
      <c r="BX191" s="109" t="n">
        <f aca="false">AQ191</f>
        <v>0</v>
      </c>
      <c r="BY191" s="109" t="n">
        <f aca="false">Curves!AS192</f>
        <v>0</v>
      </c>
      <c r="BZ191" s="109" t="n">
        <f aca="false">BA191</f>
        <v>0</v>
      </c>
      <c r="CA191" s="109" t="n">
        <f aca="false">BB191</f>
        <v>0.04</v>
      </c>
      <c r="CB191" s="111"/>
      <c r="CC191" s="111"/>
      <c r="CD191" s="111"/>
      <c r="CE191" s="111"/>
      <c r="CF191" s="111"/>
      <c r="CG191" s="111"/>
      <c r="CH191" s="111"/>
      <c r="CI191" s="111"/>
      <c r="CJ191" s="111"/>
      <c r="CK191" s="111"/>
    </row>
    <row r="192" customFormat="false" ht="12.75" hidden="false" customHeight="false" outlineLevel="0" collapsed="false">
      <c r="A192" s="0" t="n">
        <v>0.312447569617853</v>
      </c>
      <c r="B192" s="0" t="str">
        <f aca="false">(D192&amp;E192&amp;F192&amp;G192&amp;H192&amp;I192&amp;J192&amp;K192&amp;L192&amp;M192&amp;N192&amp;O192&amp;P192&amp;Q192&amp;R192&amp;S192&amp;T192&amp;U192&amp;V192&amp;W192&amp;X192&amp;Y192&amp;Z192&amp;AA192&amp;AB192&amp;AC192&amp;AD192&amp;AE192&amp;AF192&amp;AG192&amp;AH192&amp;AI192&amp;AJ192&amp;AK192&amp;AL192&amp;AM192&amp;AN192&amp;AO192&amp;AP192&amp;AQ192&amp;AR192&amp;AS192&amp;AT192&amp;AU192&amp;AV192&amp;AW192&amp;AX192&amp;AY192&amp;AZ192&amp;BA192&amp;BB192&amp;BC192&amp;BD192&amp;BE192&amp;BF192&amp;BG192&amp;BH192&amp;BI192&amp;BJ192&amp;BK192&amp;BL192&amp;BM192&amp;BN192&amp;BO192&amp;BP192&amp;BQ192&amp;BR192&amp;BS192&amp;BT192&amp;BU192&amp;BV192&amp;BW192&amp;BX192&amp;BY192&amp;BZ192&amp;CA192)</f>
        <v>0000000000000000000000000000.00500.00500.0050000000.15500000000.00500000000.0100000000.01000000000000</v>
      </c>
      <c r="C192" s="108" t="n">
        <v>42522</v>
      </c>
      <c r="D192" s="109" t="n">
        <f aca="false">Curves!D193</f>
        <v>0</v>
      </c>
      <c r="E192" s="109" t="n">
        <v>0</v>
      </c>
      <c r="F192" s="109" t="n">
        <f aca="false">Curves!I193</f>
        <v>0</v>
      </c>
      <c r="G192" s="109" t="n">
        <v>0</v>
      </c>
      <c r="H192" s="109" t="n">
        <f aca="false">Curves!P193</f>
        <v>0</v>
      </c>
      <c r="I192" s="109" t="n">
        <v>0</v>
      </c>
      <c r="J192" s="109" t="n">
        <f aca="false">Curves!L193</f>
        <v>0</v>
      </c>
      <c r="K192" s="109" t="n">
        <v>0</v>
      </c>
      <c r="L192" s="109" t="n">
        <f aca="false">Curves!U193</f>
        <v>0</v>
      </c>
      <c r="M192" s="109" t="n">
        <v>0</v>
      </c>
      <c r="N192" s="109" t="n">
        <f aca="false">Curves!V193</f>
        <v>0</v>
      </c>
      <c r="O192" s="109" t="n">
        <v>0</v>
      </c>
      <c r="P192" s="109" t="n">
        <f aca="false">Curves!W193</f>
        <v>0</v>
      </c>
      <c r="Q192" s="109" t="n">
        <v>0</v>
      </c>
      <c r="R192" s="109" t="n">
        <f aca="false">Curves!O193</f>
        <v>0</v>
      </c>
      <c r="S192" s="109" t="n">
        <v>0</v>
      </c>
      <c r="T192" s="109" t="n">
        <f aca="false">Curves!F193</f>
        <v>0</v>
      </c>
      <c r="U192" s="109" t="n">
        <v>0</v>
      </c>
      <c r="V192" s="109" t="n">
        <f aca="false">Curves!H193</f>
        <v>0</v>
      </c>
      <c r="W192" s="109" t="n">
        <v>0</v>
      </c>
      <c r="X192" s="109" t="n">
        <f aca="false">Curves!S193</f>
        <v>0</v>
      </c>
      <c r="Y192" s="109" t="n">
        <v>0</v>
      </c>
      <c r="Z192" s="109" t="n">
        <f aca="false">Curves!K193</f>
        <v>0</v>
      </c>
      <c r="AA192" s="109" t="n">
        <v>0</v>
      </c>
      <c r="AB192" s="109" t="n">
        <f aca="false">Curves!G193</f>
        <v>0</v>
      </c>
      <c r="AC192" s="109" t="n">
        <v>0</v>
      </c>
      <c r="AD192" s="109" t="n">
        <f aca="false">Curves!R193</f>
        <v>0</v>
      </c>
      <c r="AE192" s="109" t="n">
        <v>0.005</v>
      </c>
      <c r="AF192" s="109" t="n">
        <f aca="false">Curves!N193</f>
        <v>0</v>
      </c>
      <c r="AG192" s="109" t="n">
        <v>0.005</v>
      </c>
      <c r="AH192" s="109" t="n">
        <f aca="false">Curves!J193</f>
        <v>0</v>
      </c>
      <c r="AI192" s="109" t="n">
        <v>0.005</v>
      </c>
      <c r="AJ192" s="109" t="n">
        <f aca="false">Curves!E193</f>
        <v>0</v>
      </c>
      <c r="AK192" s="109" t="n">
        <f aca="false">Curves!M193</f>
        <v>0</v>
      </c>
      <c r="AL192" s="109" t="n">
        <f aca="false">Curves!Q193</f>
        <v>0</v>
      </c>
      <c r="AM192" s="109" t="n">
        <f aca="false">Curves!AC193</f>
        <v>0</v>
      </c>
      <c r="AN192" s="109" t="n">
        <f aca="false">Curves!AQ193</f>
        <v>0</v>
      </c>
      <c r="AO192" s="109" t="n">
        <f aca="false">Curves!AD193</f>
        <v>0</v>
      </c>
      <c r="AP192" s="109" t="n">
        <f aca="false">Curves!AP193</f>
        <v>0.155</v>
      </c>
      <c r="AQ192" s="109" t="n">
        <f aca="false">Curves!AA193</f>
        <v>0</v>
      </c>
      <c r="AR192" s="109" t="n">
        <f aca="false">Curves!AG193</f>
        <v>0</v>
      </c>
      <c r="AS192" s="109" t="n">
        <f aca="false">Curves!Y193</f>
        <v>0</v>
      </c>
      <c r="AT192" s="109" t="n">
        <f aca="false">Curves!AJ193</f>
        <v>0</v>
      </c>
      <c r="AU192" s="109" t="n">
        <f aca="false">Curves!AB193</f>
        <v>0</v>
      </c>
      <c r="AV192" s="109" t="n">
        <f aca="false">Curves!AH193</f>
        <v>0</v>
      </c>
      <c r="AW192" s="109" t="n">
        <f aca="false">Curves!Z193</f>
        <v>0</v>
      </c>
      <c r="AX192" s="109" t="n">
        <f aca="false">Curves!AI193</f>
        <v>0.005</v>
      </c>
      <c r="AY192" s="109" t="n">
        <f aca="false">Curves!Z193</f>
        <v>0</v>
      </c>
      <c r="AZ192" s="109" t="n">
        <f aca="false">Curves!AK193</f>
        <v>0</v>
      </c>
      <c r="BA192" s="109" t="n">
        <f aca="false">Curves!Z193</f>
        <v>0</v>
      </c>
      <c r="BB192" s="109" t="n">
        <f aca="false">Curves!AL193</f>
        <v>0</v>
      </c>
      <c r="BC192" s="109" t="n">
        <f aca="false">Curves!Z193</f>
        <v>0</v>
      </c>
      <c r="BD192" s="109" t="n">
        <f aca="false">Curves!AO193</f>
        <v>0</v>
      </c>
      <c r="BE192" s="109" t="n">
        <f aca="false">Curves!AC193</f>
        <v>0</v>
      </c>
      <c r="BF192" s="109" t="n">
        <f aca="false">Curves!AR193</f>
        <v>0.01</v>
      </c>
      <c r="BG192" s="109" t="n">
        <f aca="false">Curves!Z193</f>
        <v>0</v>
      </c>
      <c r="BH192" s="109" t="n">
        <f aca="false">Curves!AM193</f>
        <v>0</v>
      </c>
      <c r="BI192" s="111"/>
      <c r="BJ192" s="109" t="n">
        <f aca="false">AT192</f>
        <v>0</v>
      </c>
      <c r="BK192" s="109" t="n">
        <v>0</v>
      </c>
      <c r="BL192" s="109" t="n">
        <f aca="false">D192</f>
        <v>0</v>
      </c>
      <c r="BM192" s="109" t="n">
        <v>0</v>
      </c>
      <c r="BN192" s="109" t="n">
        <f aca="false">R192</f>
        <v>0</v>
      </c>
      <c r="BO192" s="109" t="n">
        <f aca="false">S192+0.01</f>
        <v>0.01</v>
      </c>
      <c r="BP192" s="109" t="n">
        <v>0</v>
      </c>
      <c r="BQ192" s="109" t="n">
        <f aca="false">AS192</f>
        <v>0</v>
      </c>
      <c r="BR192" s="109" t="n">
        <f aca="false">AQ192</f>
        <v>0</v>
      </c>
      <c r="BS192" s="109" t="n">
        <f aca="false">D192</f>
        <v>0</v>
      </c>
      <c r="BT192" s="109" t="n">
        <f aca="false">Curves!AE193</f>
        <v>0</v>
      </c>
      <c r="BU192" s="109" t="n">
        <v>0</v>
      </c>
      <c r="BV192" s="109" t="n">
        <f aca="false">AW192</f>
        <v>0</v>
      </c>
      <c r="BW192" s="109" t="n">
        <f aca="false">Curves!AN193</f>
        <v>0</v>
      </c>
      <c r="BX192" s="109" t="n">
        <f aca="false">AQ192</f>
        <v>0</v>
      </c>
      <c r="BY192" s="109" t="n">
        <f aca="false">Curves!AS193</f>
        <v>0</v>
      </c>
      <c r="BZ192" s="109" t="n">
        <f aca="false">BA192</f>
        <v>0</v>
      </c>
      <c r="CA192" s="109" t="n">
        <f aca="false">BB192</f>
        <v>0</v>
      </c>
      <c r="CB192" s="111"/>
      <c r="CC192" s="111"/>
      <c r="CD192" s="111"/>
      <c r="CE192" s="111"/>
      <c r="CF192" s="111"/>
      <c r="CG192" s="111"/>
      <c r="CH192" s="111"/>
      <c r="CI192" s="111"/>
      <c r="CJ192" s="111"/>
      <c r="CK192" s="111"/>
    </row>
    <row r="193" customFormat="false" ht="12.75" hidden="false" customHeight="false" outlineLevel="0" collapsed="false">
      <c r="A193" s="0" t="n">
        <v>0.310570634844153</v>
      </c>
      <c r="B193" s="0" t="str">
        <f aca="false">(D193&amp;E193&amp;F193&amp;G193&amp;H193&amp;I193&amp;J193&amp;K193&amp;L193&amp;M193&amp;N193&amp;O193&amp;P193&amp;Q193&amp;R193&amp;S193&amp;T193&amp;U193&amp;V193&amp;W193&amp;X193&amp;Y193&amp;Z193&amp;AA193&amp;AB193&amp;AC193&amp;AD193&amp;AE193&amp;AF193&amp;AG193&amp;AH193&amp;AI193&amp;AJ193&amp;AK193&amp;AL193&amp;AM193&amp;AN193&amp;AO193&amp;AP193&amp;AQ193&amp;AR193&amp;AS193&amp;AT193&amp;AU193&amp;AV193&amp;AW193&amp;AX193&amp;AY193&amp;AZ193&amp;BA193&amp;BB193&amp;BC193&amp;BD193&amp;BE193&amp;BF193&amp;BG193&amp;BH193&amp;BI193&amp;BJ193&amp;BK193&amp;BL193&amp;BM193&amp;BN193&amp;BO193&amp;BP193&amp;BQ193&amp;BR193&amp;BS193&amp;BT193&amp;BU193&amp;BV193&amp;BW193&amp;BX193&amp;BY193&amp;BZ193&amp;CA193)</f>
        <v>0000000000000000000000000000.00500.00500.0050000000.1550000000000000000.0100000000.01000000000000</v>
      </c>
      <c r="C193" s="108" t="n">
        <v>42552</v>
      </c>
      <c r="D193" s="109" t="n">
        <f aca="false">Curves!D194</f>
        <v>0</v>
      </c>
      <c r="E193" s="109" t="n">
        <v>0</v>
      </c>
      <c r="F193" s="109" t="n">
        <f aca="false">Curves!I194</f>
        <v>0</v>
      </c>
      <c r="G193" s="109" t="n">
        <v>0</v>
      </c>
      <c r="H193" s="109" t="n">
        <f aca="false">Curves!P194</f>
        <v>0</v>
      </c>
      <c r="I193" s="109" t="n">
        <v>0</v>
      </c>
      <c r="J193" s="109" t="n">
        <f aca="false">Curves!L194</f>
        <v>0</v>
      </c>
      <c r="K193" s="109" t="n">
        <v>0</v>
      </c>
      <c r="L193" s="109" t="n">
        <f aca="false">Curves!U194</f>
        <v>0</v>
      </c>
      <c r="M193" s="109" t="n">
        <v>0</v>
      </c>
      <c r="N193" s="109" t="n">
        <f aca="false">Curves!V194</f>
        <v>0</v>
      </c>
      <c r="O193" s="109" t="n">
        <v>0</v>
      </c>
      <c r="P193" s="109" t="n">
        <f aca="false">Curves!W194</f>
        <v>0</v>
      </c>
      <c r="Q193" s="109" t="n">
        <v>0</v>
      </c>
      <c r="R193" s="109" t="n">
        <f aca="false">Curves!O194</f>
        <v>0</v>
      </c>
      <c r="S193" s="109" t="n">
        <v>0</v>
      </c>
      <c r="T193" s="109" t="n">
        <f aca="false">Curves!F194</f>
        <v>0</v>
      </c>
      <c r="U193" s="109" t="n">
        <v>0</v>
      </c>
      <c r="V193" s="109" t="n">
        <f aca="false">Curves!H194</f>
        <v>0</v>
      </c>
      <c r="W193" s="109" t="n">
        <v>0</v>
      </c>
      <c r="X193" s="109" t="n">
        <f aca="false">Curves!S194</f>
        <v>0</v>
      </c>
      <c r="Y193" s="109" t="n">
        <v>0</v>
      </c>
      <c r="Z193" s="109" t="n">
        <f aca="false">Curves!K194</f>
        <v>0</v>
      </c>
      <c r="AA193" s="109" t="n">
        <v>0</v>
      </c>
      <c r="AB193" s="109" t="n">
        <f aca="false">Curves!G194</f>
        <v>0</v>
      </c>
      <c r="AC193" s="109" t="n">
        <v>0</v>
      </c>
      <c r="AD193" s="109" t="n">
        <f aca="false">Curves!R194</f>
        <v>0</v>
      </c>
      <c r="AE193" s="109" t="n">
        <v>0.005</v>
      </c>
      <c r="AF193" s="109" t="n">
        <f aca="false">Curves!N194</f>
        <v>0</v>
      </c>
      <c r="AG193" s="109" t="n">
        <v>0.005</v>
      </c>
      <c r="AH193" s="109" t="n">
        <f aca="false">Curves!J194</f>
        <v>0</v>
      </c>
      <c r="AI193" s="109" t="n">
        <v>0.005</v>
      </c>
      <c r="AJ193" s="109" t="n">
        <f aca="false">Curves!E194</f>
        <v>0</v>
      </c>
      <c r="AK193" s="109" t="n">
        <f aca="false">Curves!M194</f>
        <v>0</v>
      </c>
      <c r="AL193" s="109" t="n">
        <f aca="false">Curves!Q194</f>
        <v>0</v>
      </c>
      <c r="AM193" s="109" t="n">
        <f aca="false">Curves!AC194</f>
        <v>0</v>
      </c>
      <c r="AN193" s="109" t="n">
        <f aca="false">Curves!AQ194</f>
        <v>0</v>
      </c>
      <c r="AO193" s="109" t="n">
        <f aca="false">Curves!AD194</f>
        <v>0</v>
      </c>
      <c r="AP193" s="109" t="n">
        <f aca="false">Curves!AP194</f>
        <v>0.155</v>
      </c>
      <c r="AQ193" s="109" t="n">
        <f aca="false">Curves!AA194</f>
        <v>0</v>
      </c>
      <c r="AR193" s="109" t="n">
        <f aca="false">Curves!AG194</f>
        <v>0</v>
      </c>
      <c r="AS193" s="109" t="n">
        <f aca="false">Curves!Y194</f>
        <v>0</v>
      </c>
      <c r="AT193" s="109" t="n">
        <f aca="false">Curves!AJ194</f>
        <v>0</v>
      </c>
      <c r="AU193" s="109" t="n">
        <f aca="false">Curves!AB194</f>
        <v>0</v>
      </c>
      <c r="AV193" s="109" t="n">
        <f aca="false">Curves!AH194</f>
        <v>0</v>
      </c>
      <c r="AW193" s="109" t="n">
        <f aca="false">Curves!Z194</f>
        <v>0</v>
      </c>
      <c r="AX193" s="109" t="n">
        <f aca="false">Curves!AI194</f>
        <v>0</v>
      </c>
      <c r="AY193" s="109" t="n">
        <f aca="false">Curves!Z194</f>
        <v>0</v>
      </c>
      <c r="AZ193" s="109" t="n">
        <f aca="false">Curves!AK194</f>
        <v>0</v>
      </c>
      <c r="BA193" s="109" t="n">
        <f aca="false">Curves!Z194</f>
        <v>0</v>
      </c>
      <c r="BB193" s="109" t="n">
        <f aca="false">Curves!AL194</f>
        <v>0</v>
      </c>
      <c r="BC193" s="109" t="n">
        <f aca="false">Curves!Z194</f>
        <v>0</v>
      </c>
      <c r="BD193" s="109" t="n">
        <f aca="false">Curves!AO194</f>
        <v>0</v>
      </c>
      <c r="BE193" s="109" t="n">
        <f aca="false">Curves!AC194</f>
        <v>0</v>
      </c>
      <c r="BF193" s="109" t="n">
        <f aca="false">Curves!AR194</f>
        <v>0.01</v>
      </c>
      <c r="BG193" s="109" t="n">
        <f aca="false">Curves!Z194</f>
        <v>0</v>
      </c>
      <c r="BH193" s="109" t="n">
        <f aca="false">Curves!AM194</f>
        <v>0</v>
      </c>
      <c r="BI193" s="111"/>
      <c r="BJ193" s="109" t="n">
        <f aca="false">AT193</f>
        <v>0</v>
      </c>
      <c r="BK193" s="109" t="n">
        <v>0</v>
      </c>
      <c r="BL193" s="109" t="n">
        <f aca="false">D193</f>
        <v>0</v>
      </c>
      <c r="BM193" s="109" t="n">
        <v>0</v>
      </c>
      <c r="BN193" s="109" t="n">
        <f aca="false">R193</f>
        <v>0</v>
      </c>
      <c r="BO193" s="109" t="n">
        <f aca="false">S193+0.01</f>
        <v>0.01</v>
      </c>
      <c r="BP193" s="109" t="n">
        <v>0</v>
      </c>
      <c r="BQ193" s="109" t="n">
        <f aca="false">AS193</f>
        <v>0</v>
      </c>
      <c r="BR193" s="109" t="n">
        <f aca="false">AQ193</f>
        <v>0</v>
      </c>
      <c r="BS193" s="109" t="n">
        <f aca="false">D193</f>
        <v>0</v>
      </c>
      <c r="BT193" s="109" t="n">
        <f aca="false">Curves!AE194</f>
        <v>0</v>
      </c>
      <c r="BU193" s="109" t="n">
        <v>0</v>
      </c>
      <c r="BV193" s="109" t="n">
        <f aca="false">AW193</f>
        <v>0</v>
      </c>
      <c r="BW193" s="109" t="n">
        <f aca="false">Curves!AN194</f>
        <v>0</v>
      </c>
      <c r="BX193" s="109" t="n">
        <f aca="false">AQ193</f>
        <v>0</v>
      </c>
      <c r="BY193" s="109" t="n">
        <f aca="false">Curves!AS194</f>
        <v>0</v>
      </c>
      <c r="BZ193" s="109" t="n">
        <f aca="false">BA193</f>
        <v>0</v>
      </c>
      <c r="CA193" s="109" t="n">
        <f aca="false">BB193</f>
        <v>0</v>
      </c>
      <c r="CB193" s="111"/>
      <c r="CC193" s="111"/>
      <c r="CD193" s="111"/>
      <c r="CE193" s="111"/>
      <c r="CF193" s="111"/>
      <c r="CG193" s="111"/>
      <c r="CH193" s="111"/>
      <c r="CI193" s="111"/>
      <c r="CJ193" s="111"/>
      <c r="CK193" s="111"/>
    </row>
    <row r="194" customFormat="false" ht="12.75" hidden="false" customHeight="false" outlineLevel="0" collapsed="false">
      <c r="A194" s="0" t="n">
        <v>0.308642806271437</v>
      </c>
      <c r="B194" s="0" t="str">
        <f aca="false">(D194&amp;E194&amp;F194&amp;G194&amp;H194&amp;I194&amp;J194&amp;K194&amp;L194&amp;M194&amp;N194&amp;O194&amp;P194&amp;Q194&amp;R194&amp;S194&amp;T194&amp;U194&amp;V194&amp;W194&amp;X194&amp;Y194&amp;Z194&amp;AA194&amp;AB194&amp;AC194&amp;AD194&amp;AE194&amp;AF194&amp;AG194&amp;AH194&amp;AI194&amp;AJ194&amp;AK194&amp;AL194&amp;AM194&amp;AN194&amp;AO194&amp;AP194&amp;AQ194&amp;AR194&amp;AS194&amp;AT194&amp;AU194&amp;AV194&amp;AW194&amp;AX194&amp;AY194&amp;AZ194&amp;BA194&amp;BB194&amp;BC194&amp;BD194&amp;BE194&amp;BF194&amp;BG194&amp;BH194&amp;BI194&amp;BJ194&amp;BK194&amp;BL194&amp;BM194&amp;BN194&amp;BO194&amp;BP194&amp;BQ194&amp;BR194&amp;BS194&amp;BT194&amp;BU194&amp;BV194&amp;BW194&amp;BX194&amp;BY194&amp;BZ194&amp;CA194)</f>
        <v>0000000000000000000000000000.00500.00500.0050000000000000000000000000000000.01000000000000</v>
      </c>
      <c r="C194" s="108" t="n">
        <v>42583</v>
      </c>
      <c r="D194" s="109" t="n">
        <f aca="false">Curves!D195</f>
        <v>0</v>
      </c>
      <c r="E194" s="109" t="n">
        <v>0</v>
      </c>
      <c r="F194" s="109" t="n">
        <f aca="false">Curves!I195</f>
        <v>0</v>
      </c>
      <c r="G194" s="109" t="n">
        <v>0</v>
      </c>
      <c r="H194" s="109" t="n">
        <f aca="false">Curves!P195</f>
        <v>0</v>
      </c>
      <c r="I194" s="109" t="n">
        <v>0</v>
      </c>
      <c r="J194" s="109" t="n">
        <f aca="false">Curves!L195</f>
        <v>0</v>
      </c>
      <c r="K194" s="109" t="n">
        <v>0</v>
      </c>
      <c r="L194" s="109" t="n">
        <f aca="false">Curves!U195</f>
        <v>0</v>
      </c>
      <c r="M194" s="109" t="n">
        <v>0</v>
      </c>
      <c r="N194" s="109" t="n">
        <f aca="false">Curves!V195</f>
        <v>0</v>
      </c>
      <c r="O194" s="109" t="n">
        <v>0</v>
      </c>
      <c r="P194" s="109" t="n">
        <f aca="false">Curves!W195</f>
        <v>0</v>
      </c>
      <c r="Q194" s="109" t="n">
        <v>0</v>
      </c>
      <c r="R194" s="109" t="n">
        <f aca="false">Curves!O195</f>
        <v>0</v>
      </c>
      <c r="S194" s="109" t="n">
        <v>0</v>
      </c>
      <c r="T194" s="109" t="n">
        <f aca="false">Curves!F195</f>
        <v>0</v>
      </c>
      <c r="U194" s="109" t="n">
        <v>0</v>
      </c>
      <c r="V194" s="109" t="n">
        <f aca="false">Curves!H195</f>
        <v>0</v>
      </c>
      <c r="W194" s="109" t="n">
        <v>0</v>
      </c>
      <c r="X194" s="109" t="n">
        <f aca="false">Curves!S195</f>
        <v>0</v>
      </c>
      <c r="Y194" s="109" t="n">
        <v>0</v>
      </c>
      <c r="Z194" s="109" t="n">
        <f aca="false">Curves!K195</f>
        <v>0</v>
      </c>
      <c r="AA194" s="109" t="n">
        <v>0</v>
      </c>
      <c r="AB194" s="109" t="n">
        <f aca="false">Curves!G195</f>
        <v>0</v>
      </c>
      <c r="AC194" s="109" t="n">
        <v>0</v>
      </c>
      <c r="AD194" s="109" t="n">
        <f aca="false">Curves!R195</f>
        <v>0</v>
      </c>
      <c r="AE194" s="109" t="n">
        <v>0.005</v>
      </c>
      <c r="AF194" s="109" t="n">
        <f aca="false">Curves!N195</f>
        <v>0</v>
      </c>
      <c r="AG194" s="109" t="n">
        <v>0.005</v>
      </c>
      <c r="AH194" s="109" t="n">
        <f aca="false">Curves!J195</f>
        <v>0</v>
      </c>
      <c r="AI194" s="109" t="n">
        <v>0.005</v>
      </c>
      <c r="AJ194" s="109" t="n">
        <f aca="false">Curves!E195</f>
        <v>0</v>
      </c>
      <c r="AK194" s="109" t="n">
        <f aca="false">Curves!M195</f>
        <v>0</v>
      </c>
      <c r="AL194" s="109" t="n">
        <f aca="false">Curves!Q195</f>
        <v>0</v>
      </c>
      <c r="AM194" s="109" t="n">
        <f aca="false">Curves!AC195</f>
        <v>0</v>
      </c>
      <c r="AN194" s="109" t="n">
        <f aca="false">Curves!AQ195</f>
        <v>0</v>
      </c>
      <c r="AO194" s="109" t="n">
        <f aca="false">Curves!AD195</f>
        <v>0</v>
      </c>
      <c r="AP194" s="109" t="n">
        <f aca="false">Curves!AP195</f>
        <v>0</v>
      </c>
      <c r="AQ194" s="109" t="n">
        <f aca="false">Curves!AA195</f>
        <v>0</v>
      </c>
      <c r="AR194" s="109" t="n">
        <f aca="false">Curves!AG195</f>
        <v>0</v>
      </c>
      <c r="AS194" s="109" t="n">
        <f aca="false">Curves!Y195</f>
        <v>0</v>
      </c>
      <c r="AT194" s="109" t="n">
        <f aca="false">Curves!AJ195</f>
        <v>0</v>
      </c>
      <c r="AU194" s="109" t="n">
        <f aca="false">Curves!AB195</f>
        <v>0</v>
      </c>
      <c r="AV194" s="109" t="n">
        <f aca="false">Curves!AH195</f>
        <v>0</v>
      </c>
      <c r="AW194" s="109" t="n">
        <f aca="false">Curves!Z195</f>
        <v>0</v>
      </c>
      <c r="AX194" s="109" t="n">
        <f aca="false">Curves!AI195</f>
        <v>0</v>
      </c>
      <c r="AY194" s="109" t="n">
        <f aca="false">Curves!Z195</f>
        <v>0</v>
      </c>
      <c r="AZ194" s="109" t="n">
        <f aca="false">Curves!AK195</f>
        <v>0</v>
      </c>
      <c r="BA194" s="109" t="n">
        <f aca="false">Curves!Z195</f>
        <v>0</v>
      </c>
      <c r="BB194" s="109" t="n">
        <f aca="false">Curves!AL195</f>
        <v>0</v>
      </c>
      <c r="BC194" s="109" t="n">
        <f aca="false">Curves!Z195</f>
        <v>0</v>
      </c>
      <c r="BD194" s="109" t="n">
        <f aca="false">Curves!AO195</f>
        <v>0</v>
      </c>
      <c r="BE194" s="109" t="n">
        <f aca="false">Curves!AC195</f>
        <v>0</v>
      </c>
      <c r="BF194" s="109" t="n">
        <f aca="false">Curves!AR195</f>
        <v>0</v>
      </c>
      <c r="BG194" s="109" t="n">
        <f aca="false">Curves!Z195</f>
        <v>0</v>
      </c>
      <c r="BH194" s="109" t="n">
        <f aca="false">Curves!AM195</f>
        <v>0</v>
      </c>
      <c r="BI194" s="111"/>
      <c r="BJ194" s="109" t="n">
        <f aca="false">AT194</f>
        <v>0</v>
      </c>
      <c r="BK194" s="109" t="n">
        <v>0</v>
      </c>
      <c r="BL194" s="109" t="n">
        <f aca="false">D194</f>
        <v>0</v>
      </c>
      <c r="BM194" s="109" t="n">
        <v>0</v>
      </c>
      <c r="BN194" s="109" t="n">
        <f aca="false">R194</f>
        <v>0</v>
      </c>
      <c r="BO194" s="109" t="n">
        <f aca="false">S194+0.01</f>
        <v>0.01</v>
      </c>
      <c r="BP194" s="109" t="n">
        <v>0</v>
      </c>
      <c r="BQ194" s="109" t="n">
        <f aca="false">AS194</f>
        <v>0</v>
      </c>
      <c r="BR194" s="109" t="n">
        <f aca="false">AQ194</f>
        <v>0</v>
      </c>
      <c r="BS194" s="109" t="n">
        <f aca="false">D194</f>
        <v>0</v>
      </c>
      <c r="BT194" s="109" t="n">
        <f aca="false">Curves!AE195</f>
        <v>0</v>
      </c>
      <c r="BU194" s="109" t="n">
        <v>0</v>
      </c>
      <c r="BV194" s="109" t="n">
        <f aca="false">AW194</f>
        <v>0</v>
      </c>
      <c r="BW194" s="109" t="n">
        <f aca="false">Curves!AN195</f>
        <v>0</v>
      </c>
      <c r="BX194" s="109" t="n">
        <f aca="false">AQ194</f>
        <v>0</v>
      </c>
      <c r="BY194" s="109" t="n">
        <f aca="false">Curves!AS195</f>
        <v>0</v>
      </c>
      <c r="BZ194" s="109" t="n">
        <f aca="false">BA194</f>
        <v>0</v>
      </c>
      <c r="CA194" s="109" t="n">
        <f aca="false">BB194</f>
        <v>0</v>
      </c>
      <c r="CB194" s="111"/>
      <c r="CC194" s="111"/>
      <c r="CD194" s="111"/>
      <c r="CE194" s="111"/>
      <c r="CF194" s="111"/>
      <c r="CG194" s="111"/>
      <c r="CH194" s="111"/>
      <c r="CI194" s="111"/>
      <c r="CJ194" s="111"/>
      <c r="CK194" s="111"/>
    </row>
    <row r="195" customFormat="false" ht="12.75" hidden="false" customHeight="false" outlineLevel="0" collapsed="false">
      <c r="A195" s="0" t="n">
        <v>0.306726769048294</v>
      </c>
      <c r="B195" s="0" t="str">
        <f aca="false">(D195&amp;E195&amp;F195&amp;G195&amp;H195&amp;I195&amp;J195&amp;K195&amp;L195&amp;M195&amp;N195&amp;O195&amp;P195&amp;Q195&amp;R195&amp;S195&amp;T195&amp;U195&amp;V195&amp;W195&amp;X195&amp;Y195&amp;Z195&amp;AA195&amp;AB195&amp;AC195&amp;AD195&amp;AE195&amp;AF195&amp;AG195&amp;AH195&amp;AI195&amp;AJ195&amp;AK195&amp;AL195&amp;AM195&amp;AN195&amp;AO195&amp;AP195&amp;AQ195&amp;AR195&amp;AS195&amp;AT195&amp;AU195&amp;AV195&amp;AW195&amp;AX195&amp;AY195&amp;AZ195&amp;BA195&amp;BB195&amp;BC195&amp;BD195&amp;BE195&amp;BF195&amp;BG195&amp;BH195&amp;BI195&amp;BJ195&amp;BK195&amp;BL195&amp;BM195&amp;BN195&amp;BO195&amp;BP195&amp;BQ195&amp;BR195&amp;BS195&amp;BT195&amp;BU195&amp;BV195&amp;BW195&amp;BX195&amp;BY195&amp;BZ195&amp;CA195)</f>
        <v>0000000000000000000000000000.00500.00500.0050000000000000000000000000000000.01000000000000</v>
      </c>
      <c r="C195" s="108" t="n">
        <v>42614</v>
      </c>
      <c r="D195" s="109" t="n">
        <f aca="false">Curves!D196</f>
        <v>0</v>
      </c>
      <c r="E195" s="109" t="n">
        <v>0</v>
      </c>
      <c r="F195" s="109" t="n">
        <f aca="false">Curves!I196</f>
        <v>0</v>
      </c>
      <c r="G195" s="109" t="n">
        <v>0</v>
      </c>
      <c r="H195" s="109" t="n">
        <f aca="false">Curves!P196</f>
        <v>0</v>
      </c>
      <c r="I195" s="109" t="n">
        <v>0</v>
      </c>
      <c r="J195" s="109" t="n">
        <f aca="false">Curves!L196</f>
        <v>0</v>
      </c>
      <c r="K195" s="109" t="n">
        <v>0</v>
      </c>
      <c r="L195" s="109" t="n">
        <f aca="false">Curves!U196</f>
        <v>0</v>
      </c>
      <c r="M195" s="109" t="n">
        <v>0</v>
      </c>
      <c r="N195" s="109" t="n">
        <f aca="false">Curves!V196</f>
        <v>0</v>
      </c>
      <c r="O195" s="109" t="n">
        <v>0</v>
      </c>
      <c r="P195" s="109" t="n">
        <f aca="false">Curves!W196</f>
        <v>0</v>
      </c>
      <c r="Q195" s="109" t="n">
        <v>0</v>
      </c>
      <c r="R195" s="109" t="n">
        <f aca="false">Curves!O196</f>
        <v>0</v>
      </c>
      <c r="S195" s="109" t="n">
        <v>0</v>
      </c>
      <c r="T195" s="109" t="n">
        <f aca="false">Curves!F196</f>
        <v>0</v>
      </c>
      <c r="U195" s="109" t="n">
        <v>0</v>
      </c>
      <c r="V195" s="109" t="n">
        <f aca="false">Curves!H196</f>
        <v>0</v>
      </c>
      <c r="W195" s="109" t="n">
        <v>0</v>
      </c>
      <c r="X195" s="109" t="n">
        <f aca="false">Curves!S196</f>
        <v>0</v>
      </c>
      <c r="Y195" s="109" t="n">
        <v>0</v>
      </c>
      <c r="Z195" s="109" t="n">
        <f aca="false">Curves!K196</f>
        <v>0</v>
      </c>
      <c r="AA195" s="109" t="n">
        <v>0</v>
      </c>
      <c r="AB195" s="109" t="n">
        <f aca="false">Curves!G196</f>
        <v>0</v>
      </c>
      <c r="AC195" s="109" t="n">
        <v>0</v>
      </c>
      <c r="AD195" s="109" t="n">
        <f aca="false">Curves!R196</f>
        <v>0</v>
      </c>
      <c r="AE195" s="109" t="n">
        <v>0.005</v>
      </c>
      <c r="AF195" s="109" t="n">
        <f aca="false">Curves!N196</f>
        <v>0</v>
      </c>
      <c r="AG195" s="109" t="n">
        <v>0.005</v>
      </c>
      <c r="AH195" s="109" t="n">
        <f aca="false">Curves!J196</f>
        <v>0</v>
      </c>
      <c r="AI195" s="109" t="n">
        <v>0.005</v>
      </c>
      <c r="AJ195" s="109" t="n">
        <f aca="false">Curves!E196</f>
        <v>0</v>
      </c>
      <c r="AK195" s="109" t="n">
        <f aca="false">Curves!M196</f>
        <v>0</v>
      </c>
      <c r="AL195" s="109" t="n">
        <f aca="false">Curves!Q196</f>
        <v>0</v>
      </c>
      <c r="AM195" s="109" t="n">
        <f aca="false">Curves!AC196</f>
        <v>0</v>
      </c>
      <c r="AN195" s="109" t="n">
        <f aca="false">Curves!AQ196</f>
        <v>0</v>
      </c>
      <c r="AO195" s="109" t="n">
        <f aca="false">Curves!AD196</f>
        <v>0</v>
      </c>
      <c r="AP195" s="109" t="n">
        <f aca="false">Curves!AP196</f>
        <v>0</v>
      </c>
      <c r="AQ195" s="109" t="n">
        <f aca="false">Curves!AA196</f>
        <v>0</v>
      </c>
      <c r="AR195" s="109" t="n">
        <f aca="false">Curves!AG196</f>
        <v>0</v>
      </c>
      <c r="AS195" s="109" t="n">
        <f aca="false">Curves!Y196</f>
        <v>0</v>
      </c>
      <c r="AT195" s="109" t="n">
        <f aca="false">Curves!AJ196</f>
        <v>0</v>
      </c>
      <c r="AU195" s="109" t="n">
        <f aca="false">Curves!AB196</f>
        <v>0</v>
      </c>
      <c r="AV195" s="109" t="n">
        <f aca="false">Curves!AH196</f>
        <v>0</v>
      </c>
      <c r="AW195" s="109" t="n">
        <f aca="false">Curves!Z196</f>
        <v>0</v>
      </c>
      <c r="AX195" s="109" t="n">
        <f aca="false">Curves!AI196</f>
        <v>0</v>
      </c>
      <c r="AY195" s="109" t="n">
        <f aca="false">Curves!Z196</f>
        <v>0</v>
      </c>
      <c r="AZ195" s="109" t="n">
        <f aca="false">Curves!AK196</f>
        <v>0</v>
      </c>
      <c r="BA195" s="109" t="n">
        <f aca="false">Curves!Z196</f>
        <v>0</v>
      </c>
      <c r="BB195" s="109" t="n">
        <f aca="false">Curves!AL196</f>
        <v>0</v>
      </c>
      <c r="BC195" s="109" t="n">
        <f aca="false">Curves!Z196</f>
        <v>0</v>
      </c>
      <c r="BD195" s="109" t="n">
        <f aca="false">Curves!AO196</f>
        <v>0</v>
      </c>
      <c r="BE195" s="109" t="n">
        <f aca="false">Curves!AC196</f>
        <v>0</v>
      </c>
      <c r="BF195" s="109" t="n">
        <f aca="false">Curves!AR196</f>
        <v>0</v>
      </c>
      <c r="BG195" s="109" t="n">
        <f aca="false">Curves!Z196</f>
        <v>0</v>
      </c>
      <c r="BH195" s="109" t="n">
        <f aca="false">Curves!AM196</f>
        <v>0</v>
      </c>
      <c r="BI195" s="111"/>
      <c r="BJ195" s="109" t="n">
        <f aca="false">AT195</f>
        <v>0</v>
      </c>
      <c r="BK195" s="109" t="n">
        <v>0</v>
      </c>
      <c r="BL195" s="109" t="n">
        <f aca="false">D195</f>
        <v>0</v>
      </c>
      <c r="BM195" s="109" t="n">
        <v>0</v>
      </c>
      <c r="BN195" s="109" t="n">
        <f aca="false">R195</f>
        <v>0</v>
      </c>
      <c r="BO195" s="109" t="n">
        <f aca="false">S195+0.01</f>
        <v>0.01</v>
      </c>
      <c r="BP195" s="109" t="n">
        <v>0</v>
      </c>
      <c r="BQ195" s="109" t="n">
        <f aca="false">AS195</f>
        <v>0</v>
      </c>
      <c r="BR195" s="109" t="n">
        <f aca="false">AQ195</f>
        <v>0</v>
      </c>
      <c r="BS195" s="109" t="n">
        <f aca="false">D195</f>
        <v>0</v>
      </c>
      <c r="BT195" s="109" t="n">
        <f aca="false">Curves!AE196</f>
        <v>0</v>
      </c>
      <c r="BU195" s="109" t="n">
        <v>0</v>
      </c>
      <c r="BV195" s="109" t="n">
        <f aca="false">AW195</f>
        <v>0</v>
      </c>
      <c r="BW195" s="109" t="n">
        <f aca="false">Curves!AN196</f>
        <v>0</v>
      </c>
      <c r="BX195" s="109" t="n">
        <f aca="false">AQ195</f>
        <v>0</v>
      </c>
      <c r="BY195" s="109" t="n">
        <f aca="false">Curves!AS196</f>
        <v>0</v>
      </c>
      <c r="BZ195" s="109" t="n">
        <f aca="false">BA195</f>
        <v>0</v>
      </c>
      <c r="CA195" s="109" t="n">
        <f aca="false">BB195</f>
        <v>0</v>
      </c>
      <c r="CB195" s="111"/>
      <c r="CC195" s="111"/>
      <c r="CD195" s="111"/>
      <c r="CE195" s="111"/>
      <c r="CF195" s="111"/>
      <c r="CG195" s="111"/>
      <c r="CH195" s="111"/>
      <c r="CI195" s="111"/>
      <c r="CJ195" s="111"/>
      <c r="CK195" s="111"/>
    </row>
    <row r="196" customFormat="false" ht="12.75" hidden="false" customHeight="false" outlineLevel="0" collapsed="false">
      <c r="A196" s="0" t="n">
        <v>0.304883699520989</v>
      </c>
      <c r="B196" s="0" t="str">
        <f aca="false">(D196&amp;E196&amp;F196&amp;G196&amp;H196&amp;I196&amp;J196&amp;K196&amp;L196&amp;M196&amp;N196&amp;O196&amp;P196&amp;Q196&amp;R196&amp;S196&amp;T196&amp;U196&amp;V196&amp;W196&amp;X196&amp;Y196&amp;Z196&amp;AA196&amp;AB196&amp;AC196&amp;AD196&amp;AE196&amp;AF196&amp;AG196&amp;AH196&amp;AI196&amp;AJ196&amp;AK196&amp;AL196&amp;AM196&amp;AN196&amp;AO196&amp;AP196&amp;AQ196&amp;AR196&amp;AS196&amp;AT196&amp;AU196&amp;AV196&amp;AW196&amp;AX196&amp;AY196&amp;AZ196&amp;BA196&amp;BB196&amp;BC196&amp;BD196&amp;BE196&amp;BF196&amp;BG196&amp;BH196&amp;BI196&amp;BJ196&amp;BK196&amp;BL196&amp;BM196&amp;BN196&amp;BO196&amp;BP196&amp;BQ196&amp;BR196&amp;BS196&amp;BT196&amp;BU196&amp;BV196&amp;BW196&amp;BX196&amp;BY196&amp;BZ196&amp;CA196)</f>
        <v>0000000000000000000000000000.00500.00500.0050000000000000000000000000000000.01000000000000</v>
      </c>
      <c r="C196" s="108" t="n">
        <v>42644</v>
      </c>
      <c r="D196" s="109" t="n">
        <f aca="false">Curves!D197</f>
        <v>0</v>
      </c>
      <c r="E196" s="109" t="n">
        <v>0</v>
      </c>
      <c r="F196" s="109" t="n">
        <f aca="false">Curves!I197</f>
        <v>0</v>
      </c>
      <c r="G196" s="109" t="n">
        <v>0</v>
      </c>
      <c r="H196" s="109" t="n">
        <f aca="false">Curves!P197</f>
        <v>0</v>
      </c>
      <c r="I196" s="109" t="n">
        <v>0</v>
      </c>
      <c r="J196" s="109" t="n">
        <f aca="false">Curves!L197</f>
        <v>0</v>
      </c>
      <c r="K196" s="109" t="n">
        <v>0</v>
      </c>
      <c r="L196" s="109" t="n">
        <f aca="false">Curves!U197</f>
        <v>0</v>
      </c>
      <c r="M196" s="109" t="n">
        <v>0</v>
      </c>
      <c r="N196" s="109" t="n">
        <f aca="false">Curves!V197</f>
        <v>0</v>
      </c>
      <c r="O196" s="109" t="n">
        <v>0</v>
      </c>
      <c r="P196" s="109" t="n">
        <f aca="false">Curves!W197</f>
        <v>0</v>
      </c>
      <c r="Q196" s="109" t="n">
        <v>0</v>
      </c>
      <c r="R196" s="109" t="n">
        <f aca="false">Curves!O197</f>
        <v>0</v>
      </c>
      <c r="S196" s="109" t="n">
        <v>0</v>
      </c>
      <c r="T196" s="109" t="n">
        <f aca="false">Curves!F197</f>
        <v>0</v>
      </c>
      <c r="U196" s="109" t="n">
        <v>0</v>
      </c>
      <c r="V196" s="109" t="n">
        <f aca="false">Curves!H197</f>
        <v>0</v>
      </c>
      <c r="W196" s="109" t="n">
        <v>0</v>
      </c>
      <c r="X196" s="109" t="n">
        <f aca="false">Curves!S197</f>
        <v>0</v>
      </c>
      <c r="Y196" s="109" t="n">
        <v>0</v>
      </c>
      <c r="Z196" s="109" t="n">
        <f aca="false">Curves!K197</f>
        <v>0</v>
      </c>
      <c r="AA196" s="109" t="n">
        <v>0</v>
      </c>
      <c r="AB196" s="109" t="n">
        <f aca="false">Curves!G197</f>
        <v>0</v>
      </c>
      <c r="AC196" s="109" t="n">
        <v>0</v>
      </c>
      <c r="AD196" s="109" t="n">
        <f aca="false">Curves!R197</f>
        <v>0</v>
      </c>
      <c r="AE196" s="109" t="n">
        <v>0.005</v>
      </c>
      <c r="AF196" s="109" t="n">
        <f aca="false">Curves!N197</f>
        <v>0</v>
      </c>
      <c r="AG196" s="109" t="n">
        <v>0.005</v>
      </c>
      <c r="AH196" s="109" t="n">
        <f aca="false">Curves!J197</f>
        <v>0</v>
      </c>
      <c r="AI196" s="109" t="n">
        <v>0.005</v>
      </c>
      <c r="AJ196" s="109" t="n">
        <f aca="false">Curves!E197</f>
        <v>0</v>
      </c>
      <c r="AK196" s="109" t="n">
        <f aca="false">Curves!M197</f>
        <v>0</v>
      </c>
      <c r="AL196" s="109" t="n">
        <f aca="false">Curves!Q197</f>
        <v>0</v>
      </c>
      <c r="AM196" s="109" t="n">
        <f aca="false">Curves!AC197</f>
        <v>0</v>
      </c>
      <c r="AN196" s="109" t="n">
        <f aca="false">Curves!AQ197</f>
        <v>0</v>
      </c>
      <c r="AO196" s="109" t="n">
        <f aca="false">Curves!AD197</f>
        <v>0</v>
      </c>
      <c r="AP196" s="109" t="n">
        <f aca="false">Curves!AP197</f>
        <v>0</v>
      </c>
      <c r="AQ196" s="109" t="n">
        <f aca="false">Curves!AA197</f>
        <v>0</v>
      </c>
      <c r="AR196" s="109" t="n">
        <f aca="false">Curves!AG197</f>
        <v>0</v>
      </c>
      <c r="AS196" s="109" t="n">
        <f aca="false">Curves!Y197</f>
        <v>0</v>
      </c>
      <c r="AT196" s="109" t="n">
        <f aca="false">Curves!AJ197</f>
        <v>0</v>
      </c>
      <c r="AU196" s="109" t="n">
        <f aca="false">Curves!AB197</f>
        <v>0</v>
      </c>
      <c r="AV196" s="109" t="n">
        <f aca="false">Curves!AH197</f>
        <v>0</v>
      </c>
      <c r="AW196" s="109" t="n">
        <f aca="false">Curves!Z197</f>
        <v>0</v>
      </c>
      <c r="AX196" s="109" t="n">
        <f aca="false">Curves!AI197</f>
        <v>0</v>
      </c>
      <c r="AY196" s="109" t="n">
        <f aca="false">Curves!Z197</f>
        <v>0</v>
      </c>
      <c r="AZ196" s="109" t="n">
        <f aca="false">Curves!AK197</f>
        <v>0</v>
      </c>
      <c r="BA196" s="109" t="n">
        <f aca="false">Curves!Z197</f>
        <v>0</v>
      </c>
      <c r="BB196" s="109" t="n">
        <f aca="false">Curves!AL197</f>
        <v>0</v>
      </c>
      <c r="BC196" s="109" t="n">
        <f aca="false">Curves!Z197</f>
        <v>0</v>
      </c>
      <c r="BD196" s="109" t="n">
        <f aca="false">Curves!AO197</f>
        <v>0</v>
      </c>
      <c r="BE196" s="109" t="n">
        <f aca="false">Curves!AC197</f>
        <v>0</v>
      </c>
      <c r="BF196" s="109" t="n">
        <f aca="false">Curves!AR197</f>
        <v>0</v>
      </c>
      <c r="BG196" s="109" t="n">
        <f aca="false">Curves!Z197</f>
        <v>0</v>
      </c>
      <c r="BH196" s="109" t="n">
        <f aca="false">Curves!AM197</f>
        <v>0</v>
      </c>
      <c r="BI196" s="111"/>
      <c r="BJ196" s="109" t="n">
        <f aca="false">AT196</f>
        <v>0</v>
      </c>
      <c r="BK196" s="109" t="n">
        <v>0</v>
      </c>
      <c r="BL196" s="109" t="n">
        <f aca="false">D196</f>
        <v>0</v>
      </c>
      <c r="BM196" s="109" t="n">
        <v>0</v>
      </c>
      <c r="BN196" s="109" t="n">
        <f aca="false">R196</f>
        <v>0</v>
      </c>
      <c r="BO196" s="109" t="n">
        <f aca="false">S196+0.01</f>
        <v>0.01</v>
      </c>
      <c r="BP196" s="109" t="n">
        <v>0</v>
      </c>
      <c r="BQ196" s="109" t="n">
        <f aca="false">AS196</f>
        <v>0</v>
      </c>
      <c r="BR196" s="109" t="n">
        <f aca="false">AQ196</f>
        <v>0</v>
      </c>
      <c r="BS196" s="109" t="n">
        <f aca="false">D196</f>
        <v>0</v>
      </c>
      <c r="BT196" s="109" t="n">
        <f aca="false">Curves!AE197</f>
        <v>0</v>
      </c>
      <c r="BU196" s="109" t="n">
        <v>0</v>
      </c>
      <c r="BV196" s="109" t="n">
        <f aca="false">AW196</f>
        <v>0</v>
      </c>
      <c r="BW196" s="109" t="n">
        <f aca="false">Curves!AN197</f>
        <v>0</v>
      </c>
      <c r="BX196" s="109" t="n">
        <f aca="false">AQ196</f>
        <v>0</v>
      </c>
      <c r="BY196" s="109" t="n">
        <f aca="false">Curves!AS197</f>
        <v>0</v>
      </c>
      <c r="BZ196" s="109" t="n">
        <f aca="false">BA196</f>
        <v>0</v>
      </c>
      <c r="CA196" s="109" t="n">
        <f aca="false">BB196</f>
        <v>0</v>
      </c>
      <c r="CB196" s="111"/>
      <c r="CC196" s="111"/>
      <c r="CD196" s="111"/>
      <c r="CE196" s="111"/>
      <c r="CF196" s="111"/>
      <c r="CG196" s="111"/>
      <c r="CH196" s="111"/>
      <c r="CI196" s="111"/>
      <c r="CJ196" s="111"/>
      <c r="CK196" s="111"/>
    </row>
    <row r="197" customFormat="false" ht="12.75" hidden="false" customHeight="false" outlineLevel="0" collapsed="false">
      <c r="A197" s="0" t="n">
        <v>0.302990657672425</v>
      </c>
      <c r="B197" s="0" t="str">
        <f aca="false">(D197&amp;E197&amp;F197&amp;G197&amp;H197&amp;I197&amp;J197&amp;K197&amp;L197&amp;M197&amp;N197&amp;O197&amp;P197&amp;Q197&amp;R197&amp;S197&amp;T197&amp;U197&amp;V197&amp;W197&amp;X197&amp;Y197&amp;Z197&amp;AA197&amp;AB197&amp;AC197&amp;AD197&amp;AE197&amp;AF197&amp;AG197&amp;AH197&amp;AI197&amp;AJ197&amp;AK197&amp;AL197&amp;AM197&amp;AN197&amp;AO197&amp;AP197&amp;AQ197&amp;AR197&amp;AS197&amp;AT197&amp;AU197&amp;AV197&amp;AW197&amp;AX197&amp;AY197&amp;AZ197&amp;BA197&amp;BB197&amp;BC197&amp;BD197&amp;BE197&amp;BF197&amp;BG197&amp;BH197&amp;BI197&amp;BJ197&amp;BK197&amp;BL197&amp;BM197&amp;BN197&amp;BO197&amp;BP197&amp;BQ197&amp;BR197&amp;BS197&amp;BT197&amp;BU197&amp;BV197&amp;BW197&amp;BX197&amp;BY197&amp;BZ197&amp;CA197)</f>
        <v>0000000000000000000000000000.00500.00500.0050000000000000000000000000000000.01000000000000</v>
      </c>
      <c r="C197" s="108" t="n">
        <v>42675</v>
      </c>
      <c r="D197" s="109" t="n">
        <f aca="false">Curves!D198</f>
        <v>0</v>
      </c>
      <c r="E197" s="109" t="n">
        <v>0</v>
      </c>
      <c r="F197" s="109" t="n">
        <f aca="false">Curves!I198</f>
        <v>0</v>
      </c>
      <c r="G197" s="109" t="n">
        <v>0</v>
      </c>
      <c r="H197" s="109" t="n">
        <f aca="false">Curves!P198</f>
        <v>0</v>
      </c>
      <c r="I197" s="109" t="n">
        <v>0</v>
      </c>
      <c r="J197" s="109" t="n">
        <f aca="false">Curves!L198</f>
        <v>0</v>
      </c>
      <c r="K197" s="109" t="n">
        <v>0</v>
      </c>
      <c r="L197" s="109" t="n">
        <f aca="false">Curves!U198</f>
        <v>0</v>
      </c>
      <c r="M197" s="109" t="n">
        <v>0</v>
      </c>
      <c r="N197" s="109" t="n">
        <f aca="false">Curves!V198</f>
        <v>0</v>
      </c>
      <c r="O197" s="109" t="n">
        <v>0</v>
      </c>
      <c r="P197" s="109" t="n">
        <f aca="false">Curves!W198</f>
        <v>0</v>
      </c>
      <c r="Q197" s="109" t="n">
        <v>0</v>
      </c>
      <c r="R197" s="109" t="n">
        <f aca="false">Curves!O198</f>
        <v>0</v>
      </c>
      <c r="S197" s="109" t="n">
        <v>0</v>
      </c>
      <c r="T197" s="109" t="n">
        <f aca="false">Curves!F198</f>
        <v>0</v>
      </c>
      <c r="U197" s="109" t="n">
        <v>0</v>
      </c>
      <c r="V197" s="109" t="n">
        <f aca="false">Curves!H198</f>
        <v>0</v>
      </c>
      <c r="W197" s="109" t="n">
        <v>0</v>
      </c>
      <c r="X197" s="109" t="n">
        <f aca="false">Curves!S198</f>
        <v>0</v>
      </c>
      <c r="Y197" s="109" t="n">
        <v>0</v>
      </c>
      <c r="Z197" s="109" t="n">
        <f aca="false">Curves!K198</f>
        <v>0</v>
      </c>
      <c r="AA197" s="109" t="n">
        <v>0</v>
      </c>
      <c r="AB197" s="109" t="n">
        <f aca="false">Curves!G198</f>
        <v>0</v>
      </c>
      <c r="AC197" s="109" t="n">
        <v>0</v>
      </c>
      <c r="AD197" s="109" t="n">
        <f aca="false">Curves!R198</f>
        <v>0</v>
      </c>
      <c r="AE197" s="109" t="n">
        <v>0.005</v>
      </c>
      <c r="AF197" s="109" t="n">
        <f aca="false">Curves!N198</f>
        <v>0</v>
      </c>
      <c r="AG197" s="109" t="n">
        <v>0.005</v>
      </c>
      <c r="AH197" s="109" t="n">
        <f aca="false">Curves!J198</f>
        <v>0</v>
      </c>
      <c r="AI197" s="109" t="n">
        <v>0.005</v>
      </c>
      <c r="AJ197" s="109" t="n">
        <f aca="false">Curves!E198</f>
        <v>0</v>
      </c>
      <c r="AK197" s="109" t="n">
        <f aca="false">Curves!M198</f>
        <v>0</v>
      </c>
      <c r="AL197" s="109" t="n">
        <f aca="false">Curves!Q198</f>
        <v>0</v>
      </c>
      <c r="AM197" s="109" t="n">
        <f aca="false">Curves!AC198</f>
        <v>0</v>
      </c>
      <c r="AN197" s="109" t="n">
        <f aca="false">Curves!AQ198</f>
        <v>0</v>
      </c>
      <c r="AO197" s="109" t="n">
        <f aca="false">Curves!AD198</f>
        <v>0</v>
      </c>
      <c r="AP197" s="109" t="n">
        <f aca="false">Curves!AP198</f>
        <v>0</v>
      </c>
      <c r="AQ197" s="109" t="n">
        <f aca="false">Curves!AA198</f>
        <v>0</v>
      </c>
      <c r="AR197" s="109" t="n">
        <f aca="false">Curves!AG198</f>
        <v>0</v>
      </c>
      <c r="AS197" s="109" t="n">
        <f aca="false">Curves!Y198</f>
        <v>0</v>
      </c>
      <c r="AT197" s="109" t="n">
        <f aca="false">Curves!AJ198</f>
        <v>0</v>
      </c>
      <c r="AU197" s="109" t="n">
        <f aca="false">Curves!AB198</f>
        <v>0</v>
      </c>
      <c r="AV197" s="109" t="n">
        <f aca="false">Curves!AH198</f>
        <v>0</v>
      </c>
      <c r="AW197" s="109" t="n">
        <f aca="false">Curves!Z198</f>
        <v>0</v>
      </c>
      <c r="AX197" s="109" t="n">
        <f aca="false">Curves!AI198</f>
        <v>0</v>
      </c>
      <c r="AY197" s="109" t="n">
        <f aca="false">Curves!Z198</f>
        <v>0</v>
      </c>
      <c r="AZ197" s="109" t="n">
        <f aca="false">Curves!AK198</f>
        <v>0</v>
      </c>
      <c r="BA197" s="109" t="n">
        <f aca="false">Curves!Z198</f>
        <v>0</v>
      </c>
      <c r="BB197" s="109" t="n">
        <f aca="false">Curves!AL198</f>
        <v>0</v>
      </c>
      <c r="BC197" s="109" t="n">
        <f aca="false">Curves!Z198</f>
        <v>0</v>
      </c>
      <c r="BD197" s="109" t="n">
        <f aca="false">Curves!AO198</f>
        <v>0</v>
      </c>
      <c r="BE197" s="109" t="n">
        <f aca="false">Curves!AC198</f>
        <v>0</v>
      </c>
      <c r="BF197" s="109" t="n">
        <f aca="false">Curves!AR198</f>
        <v>0</v>
      </c>
      <c r="BG197" s="109" t="n">
        <f aca="false">Curves!Z198</f>
        <v>0</v>
      </c>
      <c r="BH197" s="109" t="n">
        <f aca="false">Curves!AM198</f>
        <v>0</v>
      </c>
      <c r="BI197" s="111"/>
      <c r="BJ197" s="109" t="n">
        <f aca="false">AT197</f>
        <v>0</v>
      </c>
      <c r="BK197" s="109" t="n">
        <v>0</v>
      </c>
      <c r="BL197" s="109" t="n">
        <f aca="false">D197</f>
        <v>0</v>
      </c>
      <c r="BM197" s="109" t="n">
        <v>0</v>
      </c>
      <c r="BN197" s="109" t="n">
        <f aca="false">R197</f>
        <v>0</v>
      </c>
      <c r="BO197" s="109" t="n">
        <f aca="false">S197+0.01</f>
        <v>0.01</v>
      </c>
      <c r="BP197" s="109" t="n">
        <v>0</v>
      </c>
      <c r="BQ197" s="109" t="n">
        <f aca="false">AS197</f>
        <v>0</v>
      </c>
      <c r="BR197" s="109" t="n">
        <f aca="false">AQ197</f>
        <v>0</v>
      </c>
      <c r="BS197" s="109" t="n">
        <f aca="false">D197</f>
        <v>0</v>
      </c>
      <c r="BT197" s="109" t="n">
        <f aca="false">Curves!AE198</f>
        <v>0</v>
      </c>
      <c r="BU197" s="109" t="n">
        <v>0</v>
      </c>
      <c r="BV197" s="109" t="n">
        <f aca="false">AW197</f>
        <v>0</v>
      </c>
      <c r="BW197" s="109" t="n">
        <f aca="false">Curves!AN198</f>
        <v>0</v>
      </c>
      <c r="BX197" s="109" t="n">
        <f aca="false">AQ197</f>
        <v>0</v>
      </c>
      <c r="BY197" s="109" t="n">
        <f aca="false">Curves!AS198</f>
        <v>0</v>
      </c>
      <c r="BZ197" s="109" t="n">
        <f aca="false">BA197</f>
        <v>0</v>
      </c>
      <c r="CA197" s="109" t="n">
        <f aca="false">BB197</f>
        <v>0</v>
      </c>
      <c r="CB197" s="111"/>
      <c r="CC197" s="111"/>
      <c r="CD197" s="111"/>
      <c r="CE197" s="111"/>
      <c r="CF197" s="111"/>
      <c r="CG197" s="111"/>
      <c r="CH197" s="111"/>
      <c r="CI197" s="111"/>
      <c r="CJ197" s="111"/>
      <c r="CK197" s="111"/>
    </row>
    <row r="198" customFormat="false" ht="12.75" hidden="false" customHeight="false" outlineLevel="0" collapsed="false">
      <c r="A198" s="0" t="n">
        <v>0.301169709842479</v>
      </c>
      <c r="B198" s="0" t="str">
        <f aca="false">(D198&amp;E198&amp;F198&amp;G198&amp;H198&amp;I198&amp;J198&amp;K198&amp;L198&amp;M198&amp;N198&amp;O198&amp;P198&amp;Q198&amp;R198&amp;S198&amp;T198&amp;U198&amp;V198&amp;W198&amp;X198&amp;Y198&amp;Z198&amp;AA198&amp;AB198&amp;AC198&amp;AD198&amp;AE198&amp;AF198&amp;AG198&amp;AH198&amp;AI198&amp;AJ198&amp;AK198&amp;AL198&amp;AM198&amp;AN198&amp;AO198&amp;AP198&amp;AQ198&amp;AR198&amp;AS198&amp;AT198&amp;AU198&amp;AV198&amp;AW198&amp;AX198&amp;AY198&amp;AZ198&amp;BA198&amp;BB198&amp;BC198&amp;BD198&amp;BE198&amp;BF198&amp;BG198&amp;BH198&amp;BI198&amp;BJ198&amp;BK198&amp;BL198&amp;BM198&amp;BN198&amp;BO198&amp;BP198&amp;BQ198&amp;BR198&amp;BS198&amp;BT198&amp;BU198&amp;BV198&amp;BW198&amp;BX198&amp;BY198&amp;BZ198&amp;CA198)</f>
        <v>0000000000000000000000000000.00500.00500.0050000000000000000000000000000000.01000000000000</v>
      </c>
      <c r="C198" s="108" t="n">
        <v>42705</v>
      </c>
      <c r="D198" s="109" t="n">
        <f aca="false">Curves!D199</f>
        <v>0</v>
      </c>
      <c r="E198" s="109" t="n">
        <v>0</v>
      </c>
      <c r="F198" s="109" t="n">
        <f aca="false">Curves!I199</f>
        <v>0</v>
      </c>
      <c r="G198" s="109" t="n">
        <v>0</v>
      </c>
      <c r="H198" s="109" t="n">
        <f aca="false">Curves!P199</f>
        <v>0</v>
      </c>
      <c r="I198" s="109" t="n">
        <v>0</v>
      </c>
      <c r="J198" s="109" t="n">
        <f aca="false">Curves!L199</f>
        <v>0</v>
      </c>
      <c r="K198" s="109" t="n">
        <v>0</v>
      </c>
      <c r="L198" s="109" t="n">
        <f aca="false">Curves!U199</f>
        <v>0</v>
      </c>
      <c r="M198" s="109" t="n">
        <v>0</v>
      </c>
      <c r="N198" s="109" t="n">
        <f aca="false">Curves!V199</f>
        <v>0</v>
      </c>
      <c r="O198" s="109" t="n">
        <v>0</v>
      </c>
      <c r="P198" s="109" t="n">
        <f aca="false">Curves!W199</f>
        <v>0</v>
      </c>
      <c r="Q198" s="109" t="n">
        <v>0</v>
      </c>
      <c r="R198" s="109" t="n">
        <f aca="false">Curves!O199</f>
        <v>0</v>
      </c>
      <c r="S198" s="109" t="n">
        <v>0</v>
      </c>
      <c r="T198" s="109" t="n">
        <f aca="false">Curves!F199</f>
        <v>0</v>
      </c>
      <c r="U198" s="109" t="n">
        <v>0</v>
      </c>
      <c r="V198" s="109" t="n">
        <f aca="false">Curves!H199</f>
        <v>0</v>
      </c>
      <c r="W198" s="109" t="n">
        <v>0</v>
      </c>
      <c r="X198" s="109" t="n">
        <f aca="false">Curves!S199</f>
        <v>0</v>
      </c>
      <c r="Y198" s="109" t="n">
        <v>0</v>
      </c>
      <c r="Z198" s="109" t="n">
        <f aca="false">Curves!K199</f>
        <v>0</v>
      </c>
      <c r="AA198" s="109" t="n">
        <v>0</v>
      </c>
      <c r="AB198" s="109" t="n">
        <f aca="false">Curves!G199</f>
        <v>0</v>
      </c>
      <c r="AC198" s="109" t="n">
        <v>0</v>
      </c>
      <c r="AD198" s="109" t="n">
        <f aca="false">Curves!R199</f>
        <v>0</v>
      </c>
      <c r="AE198" s="109" t="n">
        <v>0.005</v>
      </c>
      <c r="AF198" s="109" t="n">
        <f aca="false">Curves!N199</f>
        <v>0</v>
      </c>
      <c r="AG198" s="109" t="n">
        <v>0.005</v>
      </c>
      <c r="AH198" s="109" t="n">
        <f aca="false">Curves!J199</f>
        <v>0</v>
      </c>
      <c r="AI198" s="109" t="n">
        <v>0.005</v>
      </c>
      <c r="AJ198" s="109" t="n">
        <f aca="false">Curves!E199</f>
        <v>0</v>
      </c>
      <c r="AK198" s="109" t="n">
        <f aca="false">Curves!M199</f>
        <v>0</v>
      </c>
      <c r="AL198" s="109" t="n">
        <f aca="false">Curves!Q199</f>
        <v>0</v>
      </c>
      <c r="AM198" s="109" t="n">
        <f aca="false">Curves!AC199</f>
        <v>0</v>
      </c>
      <c r="AN198" s="109" t="n">
        <f aca="false">Curves!AQ199</f>
        <v>0</v>
      </c>
      <c r="AO198" s="109" t="n">
        <f aca="false">Curves!AD199</f>
        <v>0</v>
      </c>
      <c r="AP198" s="109" t="n">
        <f aca="false">Curves!AP199</f>
        <v>0</v>
      </c>
      <c r="AQ198" s="109" t="n">
        <f aca="false">Curves!AA199</f>
        <v>0</v>
      </c>
      <c r="AR198" s="109" t="n">
        <f aca="false">Curves!AG199</f>
        <v>0</v>
      </c>
      <c r="AS198" s="109" t="n">
        <f aca="false">Curves!Y199</f>
        <v>0</v>
      </c>
      <c r="AT198" s="109" t="n">
        <f aca="false">Curves!AJ199</f>
        <v>0</v>
      </c>
      <c r="AU198" s="109" t="n">
        <f aca="false">Curves!AB199</f>
        <v>0</v>
      </c>
      <c r="AV198" s="109" t="n">
        <f aca="false">Curves!AH199</f>
        <v>0</v>
      </c>
      <c r="AW198" s="109" t="n">
        <f aca="false">Curves!Z199</f>
        <v>0</v>
      </c>
      <c r="AX198" s="109" t="n">
        <f aca="false">Curves!AI199</f>
        <v>0</v>
      </c>
      <c r="AY198" s="109" t="n">
        <f aca="false">Curves!Z199</f>
        <v>0</v>
      </c>
      <c r="AZ198" s="109" t="n">
        <f aca="false">Curves!AK199</f>
        <v>0</v>
      </c>
      <c r="BA198" s="109" t="n">
        <f aca="false">Curves!Z199</f>
        <v>0</v>
      </c>
      <c r="BB198" s="109" t="n">
        <f aca="false">Curves!AL199</f>
        <v>0</v>
      </c>
      <c r="BC198" s="109" t="n">
        <f aca="false">Curves!Z199</f>
        <v>0</v>
      </c>
      <c r="BD198" s="109" t="n">
        <f aca="false">Curves!AO199</f>
        <v>0</v>
      </c>
      <c r="BE198" s="109" t="n">
        <f aca="false">Curves!AC199</f>
        <v>0</v>
      </c>
      <c r="BF198" s="109" t="n">
        <f aca="false">Curves!AR199</f>
        <v>0</v>
      </c>
      <c r="BG198" s="109" t="n">
        <f aca="false">Curves!Z199</f>
        <v>0</v>
      </c>
      <c r="BH198" s="109" t="n">
        <f aca="false">Curves!AM199</f>
        <v>0</v>
      </c>
      <c r="BI198" s="111"/>
      <c r="BJ198" s="109" t="n">
        <f aca="false">AT198</f>
        <v>0</v>
      </c>
      <c r="BK198" s="109" t="n">
        <v>0</v>
      </c>
      <c r="BL198" s="109" t="n">
        <f aca="false">D198</f>
        <v>0</v>
      </c>
      <c r="BM198" s="109" t="n">
        <v>0</v>
      </c>
      <c r="BN198" s="109" t="n">
        <f aca="false">R198</f>
        <v>0</v>
      </c>
      <c r="BO198" s="109" t="n">
        <f aca="false">S198+0.01</f>
        <v>0.01</v>
      </c>
      <c r="BP198" s="109" t="n">
        <v>0</v>
      </c>
      <c r="BQ198" s="109" t="n">
        <f aca="false">AS198</f>
        <v>0</v>
      </c>
      <c r="BR198" s="109" t="n">
        <f aca="false">AQ198</f>
        <v>0</v>
      </c>
      <c r="BS198" s="109" t="n">
        <f aca="false">D198</f>
        <v>0</v>
      </c>
      <c r="BT198" s="109" t="n">
        <f aca="false">Curves!AE199</f>
        <v>0</v>
      </c>
      <c r="BU198" s="109" t="n">
        <v>0</v>
      </c>
      <c r="BV198" s="109" t="n">
        <f aca="false">AW198</f>
        <v>0</v>
      </c>
      <c r="BW198" s="109" t="n">
        <f aca="false">Curves!AN199</f>
        <v>0</v>
      </c>
      <c r="BX198" s="109" t="n">
        <f aca="false">AQ198</f>
        <v>0</v>
      </c>
      <c r="BY198" s="109" t="n">
        <f aca="false">Curves!AS199</f>
        <v>0</v>
      </c>
      <c r="BZ198" s="109" t="n">
        <f aca="false">BA198</f>
        <v>0</v>
      </c>
      <c r="CA198" s="109" t="n">
        <f aca="false">BB198</f>
        <v>0</v>
      </c>
      <c r="CB198" s="111"/>
      <c r="CC198" s="111"/>
      <c r="CD198" s="111"/>
      <c r="CE198" s="111"/>
      <c r="CF198" s="111"/>
      <c r="CG198" s="111"/>
      <c r="CH198" s="111"/>
      <c r="CI198" s="111"/>
      <c r="CJ198" s="111"/>
      <c r="CK198" s="111"/>
    </row>
    <row r="199" customFormat="false" ht="12.75" hidden="false" customHeight="false" outlineLevel="0" collapsed="false">
      <c r="A199" s="0" t="n">
        <v>0.299299391592951</v>
      </c>
      <c r="B199" s="0" t="str">
        <f aca="false">(D199&amp;E199&amp;F199&amp;G199&amp;H199&amp;I199&amp;J199&amp;K199&amp;L199&amp;M199&amp;N199&amp;O199&amp;P199&amp;Q199&amp;R199&amp;S199&amp;T199&amp;U199&amp;V199&amp;W199&amp;X199&amp;Y199&amp;Z199&amp;AA199&amp;AB199&amp;AC199&amp;AD199&amp;AE199&amp;AF199&amp;AG199&amp;AH199&amp;AI199&amp;AJ199&amp;AK199&amp;AL199&amp;AM199&amp;AN199&amp;AO199&amp;AP199&amp;AQ199&amp;AR199&amp;AS199&amp;AT199&amp;AU199&amp;AV199&amp;AW199&amp;AX199&amp;AY199&amp;AZ199&amp;BA199&amp;BB199&amp;BC199&amp;BD199&amp;BE199&amp;BF199&amp;BG199&amp;BH199&amp;BI199&amp;BJ199&amp;BK199&amp;BL199&amp;BM199&amp;BN199&amp;BO199&amp;BP199&amp;BQ199&amp;BR199&amp;BS199&amp;BT199&amp;BU199&amp;BV199&amp;BW199&amp;BX199&amp;BY199&amp;BZ199&amp;CA199)</f>
        <v>0000000000000000000000000000.00500.00500.0050000000000000000000000000000000.01000000000000</v>
      </c>
      <c r="C199" s="108" t="n">
        <v>42736</v>
      </c>
      <c r="D199" s="109" t="n">
        <f aca="false">Curves!D200</f>
        <v>0</v>
      </c>
      <c r="E199" s="109" t="n">
        <v>0</v>
      </c>
      <c r="F199" s="109" t="n">
        <f aca="false">Curves!I200</f>
        <v>0</v>
      </c>
      <c r="G199" s="109" t="n">
        <v>0</v>
      </c>
      <c r="H199" s="109" t="n">
        <f aca="false">Curves!P200</f>
        <v>0</v>
      </c>
      <c r="I199" s="109" t="n">
        <v>0</v>
      </c>
      <c r="J199" s="109" t="n">
        <f aca="false">Curves!L200</f>
        <v>0</v>
      </c>
      <c r="K199" s="109" t="n">
        <v>0</v>
      </c>
      <c r="L199" s="109" t="n">
        <f aca="false">Curves!U200</f>
        <v>0</v>
      </c>
      <c r="M199" s="109" t="n">
        <v>0</v>
      </c>
      <c r="N199" s="109" t="n">
        <f aca="false">Curves!V200</f>
        <v>0</v>
      </c>
      <c r="O199" s="109" t="n">
        <v>0</v>
      </c>
      <c r="P199" s="109" t="n">
        <f aca="false">Curves!W200</f>
        <v>0</v>
      </c>
      <c r="Q199" s="109" t="n">
        <v>0</v>
      </c>
      <c r="R199" s="109" t="n">
        <f aca="false">Curves!O200</f>
        <v>0</v>
      </c>
      <c r="S199" s="109" t="n">
        <v>0</v>
      </c>
      <c r="T199" s="109" t="n">
        <f aca="false">Curves!F200</f>
        <v>0</v>
      </c>
      <c r="U199" s="109" t="n">
        <v>0</v>
      </c>
      <c r="V199" s="109" t="n">
        <f aca="false">Curves!H200</f>
        <v>0</v>
      </c>
      <c r="W199" s="109" t="n">
        <v>0</v>
      </c>
      <c r="X199" s="109" t="n">
        <f aca="false">Curves!S200</f>
        <v>0</v>
      </c>
      <c r="Y199" s="109" t="n">
        <v>0</v>
      </c>
      <c r="Z199" s="109" t="n">
        <f aca="false">Curves!K200</f>
        <v>0</v>
      </c>
      <c r="AA199" s="109" t="n">
        <v>0</v>
      </c>
      <c r="AB199" s="109" t="n">
        <f aca="false">Curves!G200</f>
        <v>0</v>
      </c>
      <c r="AC199" s="109" t="n">
        <v>0</v>
      </c>
      <c r="AD199" s="109" t="n">
        <f aca="false">Curves!R200</f>
        <v>0</v>
      </c>
      <c r="AE199" s="109" t="n">
        <v>0.005</v>
      </c>
      <c r="AF199" s="109" t="n">
        <f aca="false">Curves!N200</f>
        <v>0</v>
      </c>
      <c r="AG199" s="109" t="n">
        <v>0.005</v>
      </c>
      <c r="AH199" s="109" t="n">
        <f aca="false">Curves!J200</f>
        <v>0</v>
      </c>
      <c r="AI199" s="109" t="n">
        <v>0.005</v>
      </c>
      <c r="AJ199" s="109" t="n">
        <f aca="false">Curves!E200</f>
        <v>0</v>
      </c>
      <c r="AK199" s="109" t="n">
        <f aca="false">Curves!M200</f>
        <v>0</v>
      </c>
      <c r="AL199" s="109" t="n">
        <f aca="false">Curves!Q200</f>
        <v>0</v>
      </c>
      <c r="AM199" s="109" t="n">
        <f aca="false">Curves!AC200</f>
        <v>0</v>
      </c>
      <c r="AN199" s="109" t="n">
        <f aca="false">Curves!AQ200</f>
        <v>0</v>
      </c>
      <c r="AO199" s="109" t="n">
        <f aca="false">Curves!AD200</f>
        <v>0</v>
      </c>
      <c r="AP199" s="109" t="n">
        <f aca="false">Curves!AP200</f>
        <v>0</v>
      </c>
      <c r="AQ199" s="109" t="n">
        <f aca="false">Curves!AA200</f>
        <v>0</v>
      </c>
      <c r="AR199" s="109" t="n">
        <f aca="false">Curves!AG200</f>
        <v>0</v>
      </c>
      <c r="AS199" s="109" t="n">
        <f aca="false">Curves!Y200</f>
        <v>0</v>
      </c>
      <c r="AT199" s="109" t="n">
        <f aca="false">Curves!AJ200</f>
        <v>0</v>
      </c>
      <c r="AU199" s="109" t="n">
        <f aca="false">Curves!AB200</f>
        <v>0</v>
      </c>
      <c r="AV199" s="109" t="n">
        <f aca="false">Curves!AH200</f>
        <v>0</v>
      </c>
      <c r="AW199" s="109" t="n">
        <f aca="false">Curves!Z200</f>
        <v>0</v>
      </c>
      <c r="AX199" s="109" t="n">
        <f aca="false">Curves!AI200</f>
        <v>0</v>
      </c>
      <c r="AY199" s="109" t="n">
        <f aca="false">Curves!Z200</f>
        <v>0</v>
      </c>
      <c r="AZ199" s="109" t="n">
        <f aca="false">Curves!AK200</f>
        <v>0</v>
      </c>
      <c r="BA199" s="109" t="n">
        <f aca="false">Curves!Z200</f>
        <v>0</v>
      </c>
      <c r="BB199" s="109" t="n">
        <f aca="false">Curves!AL200</f>
        <v>0</v>
      </c>
      <c r="BC199" s="109" t="n">
        <f aca="false">Curves!Z200</f>
        <v>0</v>
      </c>
      <c r="BD199" s="109" t="n">
        <f aca="false">Curves!AO200</f>
        <v>0</v>
      </c>
      <c r="BE199" s="109" t="n">
        <f aca="false">Curves!AC200</f>
        <v>0</v>
      </c>
      <c r="BF199" s="109" t="n">
        <f aca="false">Curves!AR200</f>
        <v>0</v>
      </c>
      <c r="BG199" s="109" t="n">
        <f aca="false">Curves!Z200</f>
        <v>0</v>
      </c>
      <c r="BH199" s="109" t="n">
        <f aca="false">Curves!AM200</f>
        <v>0</v>
      </c>
      <c r="BI199" s="111"/>
      <c r="BJ199" s="109" t="n">
        <f aca="false">AT199</f>
        <v>0</v>
      </c>
      <c r="BK199" s="109" t="n">
        <v>0</v>
      </c>
      <c r="BL199" s="109" t="n">
        <f aca="false">D199</f>
        <v>0</v>
      </c>
      <c r="BM199" s="109" t="n">
        <v>0</v>
      </c>
      <c r="BN199" s="109" t="n">
        <f aca="false">R199</f>
        <v>0</v>
      </c>
      <c r="BO199" s="109" t="n">
        <f aca="false">S199+0.01</f>
        <v>0.01</v>
      </c>
      <c r="BP199" s="109" t="n">
        <v>0</v>
      </c>
      <c r="BQ199" s="109" t="n">
        <f aca="false">AS199</f>
        <v>0</v>
      </c>
      <c r="BR199" s="109" t="n">
        <f aca="false">AQ199</f>
        <v>0</v>
      </c>
      <c r="BS199" s="109" t="n">
        <f aca="false">D199</f>
        <v>0</v>
      </c>
      <c r="BT199" s="109" t="n">
        <f aca="false">Curves!AE200</f>
        <v>0</v>
      </c>
      <c r="BU199" s="109" t="n">
        <v>0</v>
      </c>
      <c r="BV199" s="109" t="n">
        <f aca="false">AW199</f>
        <v>0</v>
      </c>
      <c r="BW199" s="109" t="n">
        <f aca="false">Curves!AN200</f>
        <v>0</v>
      </c>
      <c r="BX199" s="109" t="n">
        <f aca="false">AQ199</f>
        <v>0</v>
      </c>
      <c r="BY199" s="109" t="n">
        <f aca="false">Curves!AS200</f>
        <v>0</v>
      </c>
      <c r="BZ199" s="109" t="n">
        <f aca="false">BA199</f>
        <v>0</v>
      </c>
      <c r="CA199" s="109" t="n">
        <f aca="false">BB199</f>
        <v>0</v>
      </c>
      <c r="CB199" s="111"/>
      <c r="CC199" s="111"/>
      <c r="CD199" s="111"/>
      <c r="CE199" s="111"/>
      <c r="CF199" s="111"/>
      <c r="CG199" s="111"/>
      <c r="CH199" s="111"/>
      <c r="CI199" s="111"/>
      <c r="CJ199" s="111"/>
      <c r="CK199" s="111"/>
    </row>
    <row r="200" customFormat="false" ht="12.75" hidden="false" customHeight="false" outlineLevel="0" collapsed="false">
      <c r="A200" s="0" t="n">
        <v>0.297440518263469</v>
      </c>
      <c r="B200" s="0" t="str">
        <f aca="false">(D200&amp;E200&amp;F200&amp;G200&amp;H200&amp;I200&amp;J200&amp;K200&amp;L200&amp;M200&amp;N200&amp;O200&amp;P200&amp;Q200&amp;R200&amp;S200&amp;T200&amp;U200&amp;V200&amp;W200&amp;X200&amp;Y200&amp;Z200&amp;AA200&amp;AB200&amp;AC200&amp;AD200&amp;AE200&amp;AF200&amp;AG200&amp;AH200&amp;AI200&amp;AJ200&amp;AK200&amp;AL200&amp;AM200&amp;AN200&amp;AO200&amp;AP200&amp;AQ200&amp;AR200&amp;AS200&amp;AT200&amp;AU200&amp;AV200&amp;AW200&amp;AX200&amp;AY200&amp;AZ200&amp;BA200&amp;BB200&amp;BC200&amp;BD200&amp;BE200&amp;BF200&amp;BG200&amp;BH200&amp;BI200&amp;BJ200&amp;BK200&amp;BL200&amp;BM200&amp;BN200&amp;BO200&amp;BP200&amp;BQ200&amp;BR200&amp;BS200&amp;BT200&amp;BU200&amp;BV200&amp;BW200&amp;BX200&amp;BY200&amp;BZ200&amp;CA200)</f>
        <v>0000000000000000000000000000.00500.00500.0050000000000000000000000000000000.01000000000000</v>
      </c>
      <c r="C200" s="108" t="n">
        <v>42767</v>
      </c>
      <c r="D200" s="109" t="n">
        <f aca="false">Curves!D201</f>
        <v>0</v>
      </c>
      <c r="E200" s="109" t="n">
        <v>0</v>
      </c>
      <c r="F200" s="109" t="n">
        <f aca="false">Curves!I201</f>
        <v>0</v>
      </c>
      <c r="G200" s="109" t="n">
        <v>0</v>
      </c>
      <c r="H200" s="109" t="n">
        <f aca="false">Curves!P201</f>
        <v>0</v>
      </c>
      <c r="I200" s="109" t="n">
        <v>0</v>
      </c>
      <c r="J200" s="109" t="n">
        <f aca="false">Curves!L201</f>
        <v>0</v>
      </c>
      <c r="K200" s="109" t="n">
        <v>0</v>
      </c>
      <c r="L200" s="109" t="n">
        <f aca="false">Curves!U201</f>
        <v>0</v>
      </c>
      <c r="M200" s="109" t="n">
        <v>0</v>
      </c>
      <c r="N200" s="109" t="n">
        <f aca="false">Curves!V201</f>
        <v>0</v>
      </c>
      <c r="O200" s="109" t="n">
        <v>0</v>
      </c>
      <c r="P200" s="109" t="n">
        <f aca="false">Curves!W201</f>
        <v>0</v>
      </c>
      <c r="Q200" s="109" t="n">
        <v>0</v>
      </c>
      <c r="R200" s="109" t="n">
        <f aca="false">Curves!O201</f>
        <v>0</v>
      </c>
      <c r="S200" s="109" t="n">
        <v>0</v>
      </c>
      <c r="T200" s="109" t="n">
        <f aca="false">Curves!F201</f>
        <v>0</v>
      </c>
      <c r="U200" s="109" t="n">
        <v>0</v>
      </c>
      <c r="V200" s="109" t="n">
        <f aca="false">Curves!H201</f>
        <v>0</v>
      </c>
      <c r="W200" s="109" t="n">
        <v>0</v>
      </c>
      <c r="X200" s="109" t="n">
        <f aca="false">Curves!S201</f>
        <v>0</v>
      </c>
      <c r="Y200" s="109" t="n">
        <v>0</v>
      </c>
      <c r="Z200" s="109" t="n">
        <f aca="false">Curves!K201</f>
        <v>0</v>
      </c>
      <c r="AA200" s="109" t="n">
        <v>0</v>
      </c>
      <c r="AB200" s="109" t="n">
        <f aca="false">Curves!G201</f>
        <v>0</v>
      </c>
      <c r="AC200" s="109" t="n">
        <v>0</v>
      </c>
      <c r="AD200" s="109" t="n">
        <f aca="false">Curves!R201</f>
        <v>0</v>
      </c>
      <c r="AE200" s="109" t="n">
        <v>0.005</v>
      </c>
      <c r="AF200" s="109" t="n">
        <f aca="false">Curves!N201</f>
        <v>0</v>
      </c>
      <c r="AG200" s="109" t="n">
        <v>0.005</v>
      </c>
      <c r="AH200" s="109" t="n">
        <f aca="false">Curves!J201</f>
        <v>0</v>
      </c>
      <c r="AI200" s="109" t="n">
        <v>0.005</v>
      </c>
      <c r="AJ200" s="109" t="n">
        <f aca="false">Curves!E201</f>
        <v>0</v>
      </c>
      <c r="AK200" s="109" t="n">
        <f aca="false">Curves!M201</f>
        <v>0</v>
      </c>
      <c r="AL200" s="109" t="n">
        <f aca="false">Curves!Q201</f>
        <v>0</v>
      </c>
      <c r="AM200" s="109" t="n">
        <f aca="false">Curves!AC201</f>
        <v>0</v>
      </c>
      <c r="AN200" s="109" t="n">
        <f aca="false">Curves!AQ201</f>
        <v>0</v>
      </c>
      <c r="AO200" s="109" t="n">
        <f aca="false">Curves!AD201</f>
        <v>0</v>
      </c>
      <c r="AP200" s="109" t="n">
        <f aca="false">Curves!AP201</f>
        <v>0</v>
      </c>
      <c r="AQ200" s="109" t="n">
        <f aca="false">Curves!AA201</f>
        <v>0</v>
      </c>
      <c r="AR200" s="109" t="n">
        <f aca="false">Curves!AG201</f>
        <v>0</v>
      </c>
      <c r="AS200" s="109" t="n">
        <f aca="false">Curves!Y201</f>
        <v>0</v>
      </c>
      <c r="AT200" s="109" t="n">
        <f aca="false">Curves!AJ201</f>
        <v>0</v>
      </c>
      <c r="AU200" s="109" t="n">
        <f aca="false">Curves!AB201</f>
        <v>0</v>
      </c>
      <c r="AV200" s="109" t="n">
        <f aca="false">Curves!AH201</f>
        <v>0</v>
      </c>
      <c r="AW200" s="109" t="n">
        <f aca="false">Curves!Z201</f>
        <v>0</v>
      </c>
      <c r="AX200" s="109" t="n">
        <f aca="false">Curves!AI201</f>
        <v>0</v>
      </c>
      <c r="AY200" s="109" t="n">
        <f aca="false">Curves!Z201</f>
        <v>0</v>
      </c>
      <c r="AZ200" s="109" t="n">
        <f aca="false">Curves!AK201</f>
        <v>0</v>
      </c>
      <c r="BA200" s="109" t="n">
        <f aca="false">Curves!Z201</f>
        <v>0</v>
      </c>
      <c r="BB200" s="109" t="n">
        <f aca="false">Curves!AL201</f>
        <v>0</v>
      </c>
      <c r="BC200" s="109" t="n">
        <f aca="false">Curves!Z201</f>
        <v>0</v>
      </c>
      <c r="BD200" s="109" t="n">
        <f aca="false">Curves!AO201</f>
        <v>0</v>
      </c>
      <c r="BE200" s="109" t="n">
        <f aca="false">Curves!AC201</f>
        <v>0</v>
      </c>
      <c r="BF200" s="109" t="n">
        <f aca="false">Curves!AR201</f>
        <v>0</v>
      </c>
      <c r="BG200" s="109" t="n">
        <f aca="false">Curves!Z201</f>
        <v>0</v>
      </c>
      <c r="BH200" s="109" t="n">
        <f aca="false">Curves!AM201</f>
        <v>0</v>
      </c>
      <c r="BI200" s="111"/>
      <c r="BJ200" s="109" t="n">
        <f aca="false">AT200</f>
        <v>0</v>
      </c>
      <c r="BK200" s="109" t="n">
        <v>0</v>
      </c>
      <c r="BL200" s="109" t="n">
        <f aca="false">D200</f>
        <v>0</v>
      </c>
      <c r="BM200" s="109" t="n">
        <v>0</v>
      </c>
      <c r="BN200" s="109" t="n">
        <f aca="false">R200</f>
        <v>0</v>
      </c>
      <c r="BO200" s="109" t="n">
        <f aca="false">S200+0.01</f>
        <v>0.01</v>
      </c>
      <c r="BP200" s="109" t="n">
        <v>0</v>
      </c>
      <c r="BQ200" s="109" t="n">
        <f aca="false">AS200</f>
        <v>0</v>
      </c>
      <c r="BR200" s="109" t="n">
        <f aca="false">AQ200</f>
        <v>0</v>
      </c>
      <c r="BS200" s="109" t="n">
        <f aca="false">D200</f>
        <v>0</v>
      </c>
      <c r="BT200" s="109" t="n">
        <f aca="false">Curves!AE201</f>
        <v>0</v>
      </c>
      <c r="BU200" s="109" t="n">
        <v>0</v>
      </c>
      <c r="BV200" s="109" t="n">
        <f aca="false">AW200</f>
        <v>0</v>
      </c>
      <c r="BW200" s="109" t="n">
        <f aca="false">Curves!AN201</f>
        <v>0</v>
      </c>
      <c r="BX200" s="109" t="n">
        <f aca="false">AQ200</f>
        <v>0</v>
      </c>
      <c r="BY200" s="109" t="n">
        <f aca="false">Curves!AS201</f>
        <v>0</v>
      </c>
      <c r="BZ200" s="109" t="n">
        <f aca="false">BA200</f>
        <v>0</v>
      </c>
      <c r="CA200" s="109" t="n">
        <f aca="false">BB200</f>
        <v>0</v>
      </c>
      <c r="CB200" s="111"/>
      <c r="CC200" s="111"/>
      <c r="CD200" s="111"/>
      <c r="CE200" s="111"/>
      <c r="CF200" s="111"/>
      <c r="CG200" s="111"/>
      <c r="CH200" s="111"/>
      <c r="CI200" s="111"/>
      <c r="CJ200" s="111"/>
      <c r="CK200" s="111"/>
    </row>
    <row r="201" customFormat="false" ht="12.75" hidden="false" customHeight="false" outlineLevel="0" collapsed="false">
      <c r="A201" s="0" t="n">
        <v>0.295771315684076</v>
      </c>
      <c r="B201" s="0" t="str">
        <f aca="false">(D201&amp;E201&amp;F201&amp;G201&amp;H201&amp;I201&amp;J201&amp;K201&amp;L201&amp;M201&amp;N201&amp;O201&amp;P201&amp;Q201&amp;R201&amp;S201&amp;T201&amp;U201&amp;V201&amp;W201&amp;X201&amp;Y201&amp;Z201&amp;AA201&amp;AB201&amp;AC201&amp;AD201&amp;AE201&amp;AF201&amp;AG201&amp;AH201&amp;AI201&amp;AJ201&amp;AK201&amp;AL201&amp;AM201&amp;AN201&amp;AO201&amp;AP201&amp;AQ201&amp;AR201&amp;AS201&amp;AT201&amp;AU201&amp;AV201&amp;AW201&amp;AX201&amp;AY201&amp;AZ201&amp;BA201&amp;BB201&amp;BC201&amp;BD201&amp;BE201&amp;BF201&amp;BG201&amp;BH201&amp;BI201&amp;BJ201&amp;BK201&amp;BL201&amp;BM201&amp;BN201&amp;BO201&amp;BP201&amp;BQ201&amp;BR201&amp;BS201&amp;BT201&amp;BU201&amp;BV201&amp;BW201&amp;BX201&amp;BY201&amp;BZ201&amp;CA201)</f>
        <v>0000000000000000000000000000.00500.00500.0050000000000000000000000000000000.01000000000000</v>
      </c>
      <c r="C201" s="108" t="n">
        <v>42795</v>
      </c>
      <c r="D201" s="109" t="n">
        <f aca="false">Curves!D202</f>
        <v>0</v>
      </c>
      <c r="E201" s="109" t="n">
        <v>0</v>
      </c>
      <c r="F201" s="109" t="n">
        <f aca="false">Curves!I202</f>
        <v>0</v>
      </c>
      <c r="G201" s="109" t="n">
        <v>0</v>
      </c>
      <c r="H201" s="109" t="n">
        <f aca="false">Curves!P202</f>
        <v>0</v>
      </c>
      <c r="I201" s="109" t="n">
        <v>0</v>
      </c>
      <c r="J201" s="109" t="n">
        <f aca="false">Curves!L202</f>
        <v>0</v>
      </c>
      <c r="K201" s="109" t="n">
        <v>0</v>
      </c>
      <c r="L201" s="109" t="n">
        <f aca="false">Curves!U202</f>
        <v>0</v>
      </c>
      <c r="M201" s="109" t="n">
        <v>0</v>
      </c>
      <c r="N201" s="109" t="n">
        <f aca="false">Curves!V202</f>
        <v>0</v>
      </c>
      <c r="O201" s="109" t="n">
        <v>0</v>
      </c>
      <c r="P201" s="109" t="n">
        <f aca="false">Curves!W202</f>
        <v>0</v>
      </c>
      <c r="Q201" s="109" t="n">
        <v>0</v>
      </c>
      <c r="R201" s="109" t="n">
        <f aca="false">Curves!O202</f>
        <v>0</v>
      </c>
      <c r="S201" s="109" t="n">
        <v>0</v>
      </c>
      <c r="T201" s="109" t="n">
        <f aca="false">Curves!F202</f>
        <v>0</v>
      </c>
      <c r="U201" s="109" t="n">
        <v>0</v>
      </c>
      <c r="V201" s="109" t="n">
        <f aca="false">Curves!H202</f>
        <v>0</v>
      </c>
      <c r="W201" s="109" t="n">
        <v>0</v>
      </c>
      <c r="X201" s="109" t="n">
        <f aca="false">Curves!S202</f>
        <v>0</v>
      </c>
      <c r="Y201" s="109" t="n">
        <v>0</v>
      </c>
      <c r="Z201" s="109" t="n">
        <f aca="false">Curves!K202</f>
        <v>0</v>
      </c>
      <c r="AA201" s="109" t="n">
        <v>0</v>
      </c>
      <c r="AB201" s="109" t="n">
        <f aca="false">Curves!G202</f>
        <v>0</v>
      </c>
      <c r="AC201" s="109" t="n">
        <v>0</v>
      </c>
      <c r="AD201" s="109" t="n">
        <f aca="false">Curves!R202</f>
        <v>0</v>
      </c>
      <c r="AE201" s="109" t="n">
        <v>0.005</v>
      </c>
      <c r="AF201" s="109" t="n">
        <f aca="false">Curves!N202</f>
        <v>0</v>
      </c>
      <c r="AG201" s="109" t="n">
        <v>0.005</v>
      </c>
      <c r="AH201" s="109" t="n">
        <f aca="false">Curves!J202</f>
        <v>0</v>
      </c>
      <c r="AI201" s="109" t="n">
        <v>0.005</v>
      </c>
      <c r="AJ201" s="109" t="n">
        <f aca="false">Curves!E202</f>
        <v>0</v>
      </c>
      <c r="AK201" s="109" t="n">
        <f aca="false">Curves!M202</f>
        <v>0</v>
      </c>
      <c r="AL201" s="109" t="n">
        <f aca="false">Curves!Q202</f>
        <v>0</v>
      </c>
      <c r="AM201" s="109" t="n">
        <f aca="false">Curves!AC202</f>
        <v>0</v>
      </c>
      <c r="AN201" s="109" t="n">
        <f aca="false">Curves!AQ202</f>
        <v>0</v>
      </c>
      <c r="AO201" s="109" t="n">
        <f aca="false">Curves!AD202</f>
        <v>0</v>
      </c>
      <c r="AP201" s="109" t="n">
        <f aca="false">Curves!AP202</f>
        <v>0</v>
      </c>
      <c r="AQ201" s="109" t="n">
        <f aca="false">Curves!AA202</f>
        <v>0</v>
      </c>
      <c r="AR201" s="109" t="n">
        <f aca="false">Curves!AG202</f>
        <v>0</v>
      </c>
      <c r="AS201" s="109" t="n">
        <f aca="false">Curves!Y202</f>
        <v>0</v>
      </c>
      <c r="AT201" s="109" t="n">
        <f aca="false">Curves!AJ202</f>
        <v>0</v>
      </c>
      <c r="AU201" s="109" t="n">
        <f aca="false">Curves!AB202</f>
        <v>0</v>
      </c>
      <c r="AV201" s="109" t="n">
        <f aca="false">Curves!AH202</f>
        <v>0</v>
      </c>
      <c r="AW201" s="109" t="n">
        <f aca="false">Curves!Z202</f>
        <v>0</v>
      </c>
      <c r="AX201" s="109" t="n">
        <f aca="false">Curves!AI202</f>
        <v>0</v>
      </c>
      <c r="AY201" s="109" t="n">
        <f aca="false">Curves!Z202</f>
        <v>0</v>
      </c>
      <c r="AZ201" s="109" t="n">
        <f aca="false">Curves!AK202</f>
        <v>0</v>
      </c>
      <c r="BA201" s="109" t="n">
        <f aca="false">Curves!Z202</f>
        <v>0</v>
      </c>
      <c r="BB201" s="109" t="n">
        <f aca="false">Curves!AL202</f>
        <v>0</v>
      </c>
      <c r="BC201" s="109" t="n">
        <f aca="false">Curves!Z202</f>
        <v>0</v>
      </c>
      <c r="BD201" s="109" t="n">
        <f aca="false">Curves!AO202</f>
        <v>0</v>
      </c>
      <c r="BE201" s="109" t="n">
        <f aca="false">Curves!AC202</f>
        <v>0</v>
      </c>
      <c r="BF201" s="109" t="n">
        <f aca="false">Curves!AR202</f>
        <v>0</v>
      </c>
      <c r="BG201" s="109" t="n">
        <f aca="false">Curves!Z202</f>
        <v>0</v>
      </c>
      <c r="BH201" s="109" t="n">
        <f aca="false">Curves!AM202</f>
        <v>0</v>
      </c>
      <c r="BI201" s="111"/>
      <c r="BJ201" s="109" t="n">
        <f aca="false">AT201</f>
        <v>0</v>
      </c>
      <c r="BK201" s="109" t="n">
        <v>0</v>
      </c>
      <c r="BL201" s="109" t="n">
        <f aca="false">D201</f>
        <v>0</v>
      </c>
      <c r="BM201" s="109" t="n">
        <v>0</v>
      </c>
      <c r="BN201" s="109" t="n">
        <f aca="false">R201</f>
        <v>0</v>
      </c>
      <c r="BO201" s="109" t="n">
        <f aca="false">S201+0.01</f>
        <v>0.01</v>
      </c>
      <c r="BP201" s="109" t="n">
        <v>0</v>
      </c>
      <c r="BQ201" s="109" t="n">
        <f aca="false">AS201</f>
        <v>0</v>
      </c>
      <c r="BR201" s="109" t="n">
        <f aca="false">AQ201</f>
        <v>0</v>
      </c>
      <c r="BS201" s="109" t="n">
        <f aca="false">D201</f>
        <v>0</v>
      </c>
      <c r="BT201" s="109" t="n">
        <f aca="false">Curves!AE202</f>
        <v>0</v>
      </c>
      <c r="BU201" s="109" t="n">
        <v>0</v>
      </c>
      <c r="BV201" s="109" t="n">
        <f aca="false">AW201</f>
        <v>0</v>
      </c>
      <c r="BW201" s="109" t="n">
        <f aca="false">Curves!AN202</f>
        <v>0</v>
      </c>
      <c r="BX201" s="109" t="n">
        <f aca="false">AQ201</f>
        <v>0</v>
      </c>
      <c r="BY201" s="109" t="n">
        <f aca="false">Curves!AS202</f>
        <v>0</v>
      </c>
      <c r="BZ201" s="109" t="n">
        <f aca="false">BA201</f>
        <v>0</v>
      </c>
      <c r="CA201" s="109" t="n">
        <f aca="false">BB201</f>
        <v>0</v>
      </c>
      <c r="CB201" s="111"/>
      <c r="CC201" s="111"/>
      <c r="CD201" s="111"/>
      <c r="CE201" s="111"/>
      <c r="CF201" s="111"/>
      <c r="CG201" s="111"/>
      <c r="CH201" s="111"/>
      <c r="CI201" s="111"/>
      <c r="CJ201" s="111"/>
      <c r="CK201" s="111"/>
    </row>
    <row r="202" customFormat="false" ht="12.75" hidden="false" customHeight="false" outlineLevel="0" collapsed="false">
      <c r="A202" s="0" t="n">
        <v>0.293934034438242</v>
      </c>
      <c r="B202" s="0" t="str">
        <f aca="false">(D202&amp;E202&amp;F202&amp;G202&amp;H202&amp;I202&amp;J202&amp;K202&amp;L202&amp;M202&amp;N202&amp;O202&amp;P202&amp;Q202&amp;R202&amp;S202&amp;T202&amp;U202&amp;V202&amp;W202&amp;X202&amp;Y202&amp;Z202&amp;AA202&amp;AB202&amp;AC202&amp;AD202&amp;AE202&amp;AF202&amp;AG202&amp;AH202&amp;AI202&amp;AJ202&amp;AK202&amp;AL202&amp;AM202&amp;AN202&amp;AO202&amp;AP202&amp;AQ202&amp;AR202&amp;AS202&amp;AT202&amp;AU202&amp;AV202&amp;AW202&amp;AX202&amp;AY202&amp;AZ202&amp;BA202&amp;BB202&amp;BC202&amp;BD202&amp;BE202&amp;BF202&amp;BG202&amp;BH202&amp;BI202&amp;BJ202&amp;BK202&amp;BL202&amp;BM202&amp;BN202&amp;BO202&amp;BP202&amp;BQ202&amp;BR202&amp;BS202&amp;BT202&amp;BU202&amp;BV202&amp;BW202&amp;BX202&amp;BY202&amp;BZ202&amp;CA202)</f>
        <v>0000000000000000000000000000.00500.00500.0050000000000000000000000000000000.01000000000000</v>
      </c>
      <c r="C202" s="108" t="n">
        <v>42826</v>
      </c>
      <c r="D202" s="109" t="n">
        <f aca="false">Curves!D203</f>
        <v>0</v>
      </c>
      <c r="E202" s="109" t="n">
        <v>0</v>
      </c>
      <c r="F202" s="109" t="n">
        <f aca="false">Curves!I203</f>
        <v>0</v>
      </c>
      <c r="G202" s="109" t="n">
        <v>0</v>
      </c>
      <c r="H202" s="109" t="n">
        <f aca="false">Curves!P203</f>
        <v>0</v>
      </c>
      <c r="I202" s="109" t="n">
        <v>0</v>
      </c>
      <c r="J202" s="109" t="n">
        <f aca="false">Curves!L203</f>
        <v>0</v>
      </c>
      <c r="K202" s="109" t="n">
        <v>0</v>
      </c>
      <c r="L202" s="109" t="n">
        <f aca="false">Curves!U203</f>
        <v>0</v>
      </c>
      <c r="M202" s="109" t="n">
        <v>0</v>
      </c>
      <c r="N202" s="109" t="n">
        <f aca="false">Curves!V203</f>
        <v>0</v>
      </c>
      <c r="O202" s="109" t="n">
        <v>0</v>
      </c>
      <c r="P202" s="109" t="n">
        <f aca="false">Curves!W203</f>
        <v>0</v>
      </c>
      <c r="Q202" s="109" t="n">
        <v>0</v>
      </c>
      <c r="R202" s="109" t="n">
        <f aca="false">Curves!O203</f>
        <v>0</v>
      </c>
      <c r="S202" s="109" t="n">
        <v>0</v>
      </c>
      <c r="T202" s="109" t="n">
        <f aca="false">Curves!F203</f>
        <v>0</v>
      </c>
      <c r="U202" s="109" t="n">
        <v>0</v>
      </c>
      <c r="V202" s="109" t="n">
        <f aca="false">Curves!H203</f>
        <v>0</v>
      </c>
      <c r="W202" s="109" t="n">
        <v>0</v>
      </c>
      <c r="X202" s="109" t="n">
        <f aca="false">Curves!S203</f>
        <v>0</v>
      </c>
      <c r="Y202" s="109" t="n">
        <v>0</v>
      </c>
      <c r="Z202" s="109" t="n">
        <f aca="false">Curves!K203</f>
        <v>0</v>
      </c>
      <c r="AA202" s="109" t="n">
        <v>0</v>
      </c>
      <c r="AB202" s="109" t="n">
        <f aca="false">Curves!G203</f>
        <v>0</v>
      </c>
      <c r="AC202" s="109" t="n">
        <v>0</v>
      </c>
      <c r="AD202" s="109" t="n">
        <f aca="false">Curves!R203</f>
        <v>0</v>
      </c>
      <c r="AE202" s="109" t="n">
        <v>0.005</v>
      </c>
      <c r="AF202" s="109" t="n">
        <f aca="false">Curves!N203</f>
        <v>0</v>
      </c>
      <c r="AG202" s="109" t="n">
        <v>0.005</v>
      </c>
      <c r="AH202" s="109" t="n">
        <f aca="false">Curves!J203</f>
        <v>0</v>
      </c>
      <c r="AI202" s="109" t="n">
        <v>0.005</v>
      </c>
      <c r="AJ202" s="109" t="n">
        <f aca="false">Curves!E203</f>
        <v>0</v>
      </c>
      <c r="AK202" s="109" t="n">
        <f aca="false">Curves!M203</f>
        <v>0</v>
      </c>
      <c r="AL202" s="109" t="n">
        <f aca="false">Curves!Q203</f>
        <v>0</v>
      </c>
      <c r="AM202" s="109" t="n">
        <f aca="false">Curves!AC203</f>
        <v>0</v>
      </c>
      <c r="AN202" s="109" t="n">
        <f aca="false">Curves!AQ203</f>
        <v>0</v>
      </c>
      <c r="AO202" s="109" t="n">
        <f aca="false">Curves!AD203</f>
        <v>0</v>
      </c>
      <c r="AP202" s="109" t="n">
        <f aca="false">Curves!AP203</f>
        <v>0</v>
      </c>
      <c r="AQ202" s="109" t="n">
        <f aca="false">Curves!AA203</f>
        <v>0</v>
      </c>
      <c r="AR202" s="109" t="n">
        <f aca="false">Curves!AG203</f>
        <v>0</v>
      </c>
      <c r="AS202" s="109" t="n">
        <f aca="false">Curves!Y203</f>
        <v>0</v>
      </c>
      <c r="AT202" s="109" t="n">
        <f aca="false">Curves!AJ203</f>
        <v>0</v>
      </c>
      <c r="AU202" s="109" t="n">
        <f aca="false">Curves!AB203</f>
        <v>0</v>
      </c>
      <c r="AV202" s="109" t="n">
        <f aca="false">Curves!AH203</f>
        <v>0</v>
      </c>
      <c r="AW202" s="109" t="n">
        <f aca="false">Curves!Z203</f>
        <v>0</v>
      </c>
      <c r="AX202" s="109" t="n">
        <f aca="false">Curves!AI203</f>
        <v>0</v>
      </c>
      <c r="AY202" s="109" t="n">
        <f aca="false">Curves!Z203</f>
        <v>0</v>
      </c>
      <c r="AZ202" s="109" t="n">
        <f aca="false">Curves!AK203</f>
        <v>0</v>
      </c>
      <c r="BA202" s="109" t="n">
        <f aca="false">Curves!Z203</f>
        <v>0</v>
      </c>
      <c r="BB202" s="109" t="n">
        <f aca="false">Curves!AL203</f>
        <v>0</v>
      </c>
      <c r="BC202" s="109" t="n">
        <f aca="false">Curves!Z203</f>
        <v>0</v>
      </c>
      <c r="BD202" s="109" t="n">
        <f aca="false">Curves!AO203</f>
        <v>0</v>
      </c>
      <c r="BE202" s="109" t="n">
        <f aca="false">Curves!AC203</f>
        <v>0</v>
      </c>
      <c r="BF202" s="109" t="n">
        <f aca="false">Curves!AR203</f>
        <v>0</v>
      </c>
      <c r="BG202" s="109" t="n">
        <f aca="false">Curves!Z203</f>
        <v>0</v>
      </c>
      <c r="BH202" s="109" t="n">
        <f aca="false">Curves!AM203</f>
        <v>0</v>
      </c>
      <c r="BI202" s="111"/>
      <c r="BJ202" s="109" t="n">
        <f aca="false">AT202</f>
        <v>0</v>
      </c>
      <c r="BK202" s="109" t="n">
        <v>0</v>
      </c>
      <c r="BL202" s="109" t="n">
        <f aca="false">D202</f>
        <v>0</v>
      </c>
      <c r="BM202" s="109" t="n">
        <v>0</v>
      </c>
      <c r="BN202" s="109" t="n">
        <f aca="false">R202</f>
        <v>0</v>
      </c>
      <c r="BO202" s="109" t="n">
        <f aca="false">S202+0.01</f>
        <v>0.01</v>
      </c>
      <c r="BP202" s="109" t="n">
        <v>0</v>
      </c>
      <c r="BQ202" s="109" t="n">
        <f aca="false">AS202</f>
        <v>0</v>
      </c>
      <c r="BR202" s="109" t="n">
        <f aca="false">AQ202</f>
        <v>0</v>
      </c>
      <c r="BS202" s="109" t="n">
        <f aca="false">D202</f>
        <v>0</v>
      </c>
      <c r="BT202" s="109" t="n">
        <f aca="false">Curves!AE203</f>
        <v>0</v>
      </c>
      <c r="BU202" s="109" t="n">
        <v>0</v>
      </c>
      <c r="BV202" s="109" t="n">
        <f aca="false">AW202</f>
        <v>0</v>
      </c>
      <c r="BW202" s="109" t="n">
        <f aca="false">Curves!AN203</f>
        <v>0</v>
      </c>
      <c r="BX202" s="109" t="n">
        <f aca="false">AQ202</f>
        <v>0</v>
      </c>
      <c r="BY202" s="109" t="n">
        <f aca="false">Curves!AS203</f>
        <v>0</v>
      </c>
      <c r="BZ202" s="109" t="n">
        <f aca="false">BA202</f>
        <v>0</v>
      </c>
      <c r="CA202" s="109" t="n">
        <f aca="false">BB202</f>
        <v>0</v>
      </c>
      <c r="CB202" s="111"/>
      <c r="CC202" s="111"/>
      <c r="CD202" s="111"/>
      <c r="CE202" s="111"/>
      <c r="CF202" s="111"/>
      <c r="CG202" s="111"/>
      <c r="CH202" s="111"/>
      <c r="CI202" s="111"/>
      <c r="CJ202" s="111"/>
      <c r="CK202" s="111"/>
    </row>
    <row r="203" customFormat="false" ht="12.75" hidden="false" customHeight="false" outlineLevel="0" collapsed="false">
      <c r="A203" s="0" t="n">
        <v>0.29216672855845</v>
      </c>
      <c r="B203" s="0" t="str">
        <f aca="false">(D203&amp;E203&amp;F203&amp;G203&amp;H203&amp;I203&amp;J203&amp;K203&amp;L203&amp;M203&amp;N203&amp;O203&amp;P203&amp;Q203&amp;R203&amp;S203&amp;T203&amp;U203&amp;V203&amp;W203&amp;X203&amp;Y203&amp;Z203&amp;AA203&amp;AB203&amp;AC203&amp;AD203&amp;AE203&amp;AF203&amp;AG203&amp;AH203&amp;AI203&amp;AJ203&amp;AK203&amp;AL203&amp;AM203&amp;AN203&amp;AO203&amp;AP203&amp;AQ203&amp;AR203&amp;AS203&amp;AT203&amp;AU203&amp;AV203&amp;AW203&amp;AX203&amp;AY203&amp;AZ203&amp;BA203&amp;BB203&amp;BC203&amp;BD203&amp;BE203&amp;BF203&amp;BG203&amp;BH203&amp;BI203&amp;BJ203&amp;BK203&amp;BL203&amp;BM203&amp;BN203&amp;BO203&amp;BP203&amp;BQ203&amp;BR203&amp;BS203&amp;BT203&amp;BU203&amp;BV203&amp;BW203&amp;BX203&amp;BY203&amp;BZ203&amp;CA203)</f>
        <v>0000000000000000000000000000.00500.00500.0050000000000000000000000000000000.01000000000000</v>
      </c>
      <c r="C203" s="108" t="n">
        <v>42856</v>
      </c>
      <c r="D203" s="109" t="n">
        <f aca="false">Curves!D204</f>
        <v>0</v>
      </c>
      <c r="E203" s="109" t="n">
        <v>0</v>
      </c>
      <c r="F203" s="109" t="n">
        <f aca="false">Curves!I204</f>
        <v>0</v>
      </c>
      <c r="G203" s="109" t="n">
        <v>0</v>
      </c>
      <c r="H203" s="109" t="n">
        <f aca="false">Curves!P204</f>
        <v>0</v>
      </c>
      <c r="I203" s="109" t="n">
        <v>0</v>
      </c>
      <c r="J203" s="109" t="n">
        <f aca="false">Curves!L204</f>
        <v>0</v>
      </c>
      <c r="K203" s="109" t="n">
        <v>0</v>
      </c>
      <c r="L203" s="109" t="n">
        <f aca="false">Curves!U204</f>
        <v>0</v>
      </c>
      <c r="M203" s="109" t="n">
        <v>0</v>
      </c>
      <c r="N203" s="109" t="n">
        <f aca="false">Curves!V204</f>
        <v>0</v>
      </c>
      <c r="O203" s="109" t="n">
        <v>0</v>
      </c>
      <c r="P203" s="109" t="n">
        <f aca="false">Curves!W204</f>
        <v>0</v>
      </c>
      <c r="Q203" s="109" t="n">
        <v>0</v>
      </c>
      <c r="R203" s="109" t="n">
        <f aca="false">Curves!O204</f>
        <v>0</v>
      </c>
      <c r="S203" s="109" t="n">
        <v>0</v>
      </c>
      <c r="T203" s="109" t="n">
        <f aca="false">Curves!F204</f>
        <v>0</v>
      </c>
      <c r="U203" s="109" t="n">
        <v>0</v>
      </c>
      <c r="V203" s="109" t="n">
        <f aca="false">Curves!H204</f>
        <v>0</v>
      </c>
      <c r="W203" s="109" t="n">
        <v>0</v>
      </c>
      <c r="X203" s="109" t="n">
        <f aca="false">Curves!S204</f>
        <v>0</v>
      </c>
      <c r="Y203" s="109" t="n">
        <v>0</v>
      </c>
      <c r="Z203" s="109" t="n">
        <f aca="false">Curves!K204</f>
        <v>0</v>
      </c>
      <c r="AA203" s="109" t="n">
        <v>0</v>
      </c>
      <c r="AB203" s="109" t="n">
        <f aca="false">Curves!G204</f>
        <v>0</v>
      </c>
      <c r="AC203" s="109" t="n">
        <v>0</v>
      </c>
      <c r="AD203" s="109" t="n">
        <f aca="false">Curves!R204</f>
        <v>0</v>
      </c>
      <c r="AE203" s="109" t="n">
        <v>0.005</v>
      </c>
      <c r="AF203" s="109" t="n">
        <f aca="false">Curves!N204</f>
        <v>0</v>
      </c>
      <c r="AG203" s="109" t="n">
        <v>0.005</v>
      </c>
      <c r="AH203" s="109" t="n">
        <f aca="false">Curves!J204</f>
        <v>0</v>
      </c>
      <c r="AI203" s="109" t="n">
        <v>0.005</v>
      </c>
      <c r="AJ203" s="109" t="n">
        <f aca="false">Curves!E204</f>
        <v>0</v>
      </c>
      <c r="AK203" s="109" t="n">
        <f aca="false">Curves!M204</f>
        <v>0</v>
      </c>
      <c r="AL203" s="109" t="n">
        <f aca="false">Curves!Q204</f>
        <v>0</v>
      </c>
      <c r="AM203" s="109" t="n">
        <f aca="false">Curves!AC204</f>
        <v>0</v>
      </c>
      <c r="AN203" s="109" t="n">
        <f aca="false">Curves!AQ204</f>
        <v>0</v>
      </c>
      <c r="AO203" s="109" t="n">
        <f aca="false">Curves!AD204</f>
        <v>0</v>
      </c>
      <c r="AP203" s="109" t="n">
        <f aca="false">Curves!AP204</f>
        <v>0</v>
      </c>
      <c r="AQ203" s="109" t="n">
        <f aca="false">Curves!AA204</f>
        <v>0</v>
      </c>
      <c r="AR203" s="109" t="n">
        <f aca="false">Curves!AG204</f>
        <v>0</v>
      </c>
      <c r="AS203" s="109" t="n">
        <f aca="false">Curves!Y204</f>
        <v>0</v>
      </c>
      <c r="AT203" s="109" t="n">
        <f aca="false">Curves!AJ204</f>
        <v>0</v>
      </c>
      <c r="AU203" s="109" t="n">
        <f aca="false">Curves!AB204</f>
        <v>0</v>
      </c>
      <c r="AV203" s="109" t="n">
        <f aca="false">Curves!AH204</f>
        <v>0</v>
      </c>
      <c r="AW203" s="109" t="n">
        <f aca="false">Curves!Z204</f>
        <v>0</v>
      </c>
      <c r="AX203" s="109" t="n">
        <f aca="false">Curves!AI204</f>
        <v>0</v>
      </c>
      <c r="AY203" s="109" t="n">
        <f aca="false">Curves!Z204</f>
        <v>0</v>
      </c>
      <c r="AZ203" s="109" t="n">
        <f aca="false">Curves!AK204</f>
        <v>0</v>
      </c>
      <c r="BA203" s="109" t="n">
        <f aca="false">Curves!Z204</f>
        <v>0</v>
      </c>
      <c r="BB203" s="109" t="n">
        <f aca="false">Curves!AL204</f>
        <v>0</v>
      </c>
      <c r="BC203" s="109" t="n">
        <f aca="false">Curves!Z204</f>
        <v>0</v>
      </c>
      <c r="BD203" s="109" t="n">
        <f aca="false">Curves!AO204</f>
        <v>0</v>
      </c>
      <c r="BE203" s="109" t="n">
        <f aca="false">Curves!AC204</f>
        <v>0</v>
      </c>
      <c r="BF203" s="109" t="n">
        <f aca="false">Curves!AR204</f>
        <v>0</v>
      </c>
      <c r="BG203" s="109" t="n">
        <f aca="false">Curves!Z204</f>
        <v>0</v>
      </c>
      <c r="BH203" s="109" t="n">
        <f aca="false">Curves!AM204</f>
        <v>0</v>
      </c>
      <c r="BI203" s="111"/>
      <c r="BJ203" s="109" t="n">
        <f aca="false">AT203</f>
        <v>0</v>
      </c>
      <c r="BK203" s="109" t="n">
        <v>0</v>
      </c>
      <c r="BL203" s="109" t="n">
        <f aca="false">D203</f>
        <v>0</v>
      </c>
      <c r="BM203" s="109" t="n">
        <v>0</v>
      </c>
      <c r="BN203" s="109" t="n">
        <f aca="false">R203</f>
        <v>0</v>
      </c>
      <c r="BO203" s="109" t="n">
        <f aca="false">S203+0.01</f>
        <v>0.01</v>
      </c>
      <c r="BP203" s="109" t="n">
        <v>0</v>
      </c>
      <c r="BQ203" s="109" t="n">
        <f aca="false">AS203</f>
        <v>0</v>
      </c>
      <c r="BR203" s="109" t="n">
        <f aca="false">AQ203</f>
        <v>0</v>
      </c>
      <c r="BS203" s="109" t="n">
        <f aca="false">D203</f>
        <v>0</v>
      </c>
      <c r="BT203" s="109" t="n">
        <f aca="false">Curves!AE204</f>
        <v>0</v>
      </c>
      <c r="BU203" s="109" t="n">
        <v>0</v>
      </c>
      <c r="BV203" s="109" t="n">
        <f aca="false">AW203</f>
        <v>0</v>
      </c>
      <c r="BW203" s="109" t="n">
        <f aca="false">Curves!AN204</f>
        <v>0</v>
      </c>
      <c r="BX203" s="109" t="n">
        <f aca="false">AQ203</f>
        <v>0</v>
      </c>
      <c r="BY203" s="109" t="n">
        <f aca="false">Curves!AS204</f>
        <v>0</v>
      </c>
      <c r="BZ203" s="109" t="n">
        <f aca="false">BA203</f>
        <v>0</v>
      </c>
      <c r="CA203" s="109" t="n">
        <f aca="false">BB203</f>
        <v>0</v>
      </c>
      <c r="CB203" s="111"/>
      <c r="CC203" s="111"/>
      <c r="CD203" s="111"/>
      <c r="CE203" s="111"/>
      <c r="CF203" s="111"/>
      <c r="CG203" s="111"/>
      <c r="CH203" s="111"/>
      <c r="CI203" s="111"/>
      <c r="CJ203" s="111"/>
      <c r="CK203" s="111"/>
    </row>
    <row r="204" customFormat="false" ht="12.75" hidden="false" customHeight="false" outlineLevel="0" collapsed="false">
      <c r="A204" s="0" t="n">
        <v>0.290351511675462</v>
      </c>
      <c r="B204" s="0" t="str">
        <f aca="false">(D204&amp;E204&amp;F204&amp;G204&amp;H204&amp;I204&amp;J204&amp;K204&amp;L204&amp;M204&amp;N204&amp;O204&amp;P204&amp;Q204&amp;R204&amp;S204&amp;T204&amp;U204&amp;V204&amp;W204&amp;X204&amp;Y204&amp;Z204&amp;AA204&amp;AB204&amp;AC204&amp;AD204&amp;AE204&amp;AF204&amp;AG204&amp;AH204&amp;AI204&amp;AJ204&amp;AK204&amp;AL204&amp;AM204&amp;AN204&amp;AO204&amp;AP204&amp;AQ204&amp;AR204&amp;AS204&amp;AT204&amp;AU204&amp;AV204&amp;AW204&amp;AX204&amp;AY204&amp;AZ204&amp;BA204&amp;BB204&amp;BC204&amp;BD204&amp;BE204&amp;BF204&amp;BG204&amp;BH204&amp;BI204&amp;BJ204&amp;BK204&amp;BL204&amp;BM204&amp;BN204&amp;BO204&amp;BP204&amp;BQ204&amp;BR204&amp;BS204&amp;BT204&amp;BU204&amp;BV204&amp;BW204&amp;BX204&amp;BY204&amp;BZ204&amp;CA204)</f>
        <v>0000000000000000000000000000.00500.00500.0050000000000000000000000000000000.01000000000000</v>
      </c>
      <c r="C204" s="108" t="n">
        <v>42887</v>
      </c>
      <c r="D204" s="109" t="n">
        <f aca="false">Curves!D205</f>
        <v>0</v>
      </c>
      <c r="E204" s="109" t="n">
        <v>0</v>
      </c>
      <c r="F204" s="109" t="n">
        <f aca="false">Curves!I205</f>
        <v>0</v>
      </c>
      <c r="G204" s="109" t="n">
        <v>0</v>
      </c>
      <c r="H204" s="109" t="n">
        <f aca="false">Curves!P205</f>
        <v>0</v>
      </c>
      <c r="I204" s="109" t="n">
        <v>0</v>
      </c>
      <c r="J204" s="109" t="n">
        <f aca="false">Curves!L205</f>
        <v>0</v>
      </c>
      <c r="K204" s="109" t="n">
        <v>0</v>
      </c>
      <c r="L204" s="109" t="n">
        <f aca="false">Curves!U205</f>
        <v>0</v>
      </c>
      <c r="M204" s="109" t="n">
        <v>0</v>
      </c>
      <c r="N204" s="109" t="n">
        <f aca="false">Curves!V205</f>
        <v>0</v>
      </c>
      <c r="O204" s="109" t="n">
        <v>0</v>
      </c>
      <c r="P204" s="109" t="n">
        <f aca="false">Curves!W205</f>
        <v>0</v>
      </c>
      <c r="Q204" s="109" t="n">
        <v>0</v>
      </c>
      <c r="R204" s="109" t="n">
        <f aca="false">Curves!O205</f>
        <v>0</v>
      </c>
      <c r="S204" s="109" t="n">
        <v>0</v>
      </c>
      <c r="T204" s="109" t="n">
        <f aca="false">Curves!F205</f>
        <v>0</v>
      </c>
      <c r="U204" s="109" t="n">
        <v>0</v>
      </c>
      <c r="V204" s="109" t="n">
        <f aca="false">Curves!H205</f>
        <v>0</v>
      </c>
      <c r="W204" s="109" t="n">
        <v>0</v>
      </c>
      <c r="X204" s="109" t="n">
        <f aca="false">Curves!S205</f>
        <v>0</v>
      </c>
      <c r="Y204" s="109" t="n">
        <v>0</v>
      </c>
      <c r="Z204" s="109" t="n">
        <f aca="false">Curves!K205</f>
        <v>0</v>
      </c>
      <c r="AA204" s="109" t="n">
        <v>0</v>
      </c>
      <c r="AB204" s="109" t="n">
        <f aca="false">Curves!G205</f>
        <v>0</v>
      </c>
      <c r="AC204" s="109" t="n">
        <v>0</v>
      </c>
      <c r="AD204" s="109" t="n">
        <f aca="false">Curves!R205</f>
        <v>0</v>
      </c>
      <c r="AE204" s="109" t="n">
        <v>0.005</v>
      </c>
      <c r="AF204" s="109" t="n">
        <f aca="false">Curves!N205</f>
        <v>0</v>
      </c>
      <c r="AG204" s="109" t="n">
        <v>0.005</v>
      </c>
      <c r="AH204" s="109" t="n">
        <f aca="false">Curves!J205</f>
        <v>0</v>
      </c>
      <c r="AI204" s="109" t="n">
        <v>0.005</v>
      </c>
      <c r="AJ204" s="109" t="n">
        <f aca="false">Curves!E205</f>
        <v>0</v>
      </c>
      <c r="AK204" s="109" t="n">
        <f aca="false">Curves!M205</f>
        <v>0</v>
      </c>
      <c r="AL204" s="109" t="n">
        <f aca="false">Curves!Q205</f>
        <v>0</v>
      </c>
      <c r="AM204" s="109" t="n">
        <f aca="false">Curves!AC205</f>
        <v>0</v>
      </c>
      <c r="AN204" s="109" t="n">
        <f aca="false">Curves!AQ205</f>
        <v>0</v>
      </c>
      <c r="AO204" s="109" t="n">
        <f aca="false">Curves!AD205</f>
        <v>0</v>
      </c>
      <c r="AP204" s="109" t="n">
        <f aca="false">Curves!AP205</f>
        <v>0</v>
      </c>
      <c r="AQ204" s="109" t="n">
        <f aca="false">Curves!AA205</f>
        <v>0</v>
      </c>
      <c r="AR204" s="109" t="n">
        <f aca="false">Curves!AG205</f>
        <v>0</v>
      </c>
      <c r="AS204" s="109" t="n">
        <f aca="false">Curves!Y205</f>
        <v>0</v>
      </c>
      <c r="AT204" s="109" t="n">
        <f aca="false">Curves!AJ205</f>
        <v>0</v>
      </c>
      <c r="AU204" s="109" t="n">
        <f aca="false">Curves!AB205</f>
        <v>0</v>
      </c>
      <c r="AV204" s="109" t="n">
        <f aca="false">Curves!AH205</f>
        <v>0</v>
      </c>
      <c r="AW204" s="109" t="n">
        <f aca="false">Curves!Z205</f>
        <v>0</v>
      </c>
      <c r="AX204" s="109" t="n">
        <f aca="false">Curves!AI205</f>
        <v>0</v>
      </c>
      <c r="AY204" s="109" t="n">
        <f aca="false">Curves!Z205</f>
        <v>0</v>
      </c>
      <c r="AZ204" s="109" t="n">
        <f aca="false">Curves!AK205</f>
        <v>0</v>
      </c>
      <c r="BA204" s="109" t="n">
        <f aca="false">Curves!Z205</f>
        <v>0</v>
      </c>
      <c r="BB204" s="109" t="n">
        <f aca="false">Curves!AL205</f>
        <v>0</v>
      </c>
      <c r="BC204" s="109" t="n">
        <f aca="false">Curves!Z205</f>
        <v>0</v>
      </c>
      <c r="BD204" s="109" t="n">
        <f aca="false">Curves!AO205</f>
        <v>0</v>
      </c>
      <c r="BE204" s="109" t="n">
        <f aca="false">Curves!AC205</f>
        <v>0</v>
      </c>
      <c r="BF204" s="109" t="n">
        <f aca="false">Curves!AR205</f>
        <v>0</v>
      </c>
      <c r="BG204" s="109" t="n">
        <f aca="false">Curves!Z205</f>
        <v>0</v>
      </c>
      <c r="BH204" s="109" t="n">
        <f aca="false">Curves!AM205</f>
        <v>0</v>
      </c>
      <c r="BI204" s="111"/>
      <c r="BJ204" s="109" t="n">
        <f aca="false">AT204</f>
        <v>0</v>
      </c>
      <c r="BK204" s="109" t="n">
        <v>0</v>
      </c>
      <c r="BL204" s="109" t="n">
        <f aca="false">D204</f>
        <v>0</v>
      </c>
      <c r="BM204" s="109" t="n">
        <v>0</v>
      </c>
      <c r="BN204" s="109" t="n">
        <f aca="false">R204</f>
        <v>0</v>
      </c>
      <c r="BO204" s="109" t="n">
        <f aca="false">S204+0.01</f>
        <v>0.01</v>
      </c>
      <c r="BP204" s="109" t="n">
        <v>0</v>
      </c>
      <c r="BQ204" s="109" t="n">
        <f aca="false">AS204</f>
        <v>0</v>
      </c>
      <c r="BR204" s="109" t="n">
        <f aca="false">AQ204</f>
        <v>0</v>
      </c>
      <c r="BS204" s="109" t="n">
        <f aca="false">D204</f>
        <v>0</v>
      </c>
      <c r="BT204" s="109" t="n">
        <f aca="false">Curves!AE205</f>
        <v>0</v>
      </c>
      <c r="BU204" s="109" t="n">
        <v>0</v>
      </c>
      <c r="BV204" s="109" t="n">
        <f aca="false">AW204</f>
        <v>0</v>
      </c>
      <c r="BW204" s="109" t="n">
        <f aca="false">Curves!AN205</f>
        <v>0</v>
      </c>
      <c r="BX204" s="109" t="n">
        <f aca="false">AQ204</f>
        <v>0</v>
      </c>
      <c r="BY204" s="109" t="n">
        <f aca="false">Curves!AS205</f>
        <v>0</v>
      </c>
      <c r="BZ204" s="109" t="n">
        <f aca="false">BA204</f>
        <v>0</v>
      </c>
      <c r="CA204" s="109" t="n">
        <f aca="false">BB204</f>
        <v>0</v>
      </c>
      <c r="CB204" s="111"/>
      <c r="CC204" s="111"/>
      <c r="CD204" s="111"/>
      <c r="CE204" s="111"/>
      <c r="CF204" s="111"/>
      <c r="CG204" s="111"/>
      <c r="CH204" s="111"/>
      <c r="CI204" s="111"/>
      <c r="CJ204" s="111"/>
      <c r="CK204" s="111"/>
    </row>
    <row r="205" customFormat="false" ht="12.75" hidden="false" customHeight="false" outlineLevel="0" collapsed="false">
      <c r="A205" s="0" t="n">
        <v>0.288605431769528</v>
      </c>
      <c r="B205" s="0" t="str">
        <f aca="false">(D205&amp;E205&amp;F205&amp;G205&amp;H205&amp;I205&amp;J205&amp;K205&amp;L205&amp;M205&amp;N205&amp;O205&amp;P205&amp;Q205&amp;R205&amp;S205&amp;T205&amp;U205&amp;V205&amp;W205&amp;X205&amp;Y205&amp;Z205&amp;AA205&amp;AB205&amp;AC205&amp;AD205&amp;AE205&amp;AF205&amp;AG205&amp;AH205&amp;AI205&amp;AJ205&amp;AK205&amp;AL205&amp;AM205&amp;AN205&amp;AO205&amp;AP205&amp;AQ205&amp;AR205&amp;AS205&amp;AT205&amp;AU205&amp;AV205&amp;AW205&amp;AX205&amp;AY205&amp;AZ205&amp;BA205&amp;BB205&amp;BC205&amp;BD205&amp;BE205&amp;BF205&amp;BG205&amp;BH205&amp;BI205&amp;BJ205&amp;BK205&amp;BL205&amp;BM205&amp;BN205&amp;BO205&amp;BP205&amp;BQ205&amp;BR205&amp;BS205&amp;BT205&amp;BU205&amp;BV205&amp;BW205&amp;BX205&amp;BY205&amp;BZ205&amp;CA205)</f>
        <v>0000000000000000000000000000.00500.00500.0050000000000000000000000000000000.01000000000000</v>
      </c>
      <c r="C205" s="108" t="n">
        <v>42917</v>
      </c>
      <c r="D205" s="109" t="n">
        <f aca="false">Curves!D206</f>
        <v>0</v>
      </c>
      <c r="E205" s="109" t="n">
        <v>0</v>
      </c>
      <c r="F205" s="109" t="n">
        <f aca="false">Curves!I206</f>
        <v>0</v>
      </c>
      <c r="G205" s="109" t="n">
        <v>0</v>
      </c>
      <c r="H205" s="109" t="n">
        <f aca="false">Curves!P206</f>
        <v>0</v>
      </c>
      <c r="I205" s="109" t="n">
        <v>0</v>
      </c>
      <c r="J205" s="109" t="n">
        <f aca="false">Curves!L206</f>
        <v>0</v>
      </c>
      <c r="K205" s="109" t="n">
        <v>0</v>
      </c>
      <c r="L205" s="109" t="n">
        <f aca="false">Curves!U206</f>
        <v>0</v>
      </c>
      <c r="M205" s="109" t="n">
        <v>0</v>
      </c>
      <c r="N205" s="109" t="n">
        <f aca="false">Curves!V206</f>
        <v>0</v>
      </c>
      <c r="O205" s="109" t="n">
        <v>0</v>
      </c>
      <c r="P205" s="109" t="n">
        <f aca="false">Curves!W206</f>
        <v>0</v>
      </c>
      <c r="Q205" s="109" t="n">
        <v>0</v>
      </c>
      <c r="R205" s="109" t="n">
        <f aca="false">Curves!O206</f>
        <v>0</v>
      </c>
      <c r="S205" s="109" t="n">
        <v>0</v>
      </c>
      <c r="T205" s="109" t="n">
        <f aca="false">Curves!F206</f>
        <v>0</v>
      </c>
      <c r="U205" s="109" t="n">
        <v>0</v>
      </c>
      <c r="V205" s="109" t="n">
        <f aca="false">Curves!H206</f>
        <v>0</v>
      </c>
      <c r="W205" s="109" t="n">
        <v>0</v>
      </c>
      <c r="X205" s="109" t="n">
        <f aca="false">Curves!S206</f>
        <v>0</v>
      </c>
      <c r="Y205" s="109" t="n">
        <v>0</v>
      </c>
      <c r="Z205" s="109" t="n">
        <f aca="false">Curves!K206</f>
        <v>0</v>
      </c>
      <c r="AA205" s="109" t="n">
        <v>0</v>
      </c>
      <c r="AB205" s="109" t="n">
        <f aca="false">Curves!G206</f>
        <v>0</v>
      </c>
      <c r="AC205" s="109" t="n">
        <v>0</v>
      </c>
      <c r="AD205" s="109" t="n">
        <f aca="false">Curves!R206</f>
        <v>0</v>
      </c>
      <c r="AE205" s="109" t="n">
        <v>0.005</v>
      </c>
      <c r="AF205" s="109" t="n">
        <f aca="false">Curves!N206</f>
        <v>0</v>
      </c>
      <c r="AG205" s="109" t="n">
        <v>0.005</v>
      </c>
      <c r="AH205" s="109" t="n">
        <f aca="false">Curves!J206</f>
        <v>0</v>
      </c>
      <c r="AI205" s="109" t="n">
        <v>0.005</v>
      </c>
      <c r="AJ205" s="109" t="n">
        <f aca="false">Curves!E206</f>
        <v>0</v>
      </c>
      <c r="AK205" s="109" t="n">
        <f aca="false">Curves!M206</f>
        <v>0</v>
      </c>
      <c r="AL205" s="109" t="n">
        <f aca="false">Curves!Q206</f>
        <v>0</v>
      </c>
      <c r="AM205" s="109" t="n">
        <f aca="false">Curves!AC206</f>
        <v>0</v>
      </c>
      <c r="AN205" s="109" t="n">
        <f aca="false">Curves!AQ206</f>
        <v>0</v>
      </c>
      <c r="AO205" s="109" t="n">
        <f aca="false">Curves!AD206</f>
        <v>0</v>
      </c>
      <c r="AP205" s="109" t="n">
        <f aca="false">Curves!AP206</f>
        <v>0</v>
      </c>
      <c r="AQ205" s="109" t="n">
        <f aca="false">Curves!AA206</f>
        <v>0</v>
      </c>
      <c r="AR205" s="109" t="n">
        <f aca="false">Curves!AG206</f>
        <v>0</v>
      </c>
      <c r="AS205" s="109" t="n">
        <f aca="false">Curves!Y206</f>
        <v>0</v>
      </c>
      <c r="AT205" s="109" t="n">
        <f aca="false">Curves!AJ206</f>
        <v>0</v>
      </c>
      <c r="AU205" s="109" t="n">
        <f aca="false">Curves!AB206</f>
        <v>0</v>
      </c>
      <c r="AV205" s="109" t="n">
        <f aca="false">Curves!AH206</f>
        <v>0</v>
      </c>
      <c r="AW205" s="109" t="n">
        <f aca="false">Curves!Z206</f>
        <v>0</v>
      </c>
      <c r="AX205" s="109" t="n">
        <f aca="false">Curves!AI206</f>
        <v>0</v>
      </c>
      <c r="AY205" s="109" t="n">
        <f aca="false">Curves!Z206</f>
        <v>0</v>
      </c>
      <c r="AZ205" s="109" t="n">
        <f aca="false">Curves!AK206</f>
        <v>0</v>
      </c>
      <c r="BA205" s="109" t="n">
        <f aca="false">Curves!Z206</f>
        <v>0</v>
      </c>
      <c r="BB205" s="109" t="n">
        <f aca="false">Curves!AL206</f>
        <v>0</v>
      </c>
      <c r="BC205" s="109" t="n">
        <f aca="false">Curves!Z206</f>
        <v>0</v>
      </c>
      <c r="BD205" s="109" t="n">
        <f aca="false">Curves!AO206</f>
        <v>0</v>
      </c>
      <c r="BE205" s="109" t="n">
        <f aca="false">Curves!AC206</f>
        <v>0</v>
      </c>
      <c r="BF205" s="109" t="n">
        <f aca="false">Curves!AR206</f>
        <v>0</v>
      </c>
      <c r="BG205" s="109" t="n">
        <f aca="false">Curves!Z206</f>
        <v>0</v>
      </c>
      <c r="BH205" s="109" t="n">
        <f aca="false">Curves!AM206</f>
        <v>0</v>
      </c>
      <c r="BI205" s="111"/>
      <c r="BJ205" s="109" t="n">
        <f aca="false">AT205</f>
        <v>0</v>
      </c>
      <c r="BK205" s="109" t="n">
        <v>0</v>
      </c>
      <c r="BL205" s="109" t="n">
        <f aca="false">D205</f>
        <v>0</v>
      </c>
      <c r="BM205" s="109" t="n">
        <v>0</v>
      </c>
      <c r="BN205" s="109" t="n">
        <f aca="false">R205</f>
        <v>0</v>
      </c>
      <c r="BO205" s="109" t="n">
        <f aca="false">S205+0.01</f>
        <v>0.01</v>
      </c>
      <c r="BP205" s="109" t="n">
        <v>0</v>
      </c>
      <c r="BQ205" s="109" t="n">
        <f aca="false">AS205</f>
        <v>0</v>
      </c>
      <c r="BR205" s="109" t="n">
        <f aca="false">AQ205</f>
        <v>0</v>
      </c>
      <c r="BS205" s="109" t="n">
        <f aca="false">D205</f>
        <v>0</v>
      </c>
      <c r="BT205" s="109" t="n">
        <f aca="false">Curves!AE206</f>
        <v>0</v>
      </c>
      <c r="BU205" s="109" t="n">
        <v>0</v>
      </c>
      <c r="BV205" s="109" t="n">
        <f aca="false">AW205</f>
        <v>0</v>
      </c>
      <c r="BW205" s="109" t="n">
        <f aca="false">Curves!AN206</f>
        <v>0</v>
      </c>
      <c r="BX205" s="109" t="n">
        <f aca="false">AQ205</f>
        <v>0</v>
      </c>
      <c r="BY205" s="109" t="n">
        <f aca="false">Curves!AS206</f>
        <v>0</v>
      </c>
      <c r="BZ205" s="109" t="n">
        <f aca="false">BA205</f>
        <v>0</v>
      </c>
      <c r="CA205" s="109" t="n">
        <f aca="false">BB205</f>
        <v>0</v>
      </c>
      <c r="CB205" s="111"/>
      <c r="CC205" s="111"/>
      <c r="CD205" s="111"/>
      <c r="CE205" s="111"/>
      <c r="CF205" s="111"/>
      <c r="CG205" s="111"/>
      <c r="CH205" s="111"/>
      <c r="CI205" s="111"/>
      <c r="CJ205" s="111"/>
      <c r="CK205" s="111"/>
    </row>
    <row r="206" customFormat="false" ht="12.75" hidden="false" customHeight="false" outlineLevel="0" collapsed="false">
      <c r="A206" s="0" t="n">
        <v>0.286812018304106</v>
      </c>
      <c r="B206" s="0" t="str">
        <f aca="false">(D206&amp;E206&amp;F206&amp;G206&amp;H206&amp;I206&amp;J206&amp;K206&amp;L206&amp;M206&amp;N206&amp;O206&amp;P206&amp;Q206&amp;R206&amp;S206&amp;T206&amp;U206&amp;V206&amp;W206&amp;X206&amp;Y206&amp;Z206&amp;AA206&amp;AB206&amp;AC206&amp;AD206&amp;AE206&amp;AF206&amp;AG206&amp;AH206&amp;AI206&amp;AJ206&amp;AK206&amp;AL206&amp;AM206&amp;AN206&amp;AO206&amp;AP206&amp;AQ206&amp;AR206&amp;AS206&amp;AT206&amp;AU206&amp;AV206&amp;AW206&amp;AX206&amp;AY206&amp;AZ206&amp;BA206&amp;BB206&amp;BC206&amp;BD206&amp;BE206&amp;BF206&amp;BG206&amp;BH206&amp;BI206&amp;BJ206&amp;BK206&amp;BL206&amp;BM206&amp;BN206&amp;BO206&amp;BP206&amp;BQ206&amp;BR206&amp;BS206&amp;BT206&amp;BU206&amp;BV206&amp;BW206&amp;BX206&amp;BY206&amp;BZ206&amp;CA206)</f>
        <v>0000000000000000000000000000.00500.00500.0050000000000000000000000000000000.01000000000000</v>
      </c>
      <c r="C206" s="108" t="n">
        <v>42948</v>
      </c>
      <c r="D206" s="109" t="n">
        <f aca="false">Curves!D207</f>
        <v>0</v>
      </c>
      <c r="E206" s="109" t="n">
        <v>0</v>
      </c>
      <c r="F206" s="109" t="n">
        <f aca="false">Curves!I207</f>
        <v>0</v>
      </c>
      <c r="G206" s="109" t="n">
        <v>0</v>
      </c>
      <c r="H206" s="109" t="n">
        <f aca="false">Curves!P207</f>
        <v>0</v>
      </c>
      <c r="I206" s="109" t="n">
        <v>0</v>
      </c>
      <c r="J206" s="109" t="n">
        <f aca="false">Curves!L207</f>
        <v>0</v>
      </c>
      <c r="K206" s="109" t="n">
        <v>0</v>
      </c>
      <c r="L206" s="109" t="n">
        <f aca="false">Curves!U207</f>
        <v>0</v>
      </c>
      <c r="M206" s="109" t="n">
        <v>0</v>
      </c>
      <c r="N206" s="109" t="n">
        <f aca="false">Curves!V207</f>
        <v>0</v>
      </c>
      <c r="O206" s="109" t="n">
        <v>0</v>
      </c>
      <c r="P206" s="109" t="n">
        <f aca="false">Curves!W207</f>
        <v>0</v>
      </c>
      <c r="Q206" s="109" t="n">
        <v>0</v>
      </c>
      <c r="R206" s="109" t="n">
        <f aca="false">Curves!O207</f>
        <v>0</v>
      </c>
      <c r="S206" s="109" t="n">
        <v>0</v>
      </c>
      <c r="T206" s="109" t="n">
        <f aca="false">Curves!F207</f>
        <v>0</v>
      </c>
      <c r="U206" s="109" t="n">
        <v>0</v>
      </c>
      <c r="V206" s="109" t="n">
        <f aca="false">Curves!H207</f>
        <v>0</v>
      </c>
      <c r="W206" s="109" t="n">
        <v>0</v>
      </c>
      <c r="X206" s="109" t="n">
        <f aca="false">Curves!S207</f>
        <v>0</v>
      </c>
      <c r="Y206" s="109" t="n">
        <v>0</v>
      </c>
      <c r="Z206" s="109" t="n">
        <f aca="false">Curves!K207</f>
        <v>0</v>
      </c>
      <c r="AA206" s="109" t="n">
        <v>0</v>
      </c>
      <c r="AB206" s="109" t="n">
        <f aca="false">Curves!G207</f>
        <v>0</v>
      </c>
      <c r="AC206" s="109" t="n">
        <v>0</v>
      </c>
      <c r="AD206" s="109" t="n">
        <f aca="false">Curves!R207</f>
        <v>0</v>
      </c>
      <c r="AE206" s="109" t="n">
        <v>0.005</v>
      </c>
      <c r="AF206" s="109" t="n">
        <f aca="false">Curves!N207</f>
        <v>0</v>
      </c>
      <c r="AG206" s="109" t="n">
        <v>0.005</v>
      </c>
      <c r="AH206" s="109" t="n">
        <f aca="false">Curves!J207</f>
        <v>0</v>
      </c>
      <c r="AI206" s="109" t="n">
        <v>0.005</v>
      </c>
      <c r="AJ206" s="109" t="n">
        <f aca="false">Curves!E207</f>
        <v>0</v>
      </c>
      <c r="AK206" s="109" t="n">
        <f aca="false">Curves!M207</f>
        <v>0</v>
      </c>
      <c r="AL206" s="109" t="n">
        <f aca="false">Curves!Q207</f>
        <v>0</v>
      </c>
      <c r="AM206" s="109" t="n">
        <f aca="false">Curves!AC207</f>
        <v>0</v>
      </c>
      <c r="AN206" s="109" t="n">
        <f aca="false">Curves!AQ207</f>
        <v>0</v>
      </c>
      <c r="AO206" s="109" t="n">
        <f aca="false">Curves!AD207</f>
        <v>0</v>
      </c>
      <c r="AP206" s="109" t="n">
        <f aca="false">Curves!AP207</f>
        <v>0</v>
      </c>
      <c r="AQ206" s="109" t="n">
        <f aca="false">Curves!AA207</f>
        <v>0</v>
      </c>
      <c r="AR206" s="109" t="n">
        <f aca="false">Curves!AG207</f>
        <v>0</v>
      </c>
      <c r="AS206" s="109" t="n">
        <f aca="false">Curves!Y207</f>
        <v>0</v>
      </c>
      <c r="AT206" s="109" t="n">
        <f aca="false">Curves!AJ207</f>
        <v>0</v>
      </c>
      <c r="AU206" s="109" t="n">
        <f aca="false">Curves!AB207</f>
        <v>0</v>
      </c>
      <c r="AV206" s="109" t="n">
        <f aca="false">Curves!AH207</f>
        <v>0</v>
      </c>
      <c r="AW206" s="109" t="n">
        <f aca="false">Curves!Z207</f>
        <v>0</v>
      </c>
      <c r="AX206" s="109" t="n">
        <f aca="false">Curves!AI207</f>
        <v>0</v>
      </c>
      <c r="AY206" s="109" t="n">
        <f aca="false">Curves!Z207</f>
        <v>0</v>
      </c>
      <c r="AZ206" s="109" t="n">
        <f aca="false">Curves!AK207</f>
        <v>0</v>
      </c>
      <c r="BA206" s="109" t="n">
        <f aca="false">Curves!Z207</f>
        <v>0</v>
      </c>
      <c r="BB206" s="109" t="n">
        <f aca="false">Curves!AL207</f>
        <v>0</v>
      </c>
      <c r="BC206" s="109" t="n">
        <f aca="false">Curves!Z207</f>
        <v>0</v>
      </c>
      <c r="BD206" s="109" t="n">
        <f aca="false">Curves!AO207</f>
        <v>0</v>
      </c>
      <c r="BE206" s="109" t="n">
        <f aca="false">Curves!AC207</f>
        <v>0</v>
      </c>
      <c r="BF206" s="109" t="n">
        <f aca="false">Curves!AR207</f>
        <v>0</v>
      </c>
      <c r="BG206" s="109" t="n">
        <f aca="false">Curves!Z207</f>
        <v>0</v>
      </c>
      <c r="BH206" s="109" t="n">
        <f aca="false">Curves!AM207</f>
        <v>0</v>
      </c>
      <c r="BI206" s="111"/>
      <c r="BJ206" s="109" t="n">
        <f aca="false">AT206</f>
        <v>0</v>
      </c>
      <c r="BK206" s="109" t="n">
        <v>0</v>
      </c>
      <c r="BL206" s="109" t="n">
        <f aca="false">D206</f>
        <v>0</v>
      </c>
      <c r="BM206" s="109" t="n">
        <v>0</v>
      </c>
      <c r="BN206" s="109" t="n">
        <f aca="false">R206</f>
        <v>0</v>
      </c>
      <c r="BO206" s="109" t="n">
        <f aca="false">S206+0.01</f>
        <v>0.01</v>
      </c>
      <c r="BP206" s="109" t="n">
        <v>0</v>
      </c>
      <c r="BQ206" s="109" t="n">
        <f aca="false">AS206</f>
        <v>0</v>
      </c>
      <c r="BR206" s="109" t="n">
        <f aca="false">AQ206</f>
        <v>0</v>
      </c>
      <c r="BS206" s="109" t="n">
        <f aca="false">D206</f>
        <v>0</v>
      </c>
      <c r="BT206" s="109" t="n">
        <f aca="false">Curves!AE207</f>
        <v>0</v>
      </c>
      <c r="BU206" s="109" t="n">
        <v>0</v>
      </c>
      <c r="BV206" s="109" t="n">
        <f aca="false">AW206</f>
        <v>0</v>
      </c>
      <c r="BW206" s="109" t="n">
        <f aca="false">Curves!AN207</f>
        <v>0</v>
      </c>
      <c r="BX206" s="109" t="n">
        <f aca="false">AQ206</f>
        <v>0</v>
      </c>
      <c r="BY206" s="109" t="n">
        <f aca="false">Curves!AS207</f>
        <v>0</v>
      </c>
      <c r="BZ206" s="109" t="n">
        <f aca="false">BA206</f>
        <v>0</v>
      </c>
      <c r="CA206" s="109" t="n">
        <f aca="false">BB206</f>
        <v>0</v>
      </c>
      <c r="CB206" s="111"/>
      <c r="CC206" s="111"/>
      <c r="CD206" s="111"/>
      <c r="CE206" s="111"/>
      <c r="CF206" s="111"/>
      <c r="CG206" s="111"/>
      <c r="CH206" s="111"/>
      <c r="CI206" s="111"/>
      <c r="CJ206" s="111"/>
      <c r="CK206" s="111"/>
    </row>
    <row r="207" customFormat="false" ht="12.75" hidden="false" customHeight="false" outlineLevel="0" collapsed="false">
      <c r="A207" s="0" t="n">
        <v>0.285029586236255</v>
      </c>
      <c r="B207" s="0" t="str">
        <f aca="false">(D207&amp;E207&amp;F207&amp;G207&amp;H207&amp;I207&amp;J207&amp;K207&amp;L207&amp;M207&amp;N207&amp;O207&amp;P207&amp;Q207&amp;R207&amp;S207&amp;T207&amp;U207&amp;V207&amp;W207&amp;X207&amp;Y207&amp;Z207&amp;AA207&amp;AB207&amp;AC207&amp;AD207&amp;AE207&amp;AF207&amp;AG207&amp;AH207&amp;AI207&amp;AJ207&amp;AK207&amp;AL207&amp;AM207&amp;AN207&amp;AO207&amp;AP207&amp;AQ207&amp;AR207&amp;AS207&amp;AT207&amp;AU207&amp;AV207&amp;AW207&amp;AX207&amp;AY207&amp;AZ207&amp;BA207&amp;BB207&amp;BC207&amp;BD207&amp;BE207&amp;BF207&amp;BG207&amp;BH207&amp;BI207&amp;BJ207&amp;BK207&amp;BL207&amp;BM207&amp;BN207&amp;BO207&amp;BP207&amp;BQ207&amp;BR207&amp;BS207&amp;BT207&amp;BU207&amp;BV207&amp;BW207&amp;BX207&amp;BY207&amp;BZ207&amp;CA207)</f>
        <v>0000000000000000000000000000.00500.00500.0050000000000000000000000000000000.01000000000000</v>
      </c>
      <c r="C207" s="108" t="n">
        <v>42979</v>
      </c>
      <c r="D207" s="109" t="n">
        <f aca="false">Curves!D208</f>
        <v>0</v>
      </c>
      <c r="E207" s="109" t="n">
        <v>0</v>
      </c>
      <c r="F207" s="109" t="n">
        <f aca="false">Curves!I208</f>
        <v>0</v>
      </c>
      <c r="G207" s="109" t="n">
        <v>0</v>
      </c>
      <c r="H207" s="109" t="n">
        <f aca="false">Curves!P208</f>
        <v>0</v>
      </c>
      <c r="I207" s="109" t="n">
        <v>0</v>
      </c>
      <c r="J207" s="109" t="n">
        <f aca="false">Curves!L208</f>
        <v>0</v>
      </c>
      <c r="K207" s="109" t="n">
        <v>0</v>
      </c>
      <c r="L207" s="109" t="n">
        <f aca="false">Curves!U208</f>
        <v>0</v>
      </c>
      <c r="M207" s="109" t="n">
        <v>0</v>
      </c>
      <c r="N207" s="109" t="n">
        <f aca="false">Curves!V208</f>
        <v>0</v>
      </c>
      <c r="O207" s="109" t="n">
        <v>0</v>
      </c>
      <c r="P207" s="109" t="n">
        <f aca="false">Curves!W208</f>
        <v>0</v>
      </c>
      <c r="Q207" s="109" t="n">
        <v>0</v>
      </c>
      <c r="R207" s="109" t="n">
        <f aca="false">Curves!O208</f>
        <v>0</v>
      </c>
      <c r="S207" s="109" t="n">
        <v>0</v>
      </c>
      <c r="T207" s="109" t="n">
        <f aca="false">Curves!F208</f>
        <v>0</v>
      </c>
      <c r="U207" s="109" t="n">
        <v>0</v>
      </c>
      <c r="V207" s="109" t="n">
        <f aca="false">Curves!H208</f>
        <v>0</v>
      </c>
      <c r="W207" s="109" t="n">
        <v>0</v>
      </c>
      <c r="X207" s="109" t="n">
        <f aca="false">Curves!S208</f>
        <v>0</v>
      </c>
      <c r="Y207" s="109" t="n">
        <v>0</v>
      </c>
      <c r="Z207" s="109" t="n">
        <f aca="false">Curves!K208</f>
        <v>0</v>
      </c>
      <c r="AA207" s="109" t="n">
        <v>0</v>
      </c>
      <c r="AB207" s="109" t="n">
        <f aca="false">Curves!G208</f>
        <v>0</v>
      </c>
      <c r="AC207" s="109" t="n">
        <v>0</v>
      </c>
      <c r="AD207" s="109" t="n">
        <f aca="false">Curves!R208</f>
        <v>0</v>
      </c>
      <c r="AE207" s="109" t="n">
        <v>0.005</v>
      </c>
      <c r="AF207" s="109" t="n">
        <f aca="false">Curves!N208</f>
        <v>0</v>
      </c>
      <c r="AG207" s="109" t="n">
        <v>0.005</v>
      </c>
      <c r="AH207" s="109" t="n">
        <f aca="false">Curves!J208</f>
        <v>0</v>
      </c>
      <c r="AI207" s="109" t="n">
        <v>0.005</v>
      </c>
      <c r="AJ207" s="109" t="n">
        <f aca="false">Curves!E208</f>
        <v>0</v>
      </c>
      <c r="AK207" s="109" t="n">
        <f aca="false">Curves!M208</f>
        <v>0</v>
      </c>
      <c r="AL207" s="109" t="n">
        <f aca="false">Curves!Q208</f>
        <v>0</v>
      </c>
      <c r="AM207" s="109" t="n">
        <f aca="false">Curves!AC208</f>
        <v>0</v>
      </c>
      <c r="AN207" s="109" t="n">
        <f aca="false">Curves!AQ208</f>
        <v>0</v>
      </c>
      <c r="AO207" s="109" t="n">
        <f aca="false">Curves!AD208</f>
        <v>0</v>
      </c>
      <c r="AP207" s="109" t="n">
        <f aca="false">Curves!AP208</f>
        <v>0</v>
      </c>
      <c r="AQ207" s="109" t="n">
        <f aca="false">Curves!AA208</f>
        <v>0</v>
      </c>
      <c r="AR207" s="109" t="n">
        <f aca="false">Curves!AG208</f>
        <v>0</v>
      </c>
      <c r="AS207" s="109" t="n">
        <f aca="false">Curves!Y208</f>
        <v>0</v>
      </c>
      <c r="AT207" s="109" t="n">
        <f aca="false">Curves!AJ208</f>
        <v>0</v>
      </c>
      <c r="AU207" s="109" t="n">
        <f aca="false">Curves!AB208</f>
        <v>0</v>
      </c>
      <c r="AV207" s="109" t="n">
        <f aca="false">Curves!AH208</f>
        <v>0</v>
      </c>
      <c r="AW207" s="109" t="n">
        <f aca="false">Curves!Z208</f>
        <v>0</v>
      </c>
      <c r="AX207" s="109" t="n">
        <f aca="false">Curves!AI208</f>
        <v>0</v>
      </c>
      <c r="AY207" s="109" t="n">
        <f aca="false">Curves!Z208</f>
        <v>0</v>
      </c>
      <c r="AZ207" s="109" t="n">
        <f aca="false">Curves!AK208</f>
        <v>0</v>
      </c>
      <c r="BA207" s="109" t="n">
        <f aca="false">Curves!Z208</f>
        <v>0</v>
      </c>
      <c r="BB207" s="109" t="n">
        <f aca="false">Curves!AL208</f>
        <v>0</v>
      </c>
      <c r="BC207" s="109" t="n">
        <f aca="false">Curves!Z208</f>
        <v>0</v>
      </c>
      <c r="BD207" s="109" t="n">
        <f aca="false">Curves!AO208</f>
        <v>0</v>
      </c>
      <c r="BE207" s="109" t="n">
        <f aca="false">Curves!AC208</f>
        <v>0</v>
      </c>
      <c r="BF207" s="109" t="n">
        <f aca="false">Curves!AR208</f>
        <v>0</v>
      </c>
      <c r="BG207" s="109" t="n">
        <f aca="false">Curves!Z208</f>
        <v>0</v>
      </c>
      <c r="BH207" s="109" t="n">
        <f aca="false">Curves!AM208</f>
        <v>0</v>
      </c>
      <c r="BI207" s="111"/>
      <c r="BJ207" s="109" t="n">
        <f aca="false">AT207</f>
        <v>0</v>
      </c>
      <c r="BK207" s="109" t="n">
        <v>0</v>
      </c>
      <c r="BL207" s="109" t="n">
        <f aca="false">D207</f>
        <v>0</v>
      </c>
      <c r="BM207" s="109" t="n">
        <v>0</v>
      </c>
      <c r="BN207" s="109" t="n">
        <f aca="false">R207</f>
        <v>0</v>
      </c>
      <c r="BO207" s="109" t="n">
        <f aca="false">S207+0.01</f>
        <v>0.01</v>
      </c>
      <c r="BP207" s="109" t="n">
        <v>0</v>
      </c>
      <c r="BQ207" s="109" t="n">
        <f aca="false">AS207</f>
        <v>0</v>
      </c>
      <c r="BR207" s="109" t="n">
        <f aca="false">AQ207</f>
        <v>0</v>
      </c>
      <c r="BS207" s="109" t="n">
        <f aca="false">D207</f>
        <v>0</v>
      </c>
      <c r="BT207" s="109" t="n">
        <f aca="false">Curves!AE208</f>
        <v>0</v>
      </c>
      <c r="BU207" s="109" t="n">
        <v>0</v>
      </c>
      <c r="BV207" s="109" t="n">
        <f aca="false">AW207</f>
        <v>0</v>
      </c>
      <c r="BW207" s="109" t="n">
        <f aca="false">Curves!AN208</f>
        <v>0</v>
      </c>
      <c r="BX207" s="109" t="n">
        <f aca="false">AQ207</f>
        <v>0</v>
      </c>
      <c r="BY207" s="109" t="n">
        <f aca="false">Curves!AS208</f>
        <v>0</v>
      </c>
      <c r="BZ207" s="109" t="n">
        <f aca="false">BA207</f>
        <v>0</v>
      </c>
      <c r="CA207" s="109" t="n">
        <f aca="false">BB207</f>
        <v>0</v>
      </c>
      <c r="CB207" s="111"/>
      <c r="CC207" s="111"/>
      <c r="CD207" s="111"/>
      <c r="CE207" s="111"/>
      <c r="CF207" s="111"/>
      <c r="CG207" s="111"/>
      <c r="CH207" s="111"/>
      <c r="CI207" s="111"/>
      <c r="CJ207" s="111"/>
      <c r="CK207" s="111"/>
    </row>
    <row r="208" customFormat="false" ht="12.75" hidden="false" customHeight="false" outlineLevel="0" collapsed="false">
      <c r="A208" s="0" t="n">
        <v>0.283315045361754</v>
      </c>
      <c r="B208" s="0" t="str">
        <f aca="false">(D208&amp;E208&amp;F208&amp;G208&amp;H208&amp;I208&amp;J208&amp;K208&amp;L208&amp;M208&amp;N208&amp;O208&amp;P208&amp;Q208&amp;R208&amp;S208&amp;T208&amp;U208&amp;V208&amp;W208&amp;X208&amp;Y208&amp;Z208&amp;AA208&amp;AB208&amp;AC208&amp;AD208&amp;AE208&amp;AF208&amp;AG208&amp;AH208&amp;AI208&amp;AJ208&amp;AK208&amp;AL208&amp;AM208&amp;AN208&amp;AO208&amp;AP208&amp;AQ208&amp;AR208&amp;AS208&amp;AT208&amp;AU208&amp;AV208&amp;AW208&amp;AX208&amp;AY208&amp;AZ208&amp;BA208&amp;BB208&amp;BC208&amp;BD208&amp;BE208&amp;BF208&amp;BG208&amp;BH208&amp;BI208&amp;BJ208&amp;BK208&amp;BL208&amp;BM208&amp;BN208&amp;BO208&amp;BP208&amp;BQ208&amp;BR208&amp;BS208&amp;BT208&amp;BU208&amp;BV208&amp;BW208&amp;BX208&amp;BY208&amp;BZ208&amp;CA208)</f>
        <v>0000000000000000000000000000.00500.00500.0050000000000000000000000000000000.01000000000000</v>
      </c>
      <c r="C208" s="108" t="n">
        <v>43009</v>
      </c>
      <c r="D208" s="109" t="n">
        <f aca="false">Curves!D209</f>
        <v>0</v>
      </c>
      <c r="E208" s="109" t="n">
        <v>0</v>
      </c>
      <c r="F208" s="109" t="n">
        <f aca="false">Curves!I209</f>
        <v>0</v>
      </c>
      <c r="G208" s="109" t="n">
        <v>0</v>
      </c>
      <c r="H208" s="109" t="n">
        <f aca="false">Curves!P209</f>
        <v>0</v>
      </c>
      <c r="I208" s="109" t="n">
        <v>0</v>
      </c>
      <c r="J208" s="109" t="n">
        <f aca="false">Curves!L209</f>
        <v>0</v>
      </c>
      <c r="K208" s="109" t="n">
        <v>0</v>
      </c>
      <c r="L208" s="109" t="n">
        <f aca="false">Curves!U209</f>
        <v>0</v>
      </c>
      <c r="M208" s="109" t="n">
        <v>0</v>
      </c>
      <c r="N208" s="109" t="n">
        <f aca="false">Curves!V209</f>
        <v>0</v>
      </c>
      <c r="O208" s="109" t="n">
        <v>0</v>
      </c>
      <c r="P208" s="109" t="n">
        <f aca="false">Curves!W209</f>
        <v>0</v>
      </c>
      <c r="Q208" s="109" t="n">
        <v>0</v>
      </c>
      <c r="R208" s="109" t="n">
        <f aca="false">Curves!O209</f>
        <v>0</v>
      </c>
      <c r="S208" s="109" t="n">
        <v>0</v>
      </c>
      <c r="T208" s="109" t="n">
        <f aca="false">Curves!F209</f>
        <v>0</v>
      </c>
      <c r="U208" s="109" t="n">
        <v>0</v>
      </c>
      <c r="V208" s="109" t="n">
        <f aca="false">Curves!H209</f>
        <v>0</v>
      </c>
      <c r="W208" s="109" t="n">
        <v>0</v>
      </c>
      <c r="X208" s="109" t="n">
        <f aca="false">Curves!S209</f>
        <v>0</v>
      </c>
      <c r="Y208" s="109" t="n">
        <v>0</v>
      </c>
      <c r="Z208" s="109" t="n">
        <f aca="false">Curves!K209</f>
        <v>0</v>
      </c>
      <c r="AA208" s="109" t="n">
        <v>0</v>
      </c>
      <c r="AB208" s="109" t="n">
        <f aca="false">Curves!G209</f>
        <v>0</v>
      </c>
      <c r="AC208" s="109" t="n">
        <v>0</v>
      </c>
      <c r="AD208" s="109" t="n">
        <f aca="false">Curves!R209</f>
        <v>0</v>
      </c>
      <c r="AE208" s="109" t="n">
        <v>0.005</v>
      </c>
      <c r="AF208" s="109" t="n">
        <f aca="false">Curves!N209</f>
        <v>0</v>
      </c>
      <c r="AG208" s="109" t="n">
        <v>0.005</v>
      </c>
      <c r="AH208" s="109" t="n">
        <f aca="false">Curves!J209</f>
        <v>0</v>
      </c>
      <c r="AI208" s="109" t="n">
        <v>0.005</v>
      </c>
      <c r="AJ208" s="109" t="n">
        <f aca="false">Curves!E209</f>
        <v>0</v>
      </c>
      <c r="AK208" s="109" t="n">
        <f aca="false">Curves!M209</f>
        <v>0</v>
      </c>
      <c r="AL208" s="109" t="n">
        <f aca="false">Curves!Q209</f>
        <v>0</v>
      </c>
      <c r="AM208" s="109" t="n">
        <f aca="false">Curves!AC209</f>
        <v>0</v>
      </c>
      <c r="AN208" s="109" t="n">
        <f aca="false">Curves!AQ209</f>
        <v>0</v>
      </c>
      <c r="AO208" s="109" t="n">
        <f aca="false">Curves!AD209</f>
        <v>0</v>
      </c>
      <c r="AP208" s="109" t="n">
        <f aca="false">Curves!AP209</f>
        <v>0</v>
      </c>
      <c r="AQ208" s="109" t="n">
        <f aca="false">Curves!AA209</f>
        <v>0</v>
      </c>
      <c r="AR208" s="109" t="n">
        <f aca="false">Curves!AG209</f>
        <v>0</v>
      </c>
      <c r="AS208" s="109" t="n">
        <f aca="false">Curves!Y209</f>
        <v>0</v>
      </c>
      <c r="AT208" s="109" t="n">
        <f aca="false">Curves!AJ209</f>
        <v>0</v>
      </c>
      <c r="AU208" s="109" t="n">
        <f aca="false">Curves!AB209</f>
        <v>0</v>
      </c>
      <c r="AV208" s="109" t="n">
        <f aca="false">Curves!AH209</f>
        <v>0</v>
      </c>
      <c r="AW208" s="109" t="n">
        <f aca="false">Curves!Z209</f>
        <v>0</v>
      </c>
      <c r="AX208" s="109" t="n">
        <f aca="false">Curves!AI209</f>
        <v>0</v>
      </c>
      <c r="AY208" s="109" t="n">
        <f aca="false">Curves!Z209</f>
        <v>0</v>
      </c>
      <c r="AZ208" s="109" t="n">
        <f aca="false">Curves!AK209</f>
        <v>0</v>
      </c>
      <c r="BA208" s="109" t="n">
        <f aca="false">Curves!Z209</f>
        <v>0</v>
      </c>
      <c r="BB208" s="109" t="n">
        <f aca="false">Curves!AL209</f>
        <v>0</v>
      </c>
      <c r="BC208" s="109" t="n">
        <f aca="false">Curves!Z209</f>
        <v>0</v>
      </c>
      <c r="BD208" s="109" t="n">
        <f aca="false">Curves!AO209</f>
        <v>0</v>
      </c>
      <c r="BE208" s="109" t="n">
        <f aca="false">Curves!AC209</f>
        <v>0</v>
      </c>
      <c r="BF208" s="109" t="n">
        <f aca="false">Curves!AR209</f>
        <v>0</v>
      </c>
      <c r="BG208" s="109" t="n">
        <f aca="false">Curves!Z209</f>
        <v>0</v>
      </c>
      <c r="BH208" s="109" t="n">
        <f aca="false">Curves!AM209</f>
        <v>0</v>
      </c>
      <c r="BI208" s="111"/>
      <c r="BJ208" s="109" t="n">
        <f aca="false">AT208</f>
        <v>0</v>
      </c>
      <c r="BK208" s="109" t="n">
        <v>0</v>
      </c>
      <c r="BL208" s="109" t="n">
        <f aca="false">D208</f>
        <v>0</v>
      </c>
      <c r="BM208" s="109" t="n">
        <v>0</v>
      </c>
      <c r="BN208" s="109" t="n">
        <f aca="false">R208</f>
        <v>0</v>
      </c>
      <c r="BO208" s="109" t="n">
        <f aca="false">S208+0.01</f>
        <v>0.01</v>
      </c>
      <c r="BP208" s="109" t="n">
        <v>0</v>
      </c>
      <c r="BQ208" s="109" t="n">
        <f aca="false">AS208</f>
        <v>0</v>
      </c>
      <c r="BR208" s="109" t="n">
        <f aca="false">AQ208</f>
        <v>0</v>
      </c>
      <c r="BS208" s="109" t="n">
        <f aca="false">D208</f>
        <v>0</v>
      </c>
      <c r="BT208" s="109" t="n">
        <f aca="false">Curves!AE209</f>
        <v>0</v>
      </c>
      <c r="BU208" s="109" t="n">
        <v>0</v>
      </c>
      <c r="BV208" s="109" t="n">
        <f aca="false">AW208</f>
        <v>0</v>
      </c>
      <c r="BW208" s="109" t="n">
        <f aca="false">Curves!AN209</f>
        <v>0</v>
      </c>
      <c r="BX208" s="109" t="n">
        <f aca="false">AQ208</f>
        <v>0</v>
      </c>
      <c r="BY208" s="109" t="n">
        <f aca="false">Curves!AS209</f>
        <v>0</v>
      </c>
      <c r="BZ208" s="109" t="n">
        <f aca="false">BA208</f>
        <v>0</v>
      </c>
      <c r="CA208" s="109" t="n">
        <f aca="false">BB208</f>
        <v>0</v>
      </c>
      <c r="CB208" s="111"/>
      <c r="CC208" s="111"/>
      <c r="CD208" s="111"/>
      <c r="CE208" s="111"/>
      <c r="CF208" s="111"/>
      <c r="CG208" s="111"/>
      <c r="CH208" s="111"/>
      <c r="CI208" s="111"/>
      <c r="CJ208" s="111"/>
      <c r="CK208" s="111"/>
    </row>
    <row r="209" customFormat="false" ht="12.75" hidden="false" customHeight="false" outlineLevel="0" collapsed="false">
      <c r="A209" s="0" t="n">
        <v>0.281554028887503</v>
      </c>
      <c r="B209" s="0" t="str">
        <f aca="false">(D209&amp;E209&amp;F209&amp;G209&amp;H209&amp;I209&amp;J209&amp;K209&amp;L209&amp;M209&amp;N209&amp;O209&amp;P209&amp;Q209&amp;R209&amp;S209&amp;T209&amp;U209&amp;V209&amp;W209&amp;X209&amp;Y209&amp;Z209&amp;AA209&amp;AB209&amp;AC209&amp;AD209&amp;AE209&amp;AF209&amp;AG209&amp;AH209&amp;AI209&amp;AJ209&amp;AK209&amp;AL209&amp;AM209&amp;AN209&amp;AO209&amp;AP209&amp;AQ209&amp;AR209&amp;AS209&amp;AT209&amp;AU209&amp;AV209&amp;AW209&amp;AX209&amp;AY209&amp;AZ209&amp;BA209&amp;BB209&amp;BC209&amp;BD209&amp;BE209&amp;BF209&amp;BG209&amp;BH209&amp;BI209&amp;BJ209&amp;BK209&amp;BL209&amp;BM209&amp;BN209&amp;BO209&amp;BP209&amp;BQ209&amp;BR209&amp;BS209&amp;BT209&amp;BU209&amp;BV209&amp;BW209&amp;BX209&amp;BY209&amp;BZ209&amp;CA209)</f>
        <v/>
      </c>
      <c r="C209" s="108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11"/>
      <c r="AG209" s="111"/>
      <c r="AH209" s="111"/>
      <c r="AI209" s="111"/>
      <c r="AJ209" s="111"/>
      <c r="AK209" s="111"/>
      <c r="AL209" s="111"/>
      <c r="AM209" s="111"/>
      <c r="AN209" s="111"/>
      <c r="AO209" s="111"/>
      <c r="AP209" s="111"/>
      <c r="AQ209" s="111"/>
      <c r="AR209" s="111"/>
      <c r="AS209" s="111"/>
      <c r="AT209" s="111"/>
      <c r="AU209" s="111"/>
      <c r="AV209" s="111"/>
      <c r="AW209" s="111"/>
      <c r="AX209" s="111"/>
      <c r="AY209" s="111"/>
      <c r="AZ209" s="111"/>
      <c r="BA209" s="111"/>
      <c r="BB209" s="111"/>
      <c r="BC209" s="111"/>
      <c r="BD209" s="111"/>
      <c r="BE209" s="111"/>
      <c r="BF209" s="111"/>
      <c r="BG209" s="111"/>
      <c r="BH209" s="111"/>
      <c r="BI209" s="111"/>
      <c r="BJ209" s="111"/>
      <c r="BK209" s="111"/>
      <c r="BL209" s="111"/>
      <c r="BM209" s="111"/>
      <c r="BN209" s="111"/>
      <c r="BO209" s="111"/>
      <c r="BP209" s="111"/>
      <c r="BQ209" s="111"/>
      <c r="BR209" s="111"/>
      <c r="BS209" s="111"/>
      <c r="BT209" s="111"/>
      <c r="BU209" s="111"/>
      <c r="BV209" s="111"/>
      <c r="BW209" s="111"/>
      <c r="BX209" s="111"/>
      <c r="BY209" s="111"/>
      <c r="BZ209" s="111"/>
      <c r="CA209" s="111"/>
      <c r="CB209" s="111"/>
      <c r="CC209" s="111"/>
      <c r="CD209" s="111"/>
      <c r="CE209" s="111"/>
      <c r="CF209" s="111"/>
      <c r="CG209" s="111"/>
      <c r="CH209" s="111"/>
      <c r="CI209" s="111"/>
      <c r="CJ209" s="111"/>
      <c r="CK209" s="111"/>
    </row>
    <row r="210" customFormat="false" ht="12.75" hidden="false" customHeight="false" outlineLevel="0" collapsed="false">
      <c r="A210" s="0" t="n">
        <v>0.279860089810155</v>
      </c>
      <c r="B210" s="0" t="e">
        <f aca="false">(D210&amp;E210&amp;F210&amp;G210&amp;H210&amp;I210&amp;J210&amp;K210&amp;L210&amp;M210&amp;N210&amp;O210&amp;P210&amp;Q210&amp;R210&amp;S210&amp;T210&amp;U210&amp;V210&amp;W210&amp;X210&amp;Y210&amp;Z210&amp;AA210&amp;AB210&amp;AC210&amp;AD210&amp;AE210&amp;AF210&amp;AG210&amp;AH210&amp;AI210&amp;AJ210&amp;AK210&amp;AL210&amp;#REF!&amp;#REF!&amp;AM210&amp;AN210&amp;AO210&amp;AP210&amp;AQ210&amp;AR210&amp;AS210&amp;AT210&amp;AU210&amp;AV210&amp;AW210&amp;AX210&amp;AY210&amp;AZ210&amp;BA210&amp;BB210&amp;BC210&amp;BD210&amp;BE210)</f>
        <v>#REF!</v>
      </c>
      <c r="C210" s="108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  <c r="Y210" s="111"/>
      <c r="Z210" s="111"/>
      <c r="AA210" s="111"/>
      <c r="AB210" s="111"/>
      <c r="AC210" s="111"/>
      <c r="AD210" s="111"/>
      <c r="AE210" s="111"/>
      <c r="AF210" s="111"/>
      <c r="AG210" s="111"/>
      <c r="AH210" s="111"/>
      <c r="AI210" s="111"/>
      <c r="AJ210" s="111"/>
      <c r="AK210" s="111"/>
      <c r="AL210" s="111"/>
      <c r="AM210" s="111"/>
      <c r="AN210" s="111"/>
      <c r="AO210" s="111"/>
      <c r="AP210" s="111"/>
      <c r="AQ210" s="111"/>
      <c r="AR210" s="111"/>
      <c r="AS210" s="111"/>
      <c r="AT210" s="111"/>
      <c r="AU210" s="111"/>
      <c r="AV210" s="111"/>
      <c r="AW210" s="111"/>
      <c r="AX210" s="111"/>
      <c r="AY210" s="111"/>
      <c r="AZ210" s="111"/>
      <c r="BA210" s="111"/>
      <c r="BB210" s="111"/>
      <c r="BC210" s="111"/>
      <c r="BD210" s="111"/>
      <c r="BE210" s="111"/>
      <c r="BF210" s="111"/>
      <c r="BG210" s="111"/>
      <c r="BH210" s="111"/>
      <c r="BI210" s="111"/>
      <c r="BJ210" s="111"/>
      <c r="BK210" s="111"/>
      <c r="BL210" s="111"/>
      <c r="BM210" s="111"/>
      <c r="BN210" s="111"/>
      <c r="BO210" s="111"/>
      <c r="BP210" s="111"/>
      <c r="BQ210" s="111"/>
      <c r="BR210" s="111"/>
      <c r="BS210" s="111"/>
      <c r="BT210" s="111"/>
      <c r="BU210" s="111"/>
      <c r="BV210" s="111"/>
      <c r="BW210" s="111"/>
      <c r="BX210" s="111"/>
      <c r="BY210" s="111"/>
      <c r="BZ210" s="111"/>
      <c r="CA210" s="111"/>
      <c r="CB210" s="111"/>
      <c r="CC210" s="111"/>
      <c r="CD210" s="111"/>
      <c r="CE210" s="111"/>
      <c r="CF210" s="111"/>
      <c r="CG210" s="111"/>
      <c r="CH210" s="111"/>
      <c r="CI210" s="111"/>
      <c r="CJ210" s="111"/>
      <c r="CK210" s="111"/>
    </row>
    <row r="211" customFormat="false" ht="12.75" hidden="false" customHeight="false" outlineLevel="0" collapsed="false">
      <c r="A211" s="0" t="n">
        <v>0.278120235535678</v>
      </c>
      <c r="B211" s="0" t="e">
        <f aca="false">(D211&amp;E211&amp;F211&amp;G211&amp;H211&amp;I211&amp;J211&amp;K211&amp;L211&amp;M211&amp;N211&amp;O211&amp;P211&amp;Q211&amp;R211&amp;S211&amp;T211&amp;U211&amp;V211&amp;W211&amp;X211&amp;Y211&amp;Z211&amp;AA211&amp;AB211&amp;AC211&amp;AD211&amp;AE211&amp;AF211&amp;AG211&amp;AH211&amp;AI211&amp;AJ211&amp;AK211&amp;AL211&amp;#REF!&amp;#REF!&amp;AM211&amp;AN211&amp;AO211&amp;AP211&amp;AQ211&amp;AR211&amp;AS211&amp;AT211&amp;AU211&amp;AV211&amp;AW211&amp;AX211&amp;AY211&amp;AZ211&amp;BA211&amp;BB211&amp;BC211&amp;BD211&amp;BE211)</f>
        <v>#REF!</v>
      </c>
      <c r="C211" s="108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  <c r="X211" s="111"/>
      <c r="Y211" s="111"/>
      <c r="Z211" s="111"/>
      <c r="AA211" s="111"/>
      <c r="AB211" s="111"/>
      <c r="AC211" s="111"/>
      <c r="AD211" s="111"/>
      <c r="AE211" s="111"/>
      <c r="AF211" s="111"/>
      <c r="AG211" s="111"/>
      <c r="AH211" s="111"/>
      <c r="AI211" s="111"/>
      <c r="AJ211" s="111"/>
      <c r="AK211" s="111"/>
      <c r="AL211" s="111"/>
      <c r="AM211" s="111"/>
      <c r="AN211" s="111"/>
      <c r="AO211" s="111"/>
      <c r="AP211" s="111"/>
      <c r="AQ211" s="111"/>
      <c r="AR211" s="111"/>
      <c r="AS211" s="111"/>
      <c r="AT211" s="111"/>
      <c r="AU211" s="111"/>
      <c r="AV211" s="111"/>
      <c r="AW211" s="111"/>
      <c r="AX211" s="111"/>
      <c r="AY211" s="111"/>
      <c r="AZ211" s="111"/>
      <c r="BA211" s="111"/>
      <c r="BB211" s="111"/>
      <c r="BC211" s="111"/>
      <c r="BD211" s="111"/>
      <c r="BE211" s="111"/>
      <c r="BF211" s="111"/>
      <c r="BG211" s="111"/>
      <c r="BH211" s="111"/>
      <c r="BI211" s="111"/>
      <c r="BJ211" s="111"/>
      <c r="BK211" s="111"/>
      <c r="BL211" s="111"/>
      <c r="BM211" s="111"/>
      <c r="BN211" s="111"/>
      <c r="BO211" s="111"/>
      <c r="BP211" s="111"/>
      <c r="BQ211" s="111"/>
      <c r="BR211" s="111"/>
      <c r="BS211" s="111"/>
      <c r="BT211" s="111"/>
      <c r="BU211" s="111"/>
      <c r="BV211" s="111"/>
      <c r="BW211" s="111"/>
      <c r="BX211" s="111"/>
      <c r="BY211" s="111"/>
      <c r="BZ211" s="111"/>
      <c r="CA211" s="111"/>
      <c r="CB211" s="111"/>
      <c r="CC211" s="111"/>
      <c r="CD211" s="111"/>
      <c r="CE211" s="111"/>
      <c r="CF211" s="111"/>
      <c r="CG211" s="111"/>
      <c r="CH211" s="111"/>
      <c r="CI211" s="111"/>
      <c r="CJ211" s="111"/>
      <c r="CK211" s="111"/>
    </row>
    <row r="212" customFormat="false" ht="12.75" hidden="false" customHeight="false" outlineLevel="0" collapsed="false">
      <c r="A212" s="0" t="n">
        <v>0.276391039660213</v>
      </c>
      <c r="B212" s="0" t="e">
        <f aca="false">(D212&amp;E212&amp;F212&amp;G212&amp;H212&amp;I212&amp;J212&amp;K212&amp;L212&amp;M212&amp;N212&amp;O212&amp;P212&amp;Q212&amp;R212&amp;S212&amp;T212&amp;U212&amp;V212&amp;W212&amp;X212&amp;Y212&amp;Z212&amp;AA212&amp;AB212&amp;AC212&amp;AD212&amp;AE212&amp;AF212&amp;AG212&amp;AH212&amp;AI212&amp;AJ212&amp;AK212&amp;AL212&amp;#REF!&amp;#REF!&amp;AM212&amp;AN212&amp;AO212&amp;AP212&amp;AQ212&amp;AR212&amp;AS212&amp;AT212&amp;AU212&amp;AV212&amp;AW212&amp;AX212&amp;AY212&amp;AZ212&amp;BA212&amp;BB212&amp;BC212&amp;BD212&amp;BE212)</f>
        <v>#REF!</v>
      </c>
      <c r="C212" s="108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  <c r="X212" s="111"/>
      <c r="Y212" s="111"/>
      <c r="Z212" s="111"/>
      <c r="AA212" s="111"/>
      <c r="AB212" s="111"/>
      <c r="AC212" s="111"/>
      <c r="AD212" s="111"/>
      <c r="AE212" s="111"/>
      <c r="AF212" s="111"/>
      <c r="AG212" s="111"/>
      <c r="AH212" s="111"/>
      <c r="AI212" s="111"/>
      <c r="AJ212" s="111"/>
      <c r="AK212" s="111"/>
      <c r="AL212" s="111"/>
      <c r="AM212" s="111"/>
      <c r="AN212" s="111"/>
      <c r="AO212" s="111"/>
      <c r="AP212" s="111"/>
      <c r="AQ212" s="111"/>
      <c r="AR212" s="111"/>
      <c r="AS212" s="111"/>
      <c r="AT212" s="111"/>
      <c r="AU212" s="111"/>
      <c r="AV212" s="111"/>
      <c r="AW212" s="111"/>
      <c r="AX212" s="111"/>
      <c r="AY212" s="111"/>
      <c r="AZ212" s="111"/>
      <c r="BA212" s="111"/>
      <c r="BB212" s="111"/>
      <c r="BC212" s="111"/>
      <c r="BD212" s="111"/>
      <c r="BE212" s="111"/>
      <c r="BF212" s="111"/>
      <c r="BG212" s="111"/>
      <c r="BH212" s="111"/>
      <c r="BI212" s="111"/>
      <c r="BJ212" s="111"/>
      <c r="BK212" s="111"/>
      <c r="BL212" s="111"/>
      <c r="BM212" s="111"/>
      <c r="BN212" s="111"/>
      <c r="BO212" s="111"/>
      <c r="BP212" s="111"/>
      <c r="BQ212" s="111"/>
      <c r="BR212" s="111"/>
      <c r="BS212" s="111"/>
      <c r="BT212" s="111"/>
      <c r="BU212" s="111"/>
      <c r="BV212" s="111"/>
      <c r="BW212" s="111"/>
      <c r="BX212" s="111"/>
      <c r="BY212" s="111"/>
      <c r="BZ212" s="111"/>
      <c r="CA212" s="111"/>
      <c r="CB212" s="111"/>
      <c r="CC212" s="111"/>
      <c r="CD212" s="111"/>
      <c r="CE212" s="111"/>
      <c r="CF212" s="111"/>
      <c r="CG212" s="111"/>
      <c r="CH212" s="111"/>
      <c r="CI212" s="111"/>
      <c r="CJ212" s="111"/>
      <c r="CK212" s="111"/>
    </row>
    <row r="213" customFormat="false" ht="12.75" hidden="false" customHeight="false" outlineLevel="0" collapsed="false">
      <c r="A213" s="0" t="n">
        <v>0.274838292953588</v>
      </c>
      <c r="B213" s="0" t="e">
        <f aca="false">(D213&amp;E213&amp;F213&amp;G213&amp;H213&amp;I213&amp;J213&amp;K213&amp;L213&amp;M213&amp;N213&amp;O213&amp;P213&amp;Q213&amp;R213&amp;S213&amp;T213&amp;U213&amp;V213&amp;W213&amp;X213&amp;Y213&amp;Z213&amp;AA213&amp;AB213&amp;AC213&amp;AD213&amp;AE213&amp;AF213&amp;AG213&amp;AH213&amp;AI213&amp;AJ213&amp;AK213&amp;AL213&amp;#REF!&amp;#REF!&amp;AM213&amp;AN213&amp;AO213&amp;AP213&amp;AQ213&amp;AR213&amp;AS213&amp;AT213&amp;AU213&amp;AV213&amp;AW213&amp;AX213&amp;AY213&amp;AZ213&amp;BA213&amp;BB213&amp;BC213&amp;BD213&amp;BE213)</f>
        <v>#REF!</v>
      </c>
      <c r="C213" s="108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/>
      <c r="W213" s="111"/>
      <c r="X213" s="111"/>
      <c r="Y213" s="111"/>
      <c r="Z213" s="111"/>
      <c r="AA213" s="111"/>
      <c r="AB213" s="111"/>
      <c r="AC213" s="111"/>
      <c r="AD213" s="111"/>
      <c r="AE213" s="111"/>
      <c r="AF213" s="111"/>
      <c r="AG213" s="111"/>
      <c r="AH213" s="111"/>
      <c r="AI213" s="111"/>
      <c r="AJ213" s="111"/>
      <c r="AK213" s="111"/>
      <c r="AL213" s="111"/>
      <c r="AM213" s="111"/>
      <c r="AN213" s="111"/>
      <c r="AO213" s="111"/>
      <c r="AP213" s="111"/>
      <c r="AQ213" s="111"/>
      <c r="AR213" s="111"/>
      <c r="AS213" s="111"/>
      <c r="AT213" s="111"/>
      <c r="AU213" s="111"/>
      <c r="AV213" s="111"/>
      <c r="AW213" s="111"/>
      <c r="AX213" s="111"/>
      <c r="AY213" s="111"/>
      <c r="AZ213" s="111"/>
      <c r="BA213" s="111"/>
      <c r="BB213" s="111"/>
      <c r="BC213" s="111"/>
      <c r="BD213" s="111"/>
      <c r="BE213" s="111"/>
      <c r="BF213" s="111"/>
      <c r="BG213" s="111"/>
      <c r="BH213" s="111"/>
      <c r="BI213" s="111"/>
      <c r="BJ213" s="111"/>
      <c r="BK213" s="111"/>
      <c r="BL213" s="111"/>
      <c r="BM213" s="111"/>
      <c r="BN213" s="111"/>
      <c r="BO213" s="111"/>
      <c r="BP213" s="111"/>
      <c r="BQ213" s="111"/>
      <c r="BR213" s="111"/>
      <c r="BS213" s="111"/>
      <c r="BT213" s="111"/>
      <c r="BU213" s="111"/>
      <c r="BV213" s="111"/>
      <c r="BW213" s="111"/>
      <c r="BX213" s="111"/>
      <c r="BY213" s="111"/>
      <c r="BZ213" s="111"/>
      <c r="CA213" s="111"/>
      <c r="CB213" s="111"/>
      <c r="CC213" s="111"/>
      <c r="CD213" s="111"/>
      <c r="CE213" s="111"/>
      <c r="CF213" s="111"/>
      <c r="CG213" s="111"/>
      <c r="CH213" s="111"/>
      <c r="CI213" s="111"/>
      <c r="CJ213" s="111"/>
      <c r="CK213" s="111"/>
    </row>
    <row r="214" customFormat="false" ht="12.75" hidden="false" customHeight="false" outlineLevel="0" collapsed="false">
      <c r="A214" s="0" t="n">
        <v>0.273129205101942</v>
      </c>
      <c r="B214" s="0" t="e">
        <f aca="false">(D214&amp;E214&amp;F214&amp;G214&amp;H214&amp;I214&amp;J214&amp;K214&amp;L214&amp;M214&amp;N214&amp;O214&amp;P214&amp;Q214&amp;R214&amp;S214&amp;T214&amp;U214&amp;V214&amp;W214&amp;X214&amp;Y214&amp;Z214&amp;AA214&amp;AB214&amp;AC214&amp;AD214&amp;AE214&amp;AF214&amp;AG214&amp;AH214&amp;AI214&amp;AJ214&amp;AK214&amp;AL214&amp;#REF!&amp;#REF!&amp;AM214&amp;AN214&amp;AO214&amp;AP214&amp;AQ214&amp;AR214&amp;AS214&amp;AT214&amp;AU214&amp;AV214&amp;AW214&amp;AX214&amp;AY214&amp;AZ214&amp;BA214&amp;BB214&amp;BC214&amp;BD214&amp;BE214)</f>
        <v>#REF!</v>
      </c>
      <c r="C214" s="108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11"/>
      <c r="AG214" s="111"/>
      <c r="AH214" s="111"/>
      <c r="AI214" s="111"/>
      <c r="AJ214" s="111"/>
      <c r="AK214" s="111"/>
      <c r="AL214" s="111"/>
      <c r="AM214" s="111"/>
      <c r="AN214" s="111"/>
      <c r="AO214" s="111"/>
      <c r="AP214" s="111"/>
      <c r="AQ214" s="111"/>
      <c r="AR214" s="111"/>
      <c r="AS214" s="111"/>
      <c r="AT214" s="111"/>
      <c r="AU214" s="111"/>
      <c r="AV214" s="111"/>
      <c r="AW214" s="111"/>
      <c r="AX214" s="111"/>
      <c r="AY214" s="111"/>
      <c r="AZ214" s="111"/>
      <c r="BA214" s="111"/>
      <c r="BB214" s="111"/>
      <c r="BC214" s="111"/>
      <c r="BD214" s="111"/>
      <c r="BE214" s="111"/>
      <c r="BF214" s="111"/>
      <c r="BG214" s="111"/>
      <c r="BH214" s="111"/>
      <c r="BI214" s="111"/>
      <c r="BJ214" s="111"/>
      <c r="BK214" s="111"/>
      <c r="BL214" s="111"/>
      <c r="BM214" s="111"/>
      <c r="BN214" s="111"/>
      <c r="BO214" s="111"/>
      <c r="BP214" s="111"/>
      <c r="BQ214" s="111"/>
      <c r="BR214" s="111"/>
      <c r="BS214" s="111"/>
      <c r="BT214" s="111"/>
      <c r="BU214" s="111"/>
      <c r="BV214" s="111"/>
      <c r="BW214" s="111"/>
      <c r="BX214" s="111"/>
      <c r="BY214" s="111"/>
      <c r="BZ214" s="111"/>
      <c r="CA214" s="111"/>
      <c r="CB214" s="111"/>
      <c r="CC214" s="111"/>
      <c r="CD214" s="111"/>
      <c r="CE214" s="111"/>
      <c r="CF214" s="111"/>
      <c r="CG214" s="111"/>
      <c r="CH214" s="111"/>
      <c r="CI214" s="111"/>
      <c r="CJ214" s="111"/>
      <c r="CK214" s="111"/>
    </row>
    <row r="215" customFormat="false" ht="12.75" hidden="false" customHeight="false" outlineLevel="0" collapsed="false">
      <c r="A215" s="0" t="n">
        <v>0.271485221251258</v>
      </c>
      <c r="B215" s="0" t="e">
        <f aca="false">(D215&amp;E215&amp;F215&amp;G215&amp;H215&amp;I215&amp;J215&amp;K215&amp;L215&amp;M215&amp;N215&amp;O215&amp;P215&amp;Q215&amp;R215&amp;S215&amp;T215&amp;U215&amp;V215&amp;W215&amp;X215&amp;Y215&amp;Z215&amp;AA215&amp;AB215&amp;AC215&amp;AD215&amp;AE215&amp;AF215&amp;AG215&amp;AH215&amp;AI215&amp;AJ215&amp;AK215&amp;AL215&amp;#REF!&amp;#REF!&amp;AM215&amp;AN215&amp;AO215&amp;AP215&amp;AQ215&amp;AR215&amp;AS215&amp;AT215&amp;AU215&amp;AV215&amp;AW215&amp;AX215&amp;AY215&amp;AZ215&amp;BA215&amp;BB215&amp;BC215&amp;BD215&amp;BE215)</f>
        <v>#REF!</v>
      </c>
      <c r="C215" s="108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11"/>
      <c r="AG215" s="111"/>
      <c r="AH215" s="111"/>
      <c r="AI215" s="111"/>
      <c r="AJ215" s="111"/>
      <c r="AK215" s="111"/>
      <c r="AL215" s="111"/>
      <c r="AM215" s="111"/>
      <c r="AN215" s="111"/>
      <c r="AO215" s="111"/>
      <c r="AP215" s="111"/>
      <c r="AQ215" s="111"/>
      <c r="AR215" s="111"/>
      <c r="AS215" s="111"/>
      <c r="AT215" s="111"/>
      <c r="AU215" s="111"/>
      <c r="AV215" s="111"/>
      <c r="AW215" s="111"/>
      <c r="AX215" s="111"/>
      <c r="AY215" s="111"/>
      <c r="AZ215" s="111"/>
      <c r="BA215" s="111"/>
      <c r="BB215" s="111"/>
      <c r="BC215" s="111"/>
      <c r="BD215" s="111"/>
      <c r="BE215" s="111"/>
      <c r="BF215" s="111"/>
      <c r="BG215" s="111"/>
      <c r="BH215" s="111"/>
      <c r="BI215" s="111"/>
      <c r="BJ215" s="111"/>
      <c r="BK215" s="111"/>
      <c r="BL215" s="111"/>
      <c r="BM215" s="111"/>
      <c r="BN215" s="111"/>
      <c r="BO215" s="111"/>
      <c r="BP215" s="111"/>
      <c r="BQ215" s="111"/>
      <c r="BR215" s="111"/>
      <c r="BS215" s="111"/>
      <c r="BT215" s="111"/>
      <c r="BU215" s="111"/>
      <c r="BV215" s="111"/>
      <c r="BW215" s="111"/>
      <c r="BX215" s="111"/>
      <c r="BY215" s="111"/>
      <c r="BZ215" s="111"/>
      <c r="CA215" s="111"/>
      <c r="CB215" s="111"/>
      <c r="CC215" s="111"/>
      <c r="CD215" s="111"/>
      <c r="CE215" s="111"/>
      <c r="CF215" s="111"/>
      <c r="CG215" s="111"/>
      <c r="CH215" s="111"/>
      <c r="CI215" s="111"/>
      <c r="CJ215" s="111"/>
      <c r="CK215" s="111"/>
    </row>
    <row r="216" customFormat="false" ht="12.75" hidden="false" customHeight="false" outlineLevel="0" collapsed="false">
      <c r="A216" s="0" t="n">
        <v>0.269796680965875</v>
      </c>
      <c r="B216" s="0" t="e">
        <f aca="false">(D216&amp;E216&amp;F216&amp;G216&amp;H216&amp;I216&amp;J216&amp;K216&amp;L216&amp;M216&amp;N216&amp;O216&amp;P216&amp;Q216&amp;R216&amp;S216&amp;T216&amp;U216&amp;V216&amp;W216&amp;X216&amp;Y216&amp;Z216&amp;AA216&amp;AB216&amp;AC216&amp;AD216&amp;AE216&amp;AF216&amp;AG216&amp;AH216&amp;AI216&amp;AJ216&amp;AK216&amp;AL216&amp;#REF!&amp;#REF!&amp;AM216&amp;AN216&amp;AO216&amp;AP216&amp;AQ216&amp;AR216&amp;AS216&amp;AT216&amp;AU216&amp;AV216&amp;AW216&amp;AX216&amp;AY216&amp;AZ216&amp;BA216&amp;BB216&amp;BC216&amp;BD216&amp;BE216)</f>
        <v>#REF!</v>
      </c>
      <c r="C216" s="108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  <c r="X216" s="111"/>
      <c r="Y216" s="111"/>
      <c r="Z216" s="111"/>
      <c r="AA216" s="111"/>
      <c r="AB216" s="111"/>
      <c r="AC216" s="111"/>
      <c r="AD216" s="111"/>
      <c r="AE216" s="111"/>
      <c r="AF216" s="111"/>
      <c r="AG216" s="111"/>
      <c r="AH216" s="111"/>
      <c r="AI216" s="111"/>
      <c r="AJ216" s="111"/>
      <c r="AK216" s="111"/>
      <c r="AL216" s="111"/>
      <c r="AM216" s="111"/>
      <c r="AN216" s="111"/>
      <c r="AO216" s="111"/>
      <c r="AP216" s="111"/>
      <c r="AQ216" s="111"/>
      <c r="AR216" s="111"/>
      <c r="AS216" s="111"/>
      <c r="AT216" s="111"/>
      <c r="AU216" s="111"/>
      <c r="AV216" s="111"/>
      <c r="AW216" s="111"/>
      <c r="AX216" s="111"/>
      <c r="AY216" s="111"/>
      <c r="AZ216" s="111"/>
      <c r="BA216" s="111"/>
      <c r="BB216" s="111"/>
      <c r="BC216" s="111"/>
      <c r="BD216" s="111"/>
      <c r="BE216" s="111"/>
      <c r="BF216" s="111"/>
      <c r="BG216" s="111"/>
      <c r="BH216" s="111"/>
      <c r="BI216" s="111"/>
      <c r="BJ216" s="111"/>
      <c r="BK216" s="111"/>
      <c r="BL216" s="111"/>
      <c r="BM216" s="111"/>
      <c r="BN216" s="111"/>
      <c r="BO216" s="111"/>
      <c r="BP216" s="111"/>
      <c r="BQ216" s="111"/>
      <c r="BR216" s="111"/>
      <c r="BS216" s="111"/>
      <c r="BT216" s="111"/>
      <c r="BU216" s="111"/>
      <c r="BV216" s="111"/>
      <c r="BW216" s="111"/>
      <c r="BX216" s="111"/>
      <c r="BY216" s="111"/>
      <c r="BZ216" s="111"/>
      <c r="CA216" s="111"/>
      <c r="CB216" s="111"/>
      <c r="CC216" s="111"/>
      <c r="CD216" s="111"/>
      <c r="CE216" s="111"/>
      <c r="CF216" s="111"/>
      <c r="CG216" s="111"/>
      <c r="CH216" s="111"/>
      <c r="CI216" s="111"/>
      <c r="CJ216" s="111"/>
      <c r="CK216" s="111"/>
    </row>
    <row r="217" customFormat="false" ht="12.75" hidden="false" customHeight="false" outlineLevel="0" collapsed="false">
      <c r="A217" s="0" t="n">
        <v>0.268172463791746</v>
      </c>
      <c r="B217" s="0" t="e">
        <f aca="false">(D217&amp;E217&amp;F217&amp;G217&amp;H217&amp;I217&amp;J217&amp;K217&amp;L217&amp;M217&amp;N217&amp;O217&amp;P217&amp;Q217&amp;R217&amp;S217&amp;T217&amp;U217&amp;V217&amp;W217&amp;X217&amp;Y217&amp;Z217&amp;AA217&amp;AB217&amp;AC217&amp;AD217&amp;AE217&amp;AF217&amp;AG217&amp;AH217&amp;AI217&amp;AJ217&amp;AK217&amp;AL217&amp;#REF!&amp;#REF!&amp;AM217&amp;AN217&amp;AO217&amp;AP217&amp;AQ217&amp;AR217&amp;AS217&amp;AT217&amp;AU217&amp;AV217&amp;AW217&amp;AX217&amp;AY217&amp;AZ217&amp;BA217&amp;BB217&amp;BC217&amp;BD217&amp;BE217)</f>
        <v>#REF!</v>
      </c>
      <c r="C217" s="108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  <c r="AA217" s="111"/>
      <c r="AB217" s="111"/>
      <c r="AC217" s="111"/>
      <c r="AD217" s="111"/>
      <c r="AE217" s="111"/>
      <c r="AF217" s="111"/>
      <c r="AG217" s="111"/>
      <c r="AH217" s="111"/>
      <c r="AI217" s="111"/>
      <c r="AJ217" s="111"/>
      <c r="AK217" s="111"/>
      <c r="AL217" s="111"/>
      <c r="AM217" s="111"/>
      <c r="AN217" s="111"/>
      <c r="AO217" s="111"/>
      <c r="AP217" s="111"/>
      <c r="AQ217" s="111"/>
      <c r="AR217" s="111"/>
      <c r="AS217" s="111"/>
      <c r="AT217" s="111"/>
      <c r="AU217" s="111"/>
      <c r="AV217" s="111"/>
      <c r="AW217" s="111"/>
      <c r="AX217" s="111"/>
      <c r="AY217" s="111"/>
      <c r="AZ217" s="111"/>
      <c r="BA217" s="111"/>
      <c r="BB217" s="111"/>
      <c r="BC217" s="111"/>
      <c r="BD217" s="111"/>
      <c r="BE217" s="111"/>
      <c r="BF217" s="111"/>
      <c r="BG217" s="111"/>
      <c r="BH217" s="111"/>
      <c r="BI217" s="111"/>
      <c r="BJ217" s="111"/>
      <c r="BK217" s="111"/>
      <c r="BL217" s="111"/>
      <c r="BM217" s="111"/>
      <c r="BN217" s="111"/>
      <c r="BO217" s="111"/>
      <c r="BP217" s="111"/>
      <c r="BQ217" s="111"/>
      <c r="BR217" s="111"/>
      <c r="BS217" s="111"/>
      <c r="BT217" s="111"/>
      <c r="BU217" s="111"/>
      <c r="BV217" s="111"/>
      <c r="BW217" s="111"/>
      <c r="BX217" s="111"/>
      <c r="BY217" s="111"/>
      <c r="BZ217" s="111"/>
      <c r="CA217" s="111"/>
      <c r="CB217" s="111"/>
      <c r="CC217" s="111"/>
      <c r="CD217" s="111"/>
      <c r="CE217" s="111"/>
      <c r="CF217" s="111"/>
      <c r="CG217" s="111"/>
      <c r="CH217" s="111"/>
      <c r="CI217" s="111"/>
      <c r="CJ217" s="111"/>
      <c r="CK217" s="111"/>
    </row>
    <row r="218" customFormat="false" ht="12.75" hidden="false" customHeight="false" outlineLevel="0" collapsed="false">
      <c r="A218" s="0" t="n">
        <v>0.266504227788301</v>
      </c>
      <c r="B218" s="0" t="e">
        <f aca="false">(D218&amp;E218&amp;F218&amp;G218&amp;H218&amp;I218&amp;J218&amp;K218&amp;L218&amp;M218&amp;N218&amp;O218&amp;P218&amp;Q218&amp;R218&amp;S218&amp;T218&amp;U218&amp;V218&amp;W218&amp;X218&amp;Y218&amp;Z218&amp;AA218&amp;AB218&amp;AC218&amp;AD218&amp;AE218&amp;AF218&amp;AG218&amp;AH218&amp;AI218&amp;AJ218&amp;AK218&amp;AL218&amp;#REF!&amp;#REF!&amp;AM218&amp;AN218&amp;AO218&amp;AP218&amp;AQ218&amp;AR218&amp;AS218&amp;AT218&amp;AU218&amp;AV218&amp;AW218&amp;AX218&amp;AY218&amp;AZ218&amp;BA218&amp;BB218&amp;BC218&amp;BD218&amp;BE218)</f>
        <v>#REF!</v>
      </c>
      <c r="C218" s="108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11"/>
      <c r="AG218" s="111"/>
      <c r="AH218" s="111"/>
      <c r="AI218" s="111"/>
      <c r="AJ218" s="111"/>
      <c r="AK218" s="111"/>
      <c r="AL218" s="111"/>
      <c r="AM218" s="111"/>
      <c r="AN218" s="111"/>
      <c r="AO218" s="111"/>
      <c r="AP218" s="111"/>
      <c r="AQ218" s="111"/>
      <c r="AR218" s="111"/>
      <c r="AS218" s="111"/>
      <c r="AT218" s="111"/>
      <c r="AU218" s="111"/>
      <c r="AV218" s="111"/>
      <c r="AW218" s="111"/>
      <c r="AX218" s="111"/>
      <c r="AY218" s="111"/>
      <c r="AZ218" s="111"/>
      <c r="BA218" s="111"/>
      <c r="BB218" s="111"/>
      <c r="BC218" s="111"/>
      <c r="BD218" s="111"/>
      <c r="BE218" s="111"/>
      <c r="BF218" s="111"/>
      <c r="BG218" s="111"/>
      <c r="BH218" s="111"/>
      <c r="BI218" s="111"/>
      <c r="BJ218" s="111"/>
      <c r="BK218" s="111"/>
      <c r="BL218" s="111"/>
      <c r="BM218" s="111"/>
      <c r="BN218" s="111"/>
      <c r="BO218" s="111"/>
      <c r="BP218" s="111"/>
      <c r="BQ218" s="111"/>
      <c r="BR218" s="111"/>
      <c r="BS218" s="111"/>
      <c r="BT218" s="111"/>
      <c r="BU218" s="111"/>
      <c r="BV218" s="111"/>
      <c r="BW218" s="111"/>
      <c r="BX218" s="111"/>
      <c r="BY218" s="111"/>
      <c r="BZ218" s="111"/>
      <c r="CA218" s="111"/>
      <c r="CB218" s="111"/>
      <c r="CC218" s="111"/>
      <c r="CD218" s="111"/>
      <c r="CE218" s="111"/>
      <c r="CF218" s="111"/>
      <c r="CG218" s="111"/>
      <c r="CH218" s="111"/>
      <c r="CI218" s="111"/>
      <c r="CJ218" s="111"/>
      <c r="CK218" s="111"/>
    </row>
    <row r="219" customFormat="false" ht="12.75" hidden="false" customHeight="false" outlineLevel="0" collapsed="false">
      <c r="A219" s="0" t="n">
        <v>0.264846218029969</v>
      </c>
      <c r="B219" s="0" t="e">
        <f aca="false">(D219&amp;E219&amp;F219&amp;G219&amp;H219&amp;I219&amp;J219&amp;K219&amp;L219&amp;M219&amp;N219&amp;O219&amp;P219&amp;Q219&amp;R219&amp;S219&amp;T219&amp;U219&amp;V219&amp;W219&amp;X219&amp;Y219&amp;Z219&amp;AA219&amp;AB219&amp;AC219&amp;AD219&amp;AE219&amp;AF219&amp;AG219&amp;AH219&amp;AI219&amp;AJ219&amp;AK219&amp;AL219&amp;#REF!&amp;#REF!&amp;AM219&amp;AN219&amp;AO219&amp;AP219&amp;AQ219&amp;AR219&amp;AS219&amp;AT219&amp;AU219&amp;AV219&amp;AW219&amp;AX219&amp;AY219&amp;AZ219&amp;BA219&amp;BB219&amp;BC219&amp;BD219&amp;BE219)</f>
        <v>#REF!</v>
      </c>
      <c r="C219" s="108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  <c r="X219" s="111"/>
      <c r="Y219" s="111"/>
      <c r="Z219" s="111"/>
      <c r="AA219" s="111"/>
      <c r="AB219" s="111"/>
      <c r="AC219" s="111"/>
      <c r="AD219" s="111"/>
      <c r="AE219" s="111"/>
      <c r="AF219" s="111"/>
      <c r="AG219" s="111"/>
      <c r="AH219" s="111"/>
      <c r="AI219" s="111"/>
      <c r="AJ219" s="111"/>
      <c r="AK219" s="111"/>
      <c r="AL219" s="111"/>
      <c r="AM219" s="111"/>
      <c r="AN219" s="111"/>
      <c r="AO219" s="111"/>
      <c r="AP219" s="111"/>
      <c r="AQ219" s="111"/>
      <c r="AR219" s="111"/>
      <c r="AS219" s="111"/>
      <c r="AT219" s="111"/>
      <c r="AU219" s="111"/>
      <c r="AV219" s="111"/>
      <c r="AW219" s="111"/>
      <c r="AX219" s="111"/>
      <c r="AY219" s="111"/>
      <c r="AZ219" s="111"/>
      <c r="BA219" s="111"/>
      <c r="BB219" s="111"/>
      <c r="BC219" s="111"/>
      <c r="BD219" s="111"/>
      <c r="BE219" s="111"/>
      <c r="BF219" s="111"/>
      <c r="BG219" s="111"/>
      <c r="BH219" s="111"/>
      <c r="BI219" s="111"/>
      <c r="BJ219" s="111"/>
      <c r="BK219" s="111"/>
      <c r="BL219" s="111"/>
      <c r="BM219" s="111"/>
      <c r="BN219" s="111"/>
      <c r="BO219" s="111"/>
      <c r="BP219" s="111"/>
      <c r="BQ219" s="111"/>
      <c r="BR219" s="111"/>
      <c r="BS219" s="111"/>
      <c r="BT219" s="111"/>
      <c r="BU219" s="111"/>
      <c r="BV219" s="111"/>
      <c r="BW219" s="111"/>
      <c r="BX219" s="111"/>
      <c r="BY219" s="111"/>
      <c r="BZ219" s="111"/>
      <c r="CA219" s="111"/>
      <c r="CB219" s="111"/>
      <c r="CC219" s="111"/>
      <c r="CD219" s="111"/>
      <c r="CE219" s="111"/>
      <c r="CF219" s="111"/>
      <c r="CG219" s="111"/>
      <c r="CH219" s="111"/>
      <c r="CI219" s="111"/>
      <c r="CJ219" s="111"/>
      <c r="CK219" s="111"/>
    </row>
    <row r="220" customFormat="false" ht="12.75" hidden="false" customHeight="false" outlineLevel="0" collapsed="false">
      <c r="A220" s="0" t="n">
        <v>0.26325137105872</v>
      </c>
      <c r="B220" s="0" t="e">
        <f aca="false">(D220&amp;E220&amp;F220&amp;G220&amp;H220&amp;I220&amp;J220&amp;K220&amp;L220&amp;M220&amp;N220&amp;O220&amp;P220&amp;Q220&amp;R220&amp;S220&amp;T220&amp;U220&amp;V220&amp;W220&amp;X220&amp;Y220&amp;Z220&amp;AA220&amp;AB220&amp;AC220&amp;AD220&amp;AE220&amp;AF220&amp;AG220&amp;AH220&amp;AI220&amp;AJ220&amp;AK220&amp;AL220&amp;#REF!&amp;#REF!&amp;AM220&amp;AN220&amp;AO220&amp;AP220&amp;AQ220&amp;AR220&amp;AS220&amp;AT220&amp;AU220&amp;AV220&amp;AW220&amp;AX220&amp;AY220&amp;AZ220&amp;BA220&amp;BB220&amp;BC220&amp;BD220&amp;BE220)</f>
        <v>#REF!</v>
      </c>
      <c r="C220" s="108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11"/>
      <c r="AG220" s="111"/>
      <c r="AH220" s="111"/>
      <c r="AI220" s="111"/>
      <c r="AJ220" s="111"/>
      <c r="AK220" s="111"/>
      <c r="AL220" s="111"/>
      <c r="AM220" s="111"/>
      <c r="AN220" s="111"/>
      <c r="AO220" s="111"/>
      <c r="AP220" s="111"/>
      <c r="AQ220" s="111"/>
      <c r="AR220" s="111"/>
      <c r="AS220" s="111"/>
      <c r="AT220" s="111"/>
      <c r="AU220" s="111"/>
      <c r="AV220" s="111"/>
      <c r="AW220" s="111"/>
      <c r="AX220" s="111"/>
      <c r="AY220" s="111"/>
      <c r="AZ220" s="111"/>
      <c r="BA220" s="111"/>
      <c r="BB220" s="111"/>
      <c r="BC220" s="111"/>
      <c r="BD220" s="111"/>
      <c r="BE220" s="111"/>
      <c r="BF220" s="111"/>
      <c r="BG220" s="111"/>
      <c r="BH220" s="111"/>
      <c r="BI220" s="111"/>
      <c r="BJ220" s="111"/>
      <c r="BK220" s="111"/>
      <c r="BL220" s="111"/>
      <c r="BM220" s="111"/>
      <c r="BN220" s="111"/>
      <c r="BO220" s="111"/>
      <c r="BP220" s="111"/>
      <c r="BQ220" s="111"/>
      <c r="BR220" s="111"/>
      <c r="BS220" s="111"/>
      <c r="BT220" s="111"/>
      <c r="BU220" s="111"/>
      <c r="BV220" s="111"/>
      <c r="BW220" s="111"/>
      <c r="BX220" s="111"/>
      <c r="BY220" s="111"/>
      <c r="BZ220" s="111"/>
      <c r="CA220" s="111"/>
      <c r="CB220" s="111"/>
      <c r="CC220" s="111"/>
      <c r="CD220" s="111"/>
      <c r="CE220" s="111"/>
      <c r="CF220" s="111"/>
      <c r="CG220" s="111"/>
      <c r="CH220" s="111"/>
      <c r="CI220" s="111"/>
      <c r="CJ220" s="111"/>
      <c r="CK220" s="111"/>
    </row>
    <row r="221" customFormat="false" ht="12.75" hidden="false" customHeight="false" outlineLevel="0" collapsed="false">
      <c r="A221" s="0" t="n">
        <v>0.261613304012871</v>
      </c>
      <c r="B221" s="0" t="e">
        <f aca="false">(D221&amp;E221&amp;F221&amp;G221&amp;H221&amp;I221&amp;J221&amp;K221&amp;L221&amp;M221&amp;N221&amp;O221&amp;P221&amp;Q221&amp;R221&amp;S221&amp;T221&amp;U221&amp;V221&amp;W221&amp;X221&amp;Y221&amp;Z221&amp;AA221&amp;AB221&amp;AC221&amp;AD221&amp;AE221&amp;AF221&amp;AG221&amp;AH221&amp;AI221&amp;AJ221&amp;AK221&amp;AL221&amp;#REF!&amp;#REF!&amp;AM221&amp;AN221&amp;AO221&amp;AP221&amp;AQ221&amp;AR221&amp;AS221&amp;AT221&amp;AU221&amp;AV221&amp;AW221&amp;AX221&amp;AY221&amp;AZ221&amp;BA221&amp;BB221&amp;BC221&amp;BD221&amp;BE221)</f>
        <v>#REF!</v>
      </c>
      <c r="C221" s="108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11"/>
      <c r="AG221" s="111"/>
      <c r="AH221" s="111"/>
      <c r="AI221" s="111"/>
      <c r="AJ221" s="111"/>
      <c r="AK221" s="111"/>
      <c r="AL221" s="111"/>
      <c r="AM221" s="111"/>
      <c r="AN221" s="111"/>
      <c r="AO221" s="111"/>
      <c r="AP221" s="111"/>
      <c r="AQ221" s="111"/>
      <c r="AR221" s="111"/>
      <c r="AS221" s="111"/>
      <c r="AT221" s="111"/>
      <c r="AU221" s="111"/>
      <c r="AV221" s="111"/>
      <c r="AW221" s="111"/>
      <c r="AX221" s="111"/>
      <c r="AY221" s="111"/>
      <c r="AZ221" s="111"/>
      <c r="BA221" s="111"/>
      <c r="BB221" s="111"/>
      <c r="BC221" s="111"/>
      <c r="BD221" s="111"/>
      <c r="BE221" s="111"/>
      <c r="BF221" s="111"/>
      <c r="BG221" s="111"/>
      <c r="BH221" s="111"/>
      <c r="BI221" s="111"/>
      <c r="BJ221" s="111"/>
      <c r="BK221" s="111"/>
      <c r="BL221" s="111"/>
      <c r="BM221" s="111"/>
      <c r="BN221" s="111"/>
      <c r="BO221" s="111"/>
      <c r="BP221" s="111"/>
      <c r="BQ221" s="111"/>
      <c r="BR221" s="111"/>
      <c r="BS221" s="111"/>
      <c r="BT221" s="111"/>
      <c r="BU221" s="111"/>
      <c r="BV221" s="111"/>
      <c r="BW221" s="111"/>
      <c r="BX221" s="111"/>
      <c r="BY221" s="111"/>
      <c r="BZ221" s="111"/>
      <c r="CA221" s="111"/>
      <c r="CB221" s="111"/>
      <c r="CC221" s="111"/>
      <c r="CD221" s="111"/>
      <c r="CE221" s="111"/>
      <c r="CF221" s="111"/>
      <c r="CG221" s="111"/>
      <c r="CH221" s="111"/>
      <c r="CI221" s="111"/>
      <c r="CJ221" s="111"/>
      <c r="CK221" s="111"/>
    </row>
    <row r="222" customFormat="false" ht="12.75" hidden="false" customHeight="false" outlineLevel="0" collapsed="false">
      <c r="A222" s="0" t="n">
        <v>0.260037641796304</v>
      </c>
      <c r="B222" s="0" t="e">
        <f aca="false">(D222&amp;E222&amp;F222&amp;G222&amp;H222&amp;I222&amp;J222&amp;K222&amp;L222&amp;M222&amp;N222&amp;O222&amp;P222&amp;Q222&amp;R222&amp;S222&amp;T222&amp;U222&amp;V222&amp;W222&amp;X222&amp;Y222&amp;Z222&amp;AA222&amp;AB222&amp;AC222&amp;AD222&amp;AE222&amp;AF222&amp;AG222&amp;AH222&amp;AI222&amp;AJ222&amp;AK222&amp;AL222&amp;#REF!&amp;#REF!&amp;AM222&amp;AN222&amp;AO222&amp;AP222&amp;AQ222&amp;AR222&amp;AS222&amp;AT222&amp;AU222&amp;AV222&amp;AW222&amp;AX222&amp;AY222&amp;AZ222&amp;BA222&amp;BB222&amp;BC222&amp;BD222&amp;BE222)</f>
        <v>#REF!</v>
      </c>
      <c r="C222" s="108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11"/>
      <c r="AG222" s="111"/>
      <c r="AH222" s="111"/>
      <c r="AI222" s="111"/>
      <c r="AJ222" s="111"/>
      <c r="AK222" s="111"/>
      <c r="AL222" s="111"/>
      <c r="AM222" s="111"/>
      <c r="AN222" s="111"/>
      <c r="AO222" s="111"/>
      <c r="AP222" s="111"/>
      <c r="AQ222" s="111"/>
      <c r="AR222" s="111"/>
      <c r="AS222" s="111"/>
      <c r="AT222" s="111"/>
      <c r="AU222" s="111"/>
      <c r="AV222" s="111"/>
      <c r="AW222" s="111"/>
      <c r="AX222" s="111"/>
      <c r="AY222" s="111"/>
      <c r="AZ222" s="111"/>
      <c r="BA222" s="111"/>
      <c r="BB222" s="111"/>
      <c r="BC222" s="111"/>
      <c r="BD222" s="111"/>
      <c r="BE222" s="111"/>
      <c r="BF222" s="111"/>
      <c r="BG222" s="111"/>
      <c r="BH222" s="111"/>
      <c r="BI222" s="111"/>
      <c r="BJ222" s="111"/>
      <c r="BK222" s="111"/>
      <c r="BL222" s="111"/>
      <c r="BM222" s="111"/>
      <c r="BN222" s="111"/>
      <c r="BO222" s="111"/>
      <c r="BP222" s="111"/>
      <c r="BQ222" s="111"/>
      <c r="BR222" s="111"/>
      <c r="BS222" s="111"/>
      <c r="BT222" s="111"/>
      <c r="BU222" s="111"/>
      <c r="BV222" s="111"/>
      <c r="BW222" s="111"/>
      <c r="BX222" s="111"/>
      <c r="BY222" s="111"/>
      <c r="BZ222" s="111"/>
      <c r="CA222" s="111"/>
      <c r="CB222" s="111"/>
      <c r="CC222" s="111"/>
      <c r="CD222" s="111"/>
      <c r="CE222" s="111"/>
      <c r="CF222" s="111"/>
      <c r="CG222" s="111"/>
      <c r="CH222" s="111"/>
      <c r="CI222" s="111"/>
      <c r="CJ222" s="111"/>
      <c r="CK222" s="111"/>
    </row>
    <row r="223" customFormat="false" ht="12.75" hidden="false" customHeight="false" outlineLevel="0" collapsed="false">
      <c r="A223" s="0" t="n">
        <v>0.258419281227216</v>
      </c>
      <c r="B223" s="0" t="e">
        <f aca="false">(D223&amp;E223&amp;F223&amp;G223&amp;H223&amp;I223&amp;J223&amp;K223&amp;L223&amp;M223&amp;N223&amp;O223&amp;P223&amp;Q223&amp;R223&amp;S223&amp;T223&amp;U223&amp;V223&amp;W223&amp;X223&amp;Y223&amp;Z223&amp;AA223&amp;AB223&amp;AC223&amp;AD223&amp;AE223&amp;AF223&amp;AG223&amp;AH223&amp;AI223&amp;AJ223&amp;AK223&amp;AL223&amp;#REF!&amp;#REF!&amp;AM223&amp;AN223&amp;AO223&amp;AP223&amp;AQ223&amp;AR223&amp;AS223&amp;AT223&amp;AU223&amp;AV223&amp;AW223&amp;AX223&amp;AY223&amp;AZ223&amp;BA223&amp;BB223&amp;BC223&amp;BD223&amp;BE223)</f>
        <v>#REF!</v>
      </c>
      <c r="C223" s="108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11"/>
      <c r="AG223" s="111"/>
      <c r="AH223" s="111"/>
      <c r="AI223" s="111"/>
      <c r="AJ223" s="111"/>
      <c r="AK223" s="111"/>
      <c r="AL223" s="111"/>
      <c r="AM223" s="111"/>
      <c r="AN223" s="111"/>
      <c r="AO223" s="111"/>
      <c r="AP223" s="111"/>
      <c r="AQ223" s="111"/>
      <c r="AR223" s="111"/>
      <c r="AS223" s="111"/>
      <c r="AT223" s="111"/>
      <c r="AU223" s="111"/>
      <c r="AV223" s="111"/>
      <c r="AW223" s="111"/>
      <c r="AX223" s="111"/>
      <c r="AY223" s="111"/>
      <c r="AZ223" s="111"/>
      <c r="BA223" s="111"/>
      <c r="BB223" s="111"/>
      <c r="BC223" s="111"/>
      <c r="BD223" s="111"/>
      <c r="BE223" s="111"/>
      <c r="BF223" s="111"/>
      <c r="BG223" s="111"/>
      <c r="BH223" s="111"/>
      <c r="BI223" s="111"/>
      <c r="BJ223" s="111"/>
      <c r="BK223" s="111"/>
      <c r="BL223" s="111"/>
      <c r="BM223" s="111"/>
      <c r="BN223" s="111"/>
      <c r="BO223" s="111"/>
      <c r="BP223" s="111"/>
      <c r="BQ223" s="111"/>
      <c r="BR223" s="111"/>
      <c r="BS223" s="111"/>
      <c r="BT223" s="111"/>
      <c r="BU223" s="111"/>
      <c r="BV223" s="111"/>
      <c r="BW223" s="111"/>
      <c r="BX223" s="111"/>
      <c r="BY223" s="111"/>
      <c r="BZ223" s="111"/>
      <c r="CA223" s="111"/>
      <c r="CB223" s="111"/>
      <c r="CC223" s="111"/>
      <c r="CD223" s="111"/>
      <c r="CE223" s="111"/>
      <c r="CF223" s="111"/>
      <c r="CG223" s="111"/>
      <c r="CH223" s="111"/>
      <c r="CI223" s="111"/>
      <c r="CJ223" s="111"/>
      <c r="CK223" s="111"/>
    </row>
    <row r="224" customFormat="false" ht="12.75" hidden="false" customHeight="false" outlineLevel="0" collapsed="false">
      <c r="A224" s="0" t="n">
        <v>0.256810845775944</v>
      </c>
      <c r="B224" s="0" t="e">
        <f aca="false">(D224&amp;E224&amp;F224&amp;G224&amp;H224&amp;I224&amp;J224&amp;K224&amp;L224&amp;M224&amp;N224&amp;O224&amp;P224&amp;Q224&amp;R224&amp;S224&amp;T224&amp;U224&amp;V224&amp;W224&amp;X224&amp;Y224&amp;Z224&amp;AA224&amp;AB224&amp;AC224&amp;AD224&amp;AE224&amp;AF224&amp;AG224&amp;AH224&amp;AI224&amp;AJ224&amp;AK224&amp;AL224&amp;#REF!&amp;#REF!&amp;AM224&amp;AN224&amp;AO224&amp;AP224&amp;AQ224&amp;AR224&amp;AS224&amp;AT224&amp;AU224&amp;AV224&amp;AW224&amp;AX224&amp;AY224&amp;AZ224&amp;BA224&amp;BB224&amp;BC224&amp;BD224&amp;BE224)</f>
        <v>#REF!</v>
      </c>
      <c r="C224" s="108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11"/>
      <c r="AG224" s="111"/>
      <c r="AH224" s="111"/>
      <c r="AI224" s="111"/>
      <c r="AJ224" s="111"/>
      <c r="AK224" s="111"/>
      <c r="AL224" s="111"/>
      <c r="AM224" s="111"/>
      <c r="AN224" s="111"/>
      <c r="AO224" s="111"/>
      <c r="AP224" s="111"/>
      <c r="AQ224" s="111"/>
      <c r="AR224" s="111"/>
      <c r="AS224" s="111"/>
      <c r="AT224" s="111"/>
      <c r="AU224" s="111"/>
      <c r="AV224" s="111"/>
      <c r="AW224" s="111"/>
      <c r="AX224" s="111"/>
      <c r="AY224" s="111"/>
      <c r="AZ224" s="111"/>
      <c r="BA224" s="111"/>
      <c r="BB224" s="111"/>
      <c r="BC224" s="111"/>
      <c r="BD224" s="111"/>
      <c r="BE224" s="111"/>
      <c r="BF224" s="111"/>
      <c r="BG224" s="111"/>
      <c r="BH224" s="111"/>
      <c r="BI224" s="111"/>
      <c r="BJ224" s="111"/>
      <c r="BK224" s="111"/>
      <c r="BL224" s="111"/>
      <c r="BM224" s="111"/>
      <c r="BN224" s="111"/>
      <c r="BO224" s="111"/>
      <c r="BP224" s="111"/>
      <c r="BQ224" s="111"/>
      <c r="BR224" s="111"/>
      <c r="BS224" s="111"/>
      <c r="BT224" s="111"/>
      <c r="BU224" s="111"/>
      <c r="BV224" s="111"/>
      <c r="BW224" s="111"/>
      <c r="BX224" s="111"/>
      <c r="BY224" s="111"/>
      <c r="BZ224" s="111"/>
      <c r="CA224" s="111"/>
      <c r="CB224" s="111"/>
      <c r="CC224" s="111"/>
      <c r="CD224" s="111"/>
      <c r="CE224" s="111"/>
      <c r="CF224" s="111"/>
      <c r="CG224" s="111"/>
      <c r="CH224" s="111"/>
      <c r="CI224" s="111"/>
      <c r="CJ224" s="111"/>
      <c r="CK224" s="111"/>
    </row>
    <row r="225" customFormat="false" ht="12.75" hidden="false" customHeight="false" outlineLevel="0" collapsed="false">
      <c r="A225" s="0" t="n">
        <v>0.255366546352943</v>
      </c>
      <c r="B225" s="0" t="e">
        <f aca="false">(D225&amp;E225&amp;F225&amp;G225&amp;H225&amp;I225&amp;J225&amp;K225&amp;L225&amp;M225&amp;N225&amp;O225&amp;P225&amp;Q225&amp;R225&amp;S225&amp;T225&amp;U225&amp;V225&amp;W225&amp;X225&amp;Y225&amp;Z225&amp;AA225&amp;AB225&amp;AC225&amp;AD225&amp;AE225&amp;AF225&amp;AG225&amp;AH225&amp;AI225&amp;AJ225&amp;AK225&amp;AL225&amp;#REF!&amp;#REF!&amp;AM225&amp;AN225&amp;AO225&amp;AP225&amp;AQ225&amp;AR225&amp;AS225&amp;AT225&amp;AU225&amp;AV225&amp;AW225&amp;AX225&amp;AY225&amp;AZ225&amp;BA225&amp;BB225&amp;BC225&amp;BD225&amp;BE225)</f>
        <v>#REF!</v>
      </c>
      <c r="C225" s="108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1"/>
      <c r="AC225" s="111"/>
      <c r="AD225" s="111"/>
      <c r="AE225" s="111"/>
      <c r="AF225" s="111"/>
      <c r="AG225" s="111"/>
      <c r="AH225" s="111"/>
      <c r="AI225" s="111"/>
      <c r="AJ225" s="111"/>
      <c r="AK225" s="111"/>
      <c r="AL225" s="111"/>
      <c r="AM225" s="111"/>
      <c r="AN225" s="111"/>
      <c r="AO225" s="111"/>
      <c r="AP225" s="111"/>
      <c r="AQ225" s="111"/>
      <c r="AR225" s="111"/>
      <c r="AS225" s="111"/>
      <c r="AT225" s="111"/>
      <c r="AU225" s="111"/>
      <c r="AV225" s="111"/>
      <c r="AW225" s="111"/>
      <c r="AX225" s="111"/>
      <c r="AY225" s="111"/>
      <c r="AZ225" s="111"/>
      <c r="BA225" s="111"/>
      <c r="BB225" s="111"/>
      <c r="BC225" s="111"/>
      <c r="BD225" s="111"/>
      <c r="BE225" s="111"/>
      <c r="BF225" s="111"/>
      <c r="BG225" s="111"/>
      <c r="BH225" s="111"/>
      <c r="BI225" s="111"/>
      <c r="BJ225" s="111"/>
      <c r="BK225" s="111"/>
      <c r="BL225" s="111"/>
      <c r="BM225" s="111"/>
      <c r="BN225" s="111"/>
      <c r="BO225" s="111"/>
      <c r="BP225" s="111"/>
      <c r="BQ225" s="111"/>
      <c r="BR225" s="111"/>
      <c r="BS225" s="111"/>
      <c r="BT225" s="111"/>
      <c r="BU225" s="111"/>
      <c r="BV225" s="111"/>
      <c r="BW225" s="111"/>
      <c r="BX225" s="111"/>
      <c r="BY225" s="111"/>
      <c r="BZ225" s="111"/>
      <c r="CA225" s="111"/>
      <c r="CB225" s="111"/>
      <c r="CC225" s="111"/>
      <c r="CD225" s="111"/>
      <c r="CE225" s="111"/>
      <c r="CF225" s="111"/>
      <c r="CG225" s="111"/>
      <c r="CH225" s="111"/>
      <c r="CI225" s="111"/>
      <c r="CJ225" s="111"/>
      <c r="CK225" s="111"/>
    </row>
    <row r="226" customFormat="false" ht="12.75" hidden="false" customHeight="false" outlineLevel="0" collapsed="false">
      <c r="A226" s="0" t="n">
        <v>0.253776835336243</v>
      </c>
      <c r="B226" s="0" t="e">
        <f aca="false">(D226&amp;E226&amp;F226&amp;G226&amp;H226&amp;I226&amp;J226&amp;K226&amp;L226&amp;M226&amp;N226&amp;O226&amp;P226&amp;Q226&amp;R226&amp;S226&amp;T226&amp;U226&amp;V226&amp;W226&amp;X226&amp;Y226&amp;Z226&amp;AA226&amp;AB226&amp;AC226&amp;AD226&amp;AE226&amp;AF226&amp;AG226&amp;AH226&amp;AI226&amp;AJ226&amp;AK226&amp;AL226&amp;#REF!&amp;#REF!&amp;AM226&amp;AN226&amp;AO226&amp;AP226&amp;AQ226&amp;AR226&amp;AS226&amp;AT226&amp;AU226&amp;AV226&amp;AW226&amp;AX226&amp;AY226&amp;AZ226&amp;BA226&amp;BB226&amp;BC226&amp;BD226&amp;BE226)</f>
        <v>#REF!</v>
      </c>
      <c r="C226" s="108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11"/>
      <c r="AG226" s="111"/>
      <c r="AH226" s="111"/>
      <c r="AI226" s="111"/>
      <c r="AJ226" s="111"/>
      <c r="AK226" s="111"/>
      <c r="AL226" s="111"/>
      <c r="AM226" s="111"/>
      <c r="AN226" s="111"/>
      <c r="AO226" s="111"/>
      <c r="AP226" s="111"/>
      <c r="AQ226" s="111"/>
      <c r="AR226" s="111"/>
      <c r="AS226" s="111"/>
      <c r="AT226" s="111"/>
      <c r="AU226" s="111"/>
      <c r="AV226" s="111"/>
      <c r="AW226" s="111"/>
      <c r="AX226" s="111"/>
      <c r="AY226" s="111"/>
      <c r="AZ226" s="111"/>
      <c r="BA226" s="111"/>
      <c r="BB226" s="111"/>
      <c r="BC226" s="111"/>
      <c r="BD226" s="111"/>
      <c r="BE226" s="111"/>
      <c r="BF226" s="111"/>
      <c r="BG226" s="111"/>
      <c r="BH226" s="111"/>
      <c r="BI226" s="111"/>
      <c r="BJ226" s="111"/>
      <c r="BK226" s="111"/>
      <c r="BL226" s="111"/>
      <c r="BM226" s="111"/>
      <c r="BN226" s="111"/>
      <c r="BO226" s="111"/>
      <c r="BP226" s="111"/>
      <c r="BQ226" s="111"/>
      <c r="BR226" s="111"/>
      <c r="BS226" s="111"/>
      <c r="BT226" s="111"/>
      <c r="BU226" s="111"/>
      <c r="BV226" s="111"/>
      <c r="BW226" s="111"/>
      <c r="BX226" s="111"/>
      <c r="BY226" s="111"/>
      <c r="BZ226" s="111"/>
      <c r="CA226" s="111"/>
      <c r="CB226" s="111"/>
      <c r="CC226" s="111"/>
      <c r="CD226" s="111"/>
      <c r="CE226" s="111"/>
      <c r="CF226" s="111"/>
      <c r="CG226" s="111"/>
      <c r="CH226" s="111"/>
      <c r="CI226" s="111"/>
      <c r="CJ226" s="111"/>
      <c r="CK226" s="111"/>
    </row>
    <row r="227" customFormat="false" ht="12.75" hidden="false" customHeight="false" outlineLevel="0" collapsed="false">
      <c r="A227" s="0" t="n">
        <v>0.252247691201014</v>
      </c>
      <c r="B227" s="0" t="e">
        <f aca="false">(D227&amp;E227&amp;F227&amp;G227&amp;H227&amp;I227&amp;J227&amp;K227&amp;L227&amp;M227&amp;N227&amp;O227&amp;P227&amp;Q227&amp;R227&amp;S227&amp;T227&amp;U227&amp;V227&amp;W227&amp;X227&amp;Y227&amp;Z227&amp;AA227&amp;AB227&amp;AC227&amp;AD227&amp;AE227&amp;AF227&amp;AG227&amp;AH227&amp;AI227&amp;AJ227&amp;AK227&amp;AL227&amp;#REF!&amp;#REF!&amp;AM227&amp;AN227&amp;AO227&amp;AP227&amp;AQ227&amp;AR227&amp;AS227&amp;AT227&amp;AU227&amp;AV227&amp;AW227&amp;AX227&amp;AY227&amp;AZ227&amp;BA227&amp;BB227&amp;BC227&amp;BD227&amp;BE227)</f>
        <v>#REF!</v>
      </c>
      <c r="C227" s="108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  <c r="AA227" s="111"/>
      <c r="AB227" s="111"/>
      <c r="AC227" s="111"/>
      <c r="AD227" s="111"/>
      <c r="AE227" s="111"/>
      <c r="AF227" s="111"/>
      <c r="AG227" s="111"/>
      <c r="AH227" s="111"/>
      <c r="AI227" s="111"/>
      <c r="AJ227" s="111"/>
      <c r="AK227" s="111"/>
      <c r="AL227" s="111"/>
      <c r="AM227" s="111"/>
      <c r="AN227" s="111"/>
      <c r="AO227" s="111"/>
      <c r="AP227" s="111"/>
      <c r="AQ227" s="111"/>
      <c r="AR227" s="111"/>
      <c r="AS227" s="111"/>
      <c r="AT227" s="111"/>
      <c r="AU227" s="111"/>
      <c r="AV227" s="111"/>
      <c r="AW227" s="111"/>
      <c r="AX227" s="111"/>
      <c r="AY227" s="111"/>
      <c r="AZ227" s="111"/>
      <c r="BA227" s="111"/>
      <c r="BB227" s="111"/>
      <c r="BC227" s="111"/>
      <c r="BD227" s="111"/>
      <c r="BE227" s="111"/>
      <c r="BF227" s="111"/>
      <c r="BG227" s="111"/>
      <c r="BH227" s="111"/>
      <c r="BI227" s="111"/>
      <c r="BJ227" s="111"/>
      <c r="BK227" s="111"/>
      <c r="BL227" s="111"/>
      <c r="BM227" s="111"/>
      <c r="BN227" s="111"/>
      <c r="BO227" s="111"/>
      <c r="BP227" s="111"/>
      <c r="BQ227" s="111"/>
      <c r="BR227" s="111"/>
      <c r="BS227" s="111"/>
      <c r="BT227" s="111"/>
      <c r="BU227" s="111"/>
      <c r="BV227" s="111"/>
      <c r="BW227" s="111"/>
      <c r="BX227" s="111"/>
      <c r="BY227" s="111"/>
      <c r="BZ227" s="111"/>
      <c r="CA227" s="111"/>
      <c r="CB227" s="111"/>
      <c r="CC227" s="111"/>
      <c r="CD227" s="111"/>
      <c r="CE227" s="111"/>
      <c r="CF227" s="111"/>
      <c r="CG227" s="111"/>
      <c r="CH227" s="111"/>
      <c r="CI227" s="111"/>
      <c r="CJ227" s="111"/>
      <c r="CK227" s="111"/>
    </row>
    <row r="228" customFormat="false" ht="12.75" hidden="false" customHeight="false" outlineLevel="0" collapsed="false">
      <c r="A228" s="0" t="n">
        <v>0.250677113660203</v>
      </c>
      <c r="B228" s="0" t="e">
        <f aca="false">(D228&amp;E228&amp;F228&amp;G228&amp;H228&amp;I228&amp;J228&amp;K228&amp;L228&amp;M228&amp;N228&amp;O228&amp;P228&amp;Q228&amp;R228&amp;S228&amp;T228&amp;U228&amp;V228&amp;W228&amp;X228&amp;Y228&amp;Z228&amp;AA228&amp;AB228&amp;AC228&amp;AD228&amp;AE228&amp;AF228&amp;AG228&amp;AH228&amp;AI228&amp;AJ228&amp;AK228&amp;AL228&amp;#REF!&amp;#REF!&amp;AM228&amp;AN228&amp;AO228&amp;AP228&amp;AQ228&amp;AR228&amp;AS228&amp;AT228&amp;AU228&amp;AV228&amp;AW228&amp;AX228&amp;AY228&amp;AZ228&amp;BA228&amp;BB228&amp;BC228&amp;BD228&amp;BE228)</f>
        <v>#REF!</v>
      </c>
      <c r="C228" s="108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  <c r="AB228" s="111"/>
      <c r="AC228" s="111"/>
      <c r="AD228" s="111"/>
      <c r="AE228" s="111"/>
      <c r="AF228" s="111"/>
      <c r="AG228" s="111"/>
      <c r="AH228" s="111"/>
      <c r="AI228" s="111"/>
      <c r="AJ228" s="111"/>
      <c r="AK228" s="111"/>
      <c r="AL228" s="111"/>
      <c r="AM228" s="111"/>
      <c r="AN228" s="111"/>
      <c r="AO228" s="111"/>
      <c r="AP228" s="111"/>
      <c r="AQ228" s="111"/>
      <c r="AR228" s="111"/>
      <c r="AS228" s="111"/>
      <c r="AT228" s="111"/>
      <c r="AU228" s="111"/>
      <c r="AV228" s="111"/>
      <c r="AW228" s="111"/>
      <c r="AX228" s="111"/>
      <c r="AY228" s="111"/>
      <c r="AZ228" s="111"/>
      <c r="BA228" s="111"/>
      <c r="BB228" s="111"/>
      <c r="BC228" s="111"/>
      <c r="BD228" s="111"/>
      <c r="BE228" s="111"/>
      <c r="BF228" s="111"/>
      <c r="BG228" s="111"/>
      <c r="BH228" s="111"/>
      <c r="BI228" s="111"/>
      <c r="BJ228" s="111"/>
      <c r="BK228" s="111"/>
      <c r="BL228" s="111"/>
      <c r="BM228" s="111"/>
      <c r="BN228" s="111"/>
      <c r="BO228" s="111"/>
      <c r="BP228" s="111"/>
      <c r="BQ228" s="111"/>
      <c r="BR228" s="111"/>
      <c r="BS228" s="111"/>
      <c r="BT228" s="111"/>
      <c r="BU228" s="111"/>
      <c r="BV228" s="111"/>
      <c r="BW228" s="111"/>
      <c r="BX228" s="111"/>
      <c r="BY228" s="111"/>
      <c r="BZ228" s="111"/>
      <c r="CA228" s="111"/>
      <c r="CB228" s="111"/>
      <c r="CC228" s="111"/>
      <c r="CD228" s="111"/>
      <c r="CE228" s="111"/>
      <c r="CF228" s="111"/>
      <c r="CG228" s="111"/>
      <c r="CH228" s="111"/>
      <c r="CI228" s="111"/>
      <c r="CJ228" s="111"/>
      <c r="CK228" s="111"/>
    </row>
    <row r="229" customFormat="false" ht="12.75" hidden="false" customHeight="false" outlineLevel="0" collapsed="false">
      <c r="A229" s="0" t="n">
        <v>0.249166375726472</v>
      </c>
      <c r="B229" s="0" t="e">
        <f aca="false">(D229&amp;E229&amp;F229&amp;G229&amp;H229&amp;I229&amp;J229&amp;K229&amp;L229&amp;M229&amp;N229&amp;O229&amp;P229&amp;Q229&amp;R229&amp;S229&amp;T229&amp;U229&amp;V229&amp;W229&amp;X229&amp;Y229&amp;Z229&amp;AA229&amp;AB229&amp;AC229&amp;AD229&amp;AE229&amp;AF229&amp;AG229&amp;AH229&amp;AI229&amp;AJ229&amp;AK229&amp;AL229&amp;#REF!&amp;#REF!&amp;AM229&amp;AN229&amp;AO229&amp;AP229&amp;AQ229&amp;AR229&amp;AS229&amp;AT229&amp;AU229&amp;AV229&amp;AW229&amp;AX229&amp;AY229&amp;AZ229&amp;BA229&amp;BB229&amp;BC229&amp;BD229&amp;BE229)</f>
        <v>#REF!</v>
      </c>
      <c r="C229" s="108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  <c r="Y229" s="111"/>
      <c r="Z229" s="111"/>
      <c r="AA229" s="111"/>
      <c r="AB229" s="111"/>
      <c r="AC229" s="111"/>
      <c r="AD229" s="111"/>
      <c r="AE229" s="111"/>
      <c r="AF229" s="111"/>
      <c r="AG229" s="111"/>
      <c r="AH229" s="111"/>
      <c r="AI229" s="111"/>
      <c r="AJ229" s="111"/>
      <c r="AK229" s="111"/>
      <c r="AL229" s="111"/>
      <c r="AM229" s="111"/>
      <c r="AN229" s="111"/>
      <c r="AO229" s="111"/>
      <c r="AP229" s="111"/>
      <c r="AQ229" s="111"/>
      <c r="AR229" s="111"/>
      <c r="AS229" s="111"/>
      <c r="AT229" s="111"/>
      <c r="AU229" s="111"/>
      <c r="AV229" s="111"/>
      <c r="AW229" s="111"/>
      <c r="AX229" s="111"/>
      <c r="AY229" s="111"/>
      <c r="AZ229" s="111"/>
      <c r="BA229" s="111"/>
      <c r="BB229" s="111"/>
      <c r="BC229" s="111"/>
      <c r="BD229" s="111"/>
      <c r="BE229" s="111"/>
      <c r="BF229" s="111"/>
      <c r="BG229" s="111"/>
      <c r="BH229" s="111"/>
      <c r="BI229" s="111"/>
      <c r="BJ229" s="111"/>
      <c r="BK229" s="111"/>
      <c r="BL229" s="111"/>
      <c r="BM229" s="111"/>
      <c r="BN229" s="111"/>
      <c r="BO229" s="111"/>
      <c r="BP229" s="111"/>
      <c r="BQ229" s="111"/>
      <c r="BR229" s="111"/>
      <c r="BS229" s="111"/>
      <c r="BT229" s="111"/>
      <c r="BU229" s="111"/>
      <c r="BV229" s="111"/>
      <c r="BW229" s="111"/>
      <c r="BX229" s="111"/>
      <c r="BY229" s="111"/>
      <c r="BZ229" s="111"/>
      <c r="CA229" s="111"/>
      <c r="CB229" s="111"/>
      <c r="CC229" s="111"/>
      <c r="CD229" s="111"/>
      <c r="CE229" s="111"/>
      <c r="CF229" s="111"/>
      <c r="CG229" s="111"/>
      <c r="CH229" s="111"/>
      <c r="CI229" s="111"/>
      <c r="CJ229" s="111"/>
      <c r="CK229" s="111"/>
    </row>
    <row r="230" customFormat="false" ht="12.75" hidden="false" customHeight="false" outlineLevel="0" collapsed="false">
      <c r="A230" s="0" t="n">
        <v>0.247614704861752</v>
      </c>
      <c r="B230" s="0" t="e">
        <f aca="false">(D230&amp;E230&amp;F230&amp;G230&amp;H230&amp;I230&amp;J230&amp;K230&amp;L230&amp;M230&amp;N230&amp;O230&amp;P230&amp;Q230&amp;R230&amp;S230&amp;T230&amp;U230&amp;V230&amp;W230&amp;X230&amp;Y230&amp;Z230&amp;AA230&amp;AB230&amp;AC230&amp;AD230&amp;AE230&amp;AF230&amp;AG230&amp;AH230&amp;AI230&amp;AJ230&amp;AK230&amp;AL230&amp;#REF!&amp;#REF!&amp;AM230&amp;AN230&amp;AO230&amp;AP230&amp;AQ230&amp;AR230&amp;AS230&amp;AT230&amp;AU230&amp;AV230&amp;AW230&amp;AX230&amp;AY230&amp;AZ230&amp;BA230&amp;BB230&amp;BC230&amp;BD230&amp;BE230)</f>
        <v>#REF!</v>
      </c>
      <c r="C230" s="108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  <c r="X230" s="111"/>
      <c r="Y230" s="111"/>
      <c r="Z230" s="111"/>
      <c r="AA230" s="111"/>
      <c r="AB230" s="111"/>
      <c r="AC230" s="111"/>
      <c r="AD230" s="111"/>
      <c r="AE230" s="111"/>
      <c r="AF230" s="111"/>
      <c r="AG230" s="111"/>
      <c r="AH230" s="111"/>
      <c r="AI230" s="111"/>
      <c r="AJ230" s="111"/>
      <c r="AK230" s="111"/>
      <c r="AL230" s="111"/>
      <c r="AM230" s="111"/>
      <c r="AN230" s="111"/>
      <c r="AO230" s="111"/>
      <c r="AP230" s="111"/>
      <c r="AQ230" s="111"/>
      <c r="AR230" s="111"/>
      <c r="AS230" s="111"/>
      <c r="AT230" s="111"/>
      <c r="AU230" s="111"/>
      <c r="AV230" s="111"/>
      <c r="AW230" s="111"/>
      <c r="AX230" s="111"/>
      <c r="AY230" s="111"/>
      <c r="AZ230" s="111"/>
      <c r="BA230" s="111"/>
      <c r="BB230" s="111"/>
      <c r="BC230" s="111"/>
      <c r="BD230" s="111"/>
      <c r="BE230" s="111"/>
      <c r="BF230" s="111"/>
      <c r="BG230" s="111"/>
      <c r="BH230" s="111"/>
      <c r="BI230" s="111"/>
      <c r="BJ230" s="111"/>
      <c r="BK230" s="111"/>
      <c r="BL230" s="111"/>
      <c r="BM230" s="111"/>
      <c r="BN230" s="111"/>
      <c r="BO230" s="111"/>
      <c r="BP230" s="111"/>
      <c r="BQ230" s="111"/>
      <c r="BR230" s="111"/>
      <c r="BS230" s="111"/>
      <c r="BT230" s="111"/>
      <c r="BU230" s="111"/>
      <c r="BV230" s="111"/>
      <c r="BW230" s="111"/>
      <c r="BX230" s="111"/>
      <c r="BY230" s="111"/>
      <c r="BZ230" s="111"/>
      <c r="CA230" s="111"/>
      <c r="CB230" s="111"/>
      <c r="CC230" s="111"/>
      <c r="CD230" s="111"/>
      <c r="CE230" s="111"/>
      <c r="CF230" s="111"/>
      <c r="CG230" s="111"/>
      <c r="CH230" s="111"/>
      <c r="CI230" s="111"/>
      <c r="CJ230" s="111"/>
      <c r="CK230" s="111"/>
    </row>
    <row r="231" customFormat="false" ht="12.75" hidden="false" customHeight="false" outlineLevel="0" collapsed="false">
      <c r="A231" s="0" t="n">
        <v>0.246072556240175</v>
      </c>
      <c r="B231" s="0" t="e">
        <f aca="false">(D231&amp;E231&amp;F231&amp;G231&amp;H231&amp;I231&amp;J231&amp;K231&amp;L231&amp;M231&amp;N231&amp;O231&amp;P231&amp;Q231&amp;R231&amp;S231&amp;T231&amp;U231&amp;V231&amp;W231&amp;X231&amp;Y231&amp;Z231&amp;AA231&amp;AB231&amp;AC231&amp;AD231&amp;AE231&amp;AF231&amp;AG231&amp;AH231&amp;AI231&amp;AJ231&amp;AK231&amp;AL231&amp;#REF!&amp;#REF!&amp;AM231&amp;AN231&amp;AO231&amp;AP231&amp;AQ231&amp;AR231&amp;AS231&amp;AT231&amp;AU231&amp;AV231&amp;AW231&amp;AX231&amp;AY231&amp;AZ231&amp;BA231&amp;BB231&amp;BC231&amp;BD231&amp;BE231)</f>
        <v>#REF!</v>
      </c>
      <c r="C231" s="108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1"/>
      <c r="AG231" s="111"/>
      <c r="AH231" s="111"/>
      <c r="AI231" s="111"/>
      <c r="AJ231" s="111"/>
      <c r="AK231" s="111"/>
      <c r="AL231" s="111"/>
      <c r="AM231" s="111"/>
      <c r="AN231" s="111"/>
      <c r="AO231" s="111"/>
      <c r="AP231" s="111"/>
      <c r="AQ231" s="111"/>
      <c r="AR231" s="111"/>
      <c r="AS231" s="111"/>
      <c r="AT231" s="111"/>
      <c r="AU231" s="111"/>
      <c r="AV231" s="111"/>
      <c r="AW231" s="111"/>
      <c r="AX231" s="111"/>
      <c r="AY231" s="111"/>
      <c r="AZ231" s="111"/>
      <c r="BA231" s="111"/>
      <c r="BB231" s="111"/>
      <c r="BC231" s="111"/>
      <c r="BD231" s="111"/>
      <c r="BE231" s="111"/>
      <c r="BF231" s="111"/>
      <c r="BG231" s="111"/>
      <c r="BH231" s="111"/>
      <c r="BI231" s="111"/>
      <c r="BJ231" s="111"/>
      <c r="BK231" s="111"/>
      <c r="BL231" s="111"/>
      <c r="BM231" s="111"/>
      <c r="BN231" s="111"/>
      <c r="BO231" s="111"/>
      <c r="BP231" s="111"/>
      <c r="BQ231" s="111"/>
      <c r="BR231" s="111"/>
      <c r="BS231" s="111"/>
      <c r="BT231" s="111"/>
      <c r="BU231" s="111"/>
      <c r="BV231" s="111"/>
      <c r="BW231" s="111"/>
      <c r="BX231" s="111"/>
      <c r="BY231" s="111"/>
      <c r="BZ231" s="111"/>
      <c r="CA231" s="111"/>
      <c r="CB231" s="111"/>
      <c r="CC231" s="111"/>
      <c r="CD231" s="111"/>
      <c r="CE231" s="111"/>
      <c r="CF231" s="111"/>
      <c r="CG231" s="111"/>
      <c r="CH231" s="111"/>
      <c r="CI231" s="111"/>
      <c r="CJ231" s="111"/>
      <c r="CK231" s="111"/>
    </row>
    <row r="232" customFormat="false" ht="12.75" hidden="false" customHeight="false" outlineLevel="0" collapsed="false">
      <c r="A232" s="0" t="n">
        <v>0.24458916658704</v>
      </c>
      <c r="B232" s="0" t="e">
        <f aca="false">(D232&amp;E232&amp;F232&amp;G232&amp;H232&amp;I232&amp;J232&amp;K232&amp;L232&amp;M232&amp;N232&amp;O232&amp;P232&amp;Q232&amp;R232&amp;S232&amp;T232&amp;U232&amp;V232&amp;W232&amp;X232&amp;Y232&amp;Z232&amp;AA232&amp;AB232&amp;AC232&amp;AD232&amp;AE232&amp;AF232&amp;AG232&amp;AH232&amp;AI232&amp;AJ232&amp;AK232&amp;AL232&amp;#REF!&amp;#REF!&amp;AM232&amp;AN232&amp;AO232&amp;AP232&amp;AQ232&amp;AR232&amp;AS232&amp;AT232&amp;AU232&amp;AV232&amp;AW232&amp;AX232&amp;AY232&amp;AZ232&amp;BA232&amp;BB232&amp;BC232&amp;BD232&amp;BE232)</f>
        <v>#REF!</v>
      </c>
      <c r="C232" s="108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  <c r="Y232" s="111"/>
      <c r="Z232" s="111"/>
      <c r="AA232" s="111"/>
      <c r="AB232" s="111"/>
      <c r="AC232" s="111"/>
      <c r="AD232" s="111"/>
      <c r="AE232" s="111"/>
      <c r="AF232" s="111"/>
      <c r="AG232" s="111"/>
      <c r="AH232" s="111"/>
      <c r="AI232" s="111"/>
      <c r="AJ232" s="111"/>
      <c r="AK232" s="111"/>
      <c r="AL232" s="111"/>
      <c r="AM232" s="111"/>
      <c r="AN232" s="111"/>
      <c r="AO232" s="111"/>
      <c r="AP232" s="111"/>
      <c r="AQ232" s="111"/>
      <c r="AR232" s="111"/>
      <c r="AS232" s="111"/>
      <c r="AT232" s="111"/>
      <c r="AU232" s="111"/>
      <c r="AV232" s="111"/>
      <c r="AW232" s="111"/>
      <c r="AX232" s="111"/>
      <c r="AY232" s="111"/>
      <c r="AZ232" s="111"/>
      <c r="BA232" s="111"/>
      <c r="BB232" s="111"/>
      <c r="BC232" s="111"/>
      <c r="BD232" s="111"/>
      <c r="BE232" s="111"/>
      <c r="BF232" s="111"/>
      <c r="BG232" s="111"/>
      <c r="BH232" s="111"/>
      <c r="BI232" s="111"/>
      <c r="BJ232" s="111"/>
      <c r="BK232" s="111"/>
      <c r="BL232" s="111"/>
      <c r="BM232" s="111"/>
      <c r="BN232" s="111"/>
      <c r="BO232" s="111"/>
      <c r="BP232" s="111"/>
      <c r="BQ232" s="111"/>
      <c r="BR232" s="111"/>
      <c r="BS232" s="111"/>
      <c r="BT232" s="111"/>
      <c r="BU232" s="111"/>
      <c r="BV232" s="111"/>
      <c r="BW232" s="111"/>
      <c r="BX232" s="111"/>
      <c r="BY232" s="111"/>
      <c r="BZ232" s="111"/>
      <c r="CA232" s="111"/>
      <c r="CB232" s="111"/>
      <c r="CC232" s="111"/>
      <c r="CD232" s="111"/>
      <c r="CE232" s="111"/>
      <c r="CF232" s="111"/>
      <c r="CG232" s="111"/>
      <c r="CH232" s="111"/>
      <c r="CI232" s="111"/>
      <c r="CJ232" s="111"/>
      <c r="CK232" s="111"/>
    </row>
    <row r="233" customFormat="false" ht="12.75" hidden="false" customHeight="false" outlineLevel="0" collapsed="false">
      <c r="A233" s="0" t="n">
        <v>0.243065587577292</v>
      </c>
      <c r="B233" s="0" t="e">
        <f aca="false">(D233&amp;E233&amp;F233&amp;G233&amp;H233&amp;I233&amp;J233&amp;K233&amp;L233&amp;M233&amp;N233&amp;O233&amp;P233&amp;Q233&amp;R233&amp;S233&amp;T233&amp;U233&amp;V233&amp;W233&amp;X233&amp;Y233&amp;Z233&amp;AA233&amp;AB233&amp;AC233&amp;AD233&amp;AE233&amp;AF233&amp;AG233&amp;AH233&amp;AI233&amp;AJ233&amp;AK233&amp;AL233&amp;#REF!&amp;#REF!&amp;AM233&amp;AN233&amp;AO233&amp;AP233&amp;AQ233&amp;AR233&amp;AS233&amp;AT233&amp;AU233&amp;AV233&amp;AW233&amp;AX233&amp;AY233&amp;AZ233&amp;BA233&amp;BB233&amp;BC233&amp;BD233&amp;BE233)</f>
        <v>#REF!</v>
      </c>
      <c r="C233" s="108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11"/>
      <c r="AG233" s="111"/>
      <c r="AH233" s="111"/>
      <c r="AI233" s="111"/>
      <c r="AJ233" s="111"/>
      <c r="AK233" s="111"/>
      <c r="AL233" s="111"/>
      <c r="AM233" s="111"/>
      <c r="AN233" s="111"/>
      <c r="AO233" s="111"/>
      <c r="AP233" s="111"/>
      <c r="AQ233" s="111"/>
      <c r="AR233" s="111"/>
      <c r="AS233" s="111"/>
      <c r="AT233" s="111"/>
      <c r="AU233" s="111"/>
      <c r="AV233" s="111"/>
      <c r="AW233" s="111"/>
      <c r="AX233" s="111"/>
      <c r="AY233" s="111"/>
      <c r="AZ233" s="111"/>
      <c r="BA233" s="111"/>
      <c r="BB233" s="111"/>
      <c r="BC233" s="111"/>
      <c r="BD233" s="111"/>
      <c r="BE233" s="111"/>
      <c r="BF233" s="111"/>
      <c r="BG233" s="111"/>
      <c r="BH233" s="111"/>
      <c r="BI233" s="111"/>
      <c r="BJ233" s="111"/>
      <c r="BK233" s="111"/>
      <c r="BL233" s="111"/>
      <c r="BM233" s="111"/>
      <c r="BN233" s="111"/>
      <c r="BO233" s="111"/>
      <c r="BP233" s="111"/>
      <c r="BQ233" s="111"/>
      <c r="BR233" s="111"/>
      <c r="BS233" s="111"/>
      <c r="BT233" s="111"/>
      <c r="BU233" s="111"/>
      <c r="BV233" s="111"/>
      <c r="BW233" s="111"/>
      <c r="BX233" s="111"/>
      <c r="BY233" s="111"/>
      <c r="BZ233" s="111"/>
      <c r="CA233" s="111"/>
      <c r="CB233" s="111"/>
      <c r="CC233" s="111"/>
      <c r="CD233" s="111"/>
      <c r="CE233" s="111"/>
      <c r="CF233" s="111"/>
      <c r="CG233" s="111"/>
      <c r="CH233" s="111"/>
      <c r="CI233" s="111"/>
      <c r="CJ233" s="111"/>
      <c r="CK233" s="111"/>
    </row>
    <row r="234" customFormat="false" ht="12.75" hidden="false" customHeight="false" outlineLevel="0" collapsed="false">
      <c r="A234" s="0" t="n">
        <v>0.241600061643227</v>
      </c>
      <c r="B234" s="0" t="e">
        <f aca="false">(D234&amp;E234&amp;F234&amp;G234&amp;H234&amp;I234&amp;J234&amp;K234&amp;L234&amp;M234&amp;N234&amp;O234&amp;P234&amp;Q234&amp;R234&amp;S234&amp;T234&amp;U234&amp;V234&amp;W234&amp;X234&amp;Y234&amp;Z234&amp;AA234&amp;AB234&amp;AC234&amp;AD234&amp;AE234&amp;AF234&amp;AG234&amp;AH234&amp;AI234&amp;AJ234&amp;AK234&amp;AL234&amp;#REF!&amp;#REF!&amp;AM234&amp;AN234&amp;AO234&amp;AP234&amp;AQ234&amp;AR234&amp;AS234&amp;AT234&amp;AU234&amp;AV234&amp;AW234&amp;AX234&amp;AY234&amp;AZ234&amp;BA234&amp;BB234&amp;BC234&amp;BD234&amp;BE234)</f>
        <v>#REF!</v>
      </c>
      <c r="C234" s="108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11"/>
      <c r="AG234" s="111"/>
      <c r="AH234" s="111"/>
      <c r="AI234" s="111"/>
      <c r="AJ234" s="111"/>
      <c r="AK234" s="111"/>
      <c r="AL234" s="111"/>
      <c r="AM234" s="111"/>
      <c r="AN234" s="111"/>
      <c r="AO234" s="111"/>
      <c r="AP234" s="111"/>
      <c r="AQ234" s="111"/>
      <c r="AR234" s="111"/>
      <c r="AS234" s="111"/>
      <c r="AT234" s="111"/>
      <c r="AU234" s="111"/>
      <c r="AV234" s="111"/>
      <c r="AW234" s="111"/>
      <c r="AX234" s="111"/>
      <c r="AY234" s="111"/>
      <c r="AZ234" s="111"/>
      <c r="BA234" s="111"/>
      <c r="BB234" s="111"/>
      <c r="BC234" s="111"/>
      <c r="BD234" s="111"/>
      <c r="BE234" s="111"/>
      <c r="BF234" s="111"/>
      <c r="BG234" s="111"/>
      <c r="BH234" s="111"/>
      <c r="BI234" s="111"/>
      <c r="BJ234" s="111"/>
      <c r="BK234" s="111"/>
      <c r="BL234" s="111"/>
      <c r="BM234" s="111"/>
      <c r="BN234" s="111"/>
      <c r="BO234" s="111"/>
      <c r="BP234" s="111"/>
      <c r="BQ234" s="111"/>
      <c r="BR234" s="111"/>
      <c r="BS234" s="111"/>
      <c r="BT234" s="111"/>
      <c r="BU234" s="111"/>
      <c r="BV234" s="111"/>
      <c r="BW234" s="111"/>
      <c r="BX234" s="111"/>
      <c r="BY234" s="111"/>
      <c r="BZ234" s="111"/>
      <c r="CA234" s="111"/>
      <c r="CB234" s="111"/>
      <c r="CC234" s="111"/>
      <c r="CD234" s="111"/>
      <c r="CE234" s="111"/>
      <c r="CF234" s="111"/>
      <c r="CG234" s="111"/>
      <c r="CH234" s="111"/>
      <c r="CI234" s="111"/>
      <c r="CJ234" s="111"/>
      <c r="CK234" s="111"/>
    </row>
    <row r="235" customFormat="false" ht="12.75" hidden="false" customHeight="false" outlineLevel="0" collapsed="false">
      <c r="A235" s="0" t="n">
        <v>0.24009483202421</v>
      </c>
      <c r="B235" s="0" t="e">
        <f aca="false">(D235&amp;E235&amp;F235&amp;G235&amp;H235&amp;I235&amp;J235&amp;K235&amp;L235&amp;M235&amp;N235&amp;O235&amp;P235&amp;Q235&amp;R235&amp;S235&amp;T235&amp;U235&amp;V235&amp;W235&amp;X235&amp;Y235&amp;Z235&amp;AA235&amp;AB235&amp;AC235&amp;AD235&amp;AE235&amp;AF235&amp;AG235&amp;AH235&amp;AI235&amp;AJ235&amp;AK235&amp;AL235&amp;#REF!&amp;#REF!&amp;AM235&amp;AN235&amp;AO235&amp;AP235&amp;AQ235&amp;AR235&amp;AS235&amp;AT235&amp;AU235&amp;AV235&amp;AW235&amp;AX235&amp;AY235&amp;AZ235&amp;BA235&amp;BB235&amp;BC235&amp;BD235&amp;BE235)</f>
        <v>#REF!</v>
      </c>
      <c r="C235" s="108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11"/>
      <c r="AK235" s="111"/>
      <c r="AL235" s="111"/>
      <c r="AM235" s="111"/>
      <c r="AN235" s="111"/>
      <c r="AO235" s="111"/>
      <c r="AP235" s="111"/>
      <c r="AQ235" s="111"/>
      <c r="AR235" s="111"/>
      <c r="AS235" s="111"/>
      <c r="AT235" s="111"/>
      <c r="AU235" s="111"/>
      <c r="AV235" s="111"/>
      <c r="AW235" s="111"/>
      <c r="AX235" s="111"/>
      <c r="AY235" s="111"/>
      <c r="AZ235" s="111"/>
      <c r="BA235" s="111"/>
      <c r="BB235" s="111"/>
      <c r="BC235" s="111"/>
      <c r="BD235" s="111"/>
      <c r="BE235" s="111"/>
      <c r="BF235" s="111"/>
      <c r="BG235" s="111"/>
      <c r="BH235" s="111"/>
      <c r="BI235" s="111"/>
      <c r="BJ235" s="111"/>
      <c r="BK235" s="111"/>
      <c r="BL235" s="111"/>
      <c r="BM235" s="111"/>
      <c r="BN235" s="111"/>
      <c r="BO235" s="111"/>
      <c r="BP235" s="111"/>
      <c r="BQ235" s="111"/>
      <c r="BR235" s="111"/>
      <c r="BS235" s="111"/>
      <c r="BT235" s="111"/>
      <c r="BU235" s="111"/>
      <c r="BV235" s="111"/>
      <c r="BW235" s="111"/>
      <c r="BX235" s="111"/>
      <c r="BY235" s="111"/>
      <c r="BZ235" s="111"/>
      <c r="CA235" s="111"/>
      <c r="CB235" s="111"/>
      <c r="CC235" s="111"/>
      <c r="CD235" s="111"/>
      <c r="CE235" s="111"/>
      <c r="CF235" s="111"/>
      <c r="CG235" s="111"/>
      <c r="CH235" s="111"/>
      <c r="CI235" s="111"/>
      <c r="CJ235" s="111"/>
      <c r="CK235" s="111"/>
    </row>
    <row r="236" customFormat="false" ht="12.75" hidden="false" customHeight="false" outlineLevel="0" collapsed="false">
      <c r="A236" s="0" t="n">
        <v>0.238598843934681</v>
      </c>
      <c r="B236" s="0" t="e">
        <f aca="false">(D236&amp;E236&amp;F236&amp;G236&amp;H236&amp;I236&amp;J236&amp;K236&amp;L236&amp;M236&amp;N236&amp;O236&amp;P236&amp;Q236&amp;R236&amp;S236&amp;T236&amp;U236&amp;V236&amp;W236&amp;X236&amp;Y236&amp;Z236&amp;AA236&amp;AB236&amp;AC236&amp;AD236&amp;AE236&amp;AF236&amp;AG236&amp;AH236&amp;AI236&amp;AJ236&amp;AK236&amp;AL236&amp;#REF!&amp;#REF!&amp;AM236&amp;AN236&amp;AO236&amp;AP236&amp;AQ236&amp;AR236&amp;AS236&amp;AT236&amp;AU236&amp;AV236&amp;AW236&amp;AX236&amp;AY236&amp;AZ236&amp;BA236&amp;BB236&amp;BC236&amp;BD236&amp;BE236)</f>
        <v>#REF!</v>
      </c>
      <c r="C236" s="108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11"/>
      <c r="AG236" s="111"/>
      <c r="AH236" s="111"/>
      <c r="AI236" s="111"/>
      <c r="AJ236" s="111"/>
      <c r="AK236" s="111"/>
      <c r="AL236" s="111"/>
      <c r="AM236" s="111"/>
      <c r="AN236" s="111"/>
      <c r="AO236" s="111"/>
      <c r="AP236" s="111"/>
      <c r="AQ236" s="111"/>
      <c r="AR236" s="111"/>
      <c r="AS236" s="111"/>
      <c r="AT236" s="111"/>
      <c r="AU236" s="111"/>
      <c r="AV236" s="111"/>
      <c r="AW236" s="111"/>
      <c r="AX236" s="111"/>
      <c r="AY236" s="111"/>
      <c r="AZ236" s="111"/>
      <c r="BA236" s="111"/>
      <c r="BB236" s="111"/>
      <c r="BC236" s="111"/>
      <c r="BD236" s="111"/>
      <c r="BE236" s="111"/>
      <c r="BF236" s="111"/>
      <c r="BG236" s="111"/>
      <c r="BH236" s="111"/>
      <c r="BI236" s="111"/>
      <c r="BJ236" s="111"/>
      <c r="BK236" s="111"/>
      <c r="BL236" s="111"/>
      <c r="BM236" s="111"/>
      <c r="BN236" s="111"/>
      <c r="BO236" s="111"/>
      <c r="BP236" s="111"/>
      <c r="BQ236" s="111"/>
      <c r="BR236" s="111"/>
      <c r="BS236" s="111"/>
      <c r="BT236" s="111"/>
      <c r="BU236" s="111"/>
      <c r="BV236" s="111"/>
      <c r="BW236" s="111"/>
      <c r="BX236" s="111"/>
      <c r="BY236" s="111"/>
      <c r="BZ236" s="111"/>
      <c r="CA236" s="111"/>
      <c r="CB236" s="111"/>
      <c r="CC236" s="111"/>
      <c r="CD236" s="111"/>
      <c r="CE236" s="111"/>
      <c r="CF236" s="111"/>
      <c r="CG236" s="111"/>
      <c r="CH236" s="111"/>
      <c r="CI236" s="111"/>
      <c r="CJ236" s="111"/>
      <c r="CK236" s="111"/>
    </row>
    <row r="237" customFormat="false" ht="12.75" hidden="false" customHeight="false" outlineLevel="0" collapsed="false">
      <c r="A237" s="0" t="n">
        <v>0.237207688124577</v>
      </c>
      <c r="B237" s="0" t="e">
        <f aca="false">(D237&amp;E237&amp;F237&amp;G237&amp;H237&amp;I237&amp;J237&amp;K237&amp;L237&amp;M237&amp;N237&amp;O237&amp;P237&amp;Q237&amp;R237&amp;S237&amp;T237&amp;U237&amp;V237&amp;W237&amp;X237&amp;Y237&amp;Z237&amp;AA237&amp;AB237&amp;AC237&amp;AD237&amp;AE237&amp;AF237&amp;AG237&amp;AH237&amp;AI237&amp;AJ237&amp;AK237&amp;AL237&amp;#REF!&amp;#REF!&amp;AM237&amp;AN237&amp;AO237&amp;AP237&amp;AQ237&amp;AR237&amp;AS237&amp;AT237&amp;AU237&amp;AV237&amp;AW237&amp;AX237&amp;AY237&amp;AZ237&amp;BA237&amp;BB237&amp;BC237&amp;BD237&amp;BE237)</f>
        <v>#REF!</v>
      </c>
      <c r="C237" s="108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11"/>
      <c r="AG237" s="111"/>
      <c r="AH237" s="111"/>
      <c r="AI237" s="111"/>
      <c r="AJ237" s="111"/>
      <c r="AK237" s="111"/>
      <c r="AL237" s="111"/>
      <c r="AM237" s="111"/>
      <c r="AN237" s="111"/>
      <c r="AO237" s="111"/>
      <c r="AP237" s="111"/>
      <c r="AQ237" s="111"/>
      <c r="AR237" s="111"/>
      <c r="AS237" s="111"/>
      <c r="AT237" s="111"/>
      <c r="AU237" s="111"/>
      <c r="AV237" s="111"/>
      <c r="AW237" s="111"/>
      <c r="AX237" s="111"/>
      <c r="AY237" s="111"/>
      <c r="AZ237" s="111"/>
      <c r="BA237" s="111"/>
      <c r="BB237" s="111"/>
      <c r="BC237" s="111"/>
      <c r="BD237" s="111"/>
      <c r="BE237" s="111"/>
      <c r="BF237" s="111"/>
      <c r="BG237" s="111"/>
      <c r="BH237" s="111"/>
      <c r="BI237" s="111"/>
      <c r="BJ237" s="111"/>
      <c r="BK237" s="111"/>
      <c r="BL237" s="111"/>
      <c r="BM237" s="111"/>
      <c r="BN237" s="111"/>
      <c r="BO237" s="111"/>
      <c r="BP237" s="111"/>
      <c r="BQ237" s="111"/>
      <c r="BR237" s="111"/>
      <c r="BS237" s="111"/>
      <c r="BT237" s="111"/>
      <c r="BU237" s="111"/>
      <c r="BV237" s="111"/>
      <c r="BW237" s="111"/>
      <c r="BX237" s="111"/>
      <c r="BY237" s="111"/>
      <c r="BZ237" s="111"/>
      <c r="CA237" s="111"/>
      <c r="CB237" s="111"/>
      <c r="CC237" s="111"/>
      <c r="CD237" s="111"/>
      <c r="CE237" s="111"/>
      <c r="CF237" s="111"/>
      <c r="CG237" s="111"/>
      <c r="CH237" s="111"/>
      <c r="CI237" s="111"/>
      <c r="CJ237" s="111"/>
      <c r="CK237" s="111"/>
    </row>
    <row r="238" customFormat="false" ht="12.75" hidden="false" customHeight="false" outlineLevel="0" collapsed="false">
      <c r="A238" s="0" t="n">
        <v>0.235729428427459</v>
      </c>
      <c r="B238" s="0" t="e">
        <f aca="false">(D238&amp;E238&amp;F238&amp;G238&amp;H238&amp;I238&amp;J238&amp;K238&amp;L238&amp;M238&amp;N238&amp;O238&amp;P238&amp;Q238&amp;R238&amp;S238&amp;T238&amp;U238&amp;V238&amp;W238&amp;X238&amp;Y238&amp;Z238&amp;AA238&amp;AB238&amp;AC238&amp;AD238&amp;AE238&amp;AF238&amp;AG238&amp;AH238&amp;AI238&amp;AJ238&amp;AK238&amp;AL238&amp;#REF!&amp;#REF!&amp;AM238&amp;AN238&amp;AO238&amp;AP238&amp;AQ238&amp;AR238&amp;AS238&amp;AT238&amp;AU238&amp;AV238&amp;AW238&amp;AX238&amp;AY238&amp;AZ238&amp;BA238&amp;BB238&amp;BC238&amp;BD238&amp;BE238)</f>
        <v>#REF!</v>
      </c>
      <c r="C238" s="108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11"/>
      <c r="AK238" s="111"/>
      <c r="AL238" s="111"/>
      <c r="AM238" s="111"/>
      <c r="AN238" s="111"/>
      <c r="AO238" s="111"/>
      <c r="AP238" s="111"/>
      <c r="AQ238" s="111"/>
      <c r="AR238" s="111"/>
      <c r="AS238" s="111"/>
      <c r="AT238" s="111"/>
      <c r="AU238" s="111"/>
      <c r="AV238" s="111"/>
      <c r="AW238" s="111"/>
      <c r="AX238" s="111"/>
      <c r="AY238" s="111"/>
      <c r="AZ238" s="111"/>
      <c r="BA238" s="111"/>
      <c r="BB238" s="111"/>
      <c r="BC238" s="111"/>
      <c r="BD238" s="111"/>
      <c r="BE238" s="111"/>
      <c r="BF238" s="111"/>
      <c r="BG238" s="111"/>
      <c r="BH238" s="111"/>
      <c r="BI238" s="111"/>
      <c r="BJ238" s="111"/>
      <c r="BK238" s="111"/>
      <c r="BL238" s="111"/>
      <c r="BM238" s="111"/>
      <c r="BN238" s="111"/>
      <c r="BO238" s="111"/>
      <c r="BP238" s="111"/>
      <c r="BQ238" s="111"/>
      <c r="BR238" s="111"/>
      <c r="BS238" s="111"/>
      <c r="BT238" s="111"/>
      <c r="BU238" s="111"/>
      <c r="BV238" s="111"/>
      <c r="BW238" s="111"/>
      <c r="BX238" s="111"/>
      <c r="BY238" s="111"/>
      <c r="BZ238" s="111"/>
      <c r="CA238" s="111"/>
      <c r="CB238" s="111"/>
      <c r="CC238" s="111"/>
      <c r="CD238" s="111"/>
      <c r="CE238" s="111"/>
      <c r="CF238" s="111"/>
      <c r="CG238" s="111"/>
      <c r="CH238" s="111"/>
      <c r="CI238" s="111"/>
      <c r="CJ238" s="111"/>
      <c r="CK238" s="111"/>
    </row>
    <row r="239" customFormat="false" ht="12.75" hidden="false" customHeight="false" outlineLevel="0" collapsed="false">
      <c r="A239" s="0" t="n">
        <v>0.234307498981434</v>
      </c>
      <c r="B239" s="0" t="e">
        <f aca="false">(D239&amp;E239&amp;F239&amp;G239&amp;H239&amp;I239&amp;J239&amp;K239&amp;L239&amp;M239&amp;N239&amp;O239&amp;P239&amp;Q239&amp;R239&amp;S239&amp;T239&amp;U239&amp;V239&amp;W239&amp;X239&amp;Y239&amp;Z239&amp;AA239&amp;AB239&amp;AC239&amp;AD239&amp;AE239&amp;AF239&amp;AG239&amp;AH239&amp;AI239&amp;AJ239&amp;AK239&amp;AL239&amp;#REF!&amp;#REF!&amp;AM239&amp;AN239&amp;AO239&amp;AP239&amp;AQ239&amp;AR239&amp;AS239&amp;AT239&amp;AU239&amp;AV239&amp;AW239&amp;AX239&amp;AY239&amp;AZ239&amp;BA239&amp;BB239&amp;BC239&amp;BD239&amp;BE239)</f>
        <v>#REF!</v>
      </c>
      <c r="C239" s="108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  <c r="Y239" s="111"/>
      <c r="Z239" s="111"/>
      <c r="AA239" s="111"/>
      <c r="AB239" s="111"/>
      <c r="AC239" s="111"/>
      <c r="AD239" s="111"/>
      <c r="AE239" s="111"/>
      <c r="AF239" s="111"/>
      <c r="AG239" s="111"/>
      <c r="AH239" s="111"/>
      <c r="AI239" s="111"/>
      <c r="AJ239" s="111"/>
      <c r="AK239" s="111"/>
      <c r="AL239" s="111"/>
      <c r="AM239" s="111"/>
      <c r="AN239" s="111"/>
      <c r="AO239" s="111"/>
      <c r="AP239" s="111"/>
      <c r="AQ239" s="111"/>
      <c r="AR239" s="111"/>
      <c r="AS239" s="111"/>
      <c r="AT239" s="111"/>
      <c r="AU239" s="111"/>
      <c r="AV239" s="111"/>
      <c r="AW239" s="111"/>
      <c r="AX239" s="111"/>
      <c r="AY239" s="111"/>
      <c r="AZ239" s="111"/>
      <c r="BA239" s="111"/>
      <c r="BB239" s="111"/>
      <c r="BC239" s="111"/>
      <c r="BD239" s="111"/>
      <c r="BE239" s="111"/>
      <c r="BF239" s="111"/>
      <c r="BG239" s="111"/>
      <c r="BH239" s="111"/>
      <c r="BI239" s="111"/>
      <c r="BJ239" s="111"/>
      <c r="BK239" s="111"/>
      <c r="BL239" s="111"/>
      <c r="BM239" s="111"/>
      <c r="BN239" s="111"/>
      <c r="BO239" s="111"/>
      <c r="BP239" s="111"/>
      <c r="BQ239" s="111"/>
      <c r="BR239" s="111"/>
      <c r="BS239" s="111"/>
      <c r="BT239" s="111"/>
      <c r="BU239" s="111"/>
      <c r="BV239" s="111"/>
      <c r="BW239" s="111"/>
      <c r="BX239" s="111"/>
      <c r="BY239" s="111"/>
      <c r="BZ239" s="111"/>
      <c r="CA239" s="111"/>
      <c r="CB239" s="111"/>
      <c r="CC239" s="111"/>
      <c r="CD239" s="111"/>
      <c r="CE239" s="111"/>
      <c r="CF239" s="111"/>
      <c r="CG239" s="111"/>
      <c r="CH239" s="111"/>
      <c r="CI239" s="111"/>
      <c r="CJ239" s="111"/>
      <c r="CK239" s="111"/>
    </row>
    <row r="240" customFormat="false" ht="12.75" hidden="false" customHeight="false" outlineLevel="0" collapsed="false">
      <c r="A240" s="0" t="n">
        <v>0.232847051045345</v>
      </c>
      <c r="B240" s="0" t="e">
        <f aca="false">(D240&amp;E240&amp;F240&amp;G240&amp;H240&amp;I240&amp;J240&amp;K240&amp;L240&amp;M240&amp;N240&amp;O240&amp;P240&amp;Q240&amp;R240&amp;S240&amp;T240&amp;U240&amp;V240&amp;W240&amp;X240&amp;Y240&amp;Z240&amp;AA240&amp;AB240&amp;AC240&amp;AD240&amp;AE240&amp;AF240&amp;AG240&amp;AH240&amp;AI240&amp;AJ240&amp;AK240&amp;AL240&amp;#REF!&amp;#REF!&amp;AM240&amp;AN240&amp;AO240&amp;AP240&amp;AQ240&amp;AR240&amp;AS240&amp;AT240&amp;AU240&amp;AV240&amp;AW240&amp;AX240&amp;AY240&amp;AZ240&amp;BA240&amp;BB240&amp;BC240&amp;BD240&amp;BE240)</f>
        <v>#REF!</v>
      </c>
      <c r="C240" s="108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11"/>
      <c r="AG240" s="111"/>
      <c r="AH240" s="111"/>
      <c r="AI240" s="111"/>
      <c r="AJ240" s="111"/>
      <c r="AK240" s="111"/>
      <c r="AL240" s="111"/>
      <c r="AM240" s="111"/>
      <c r="AN240" s="111"/>
      <c r="AO240" s="111"/>
      <c r="AP240" s="111"/>
      <c r="AQ240" s="111"/>
      <c r="AR240" s="111"/>
      <c r="AS240" s="111"/>
      <c r="AT240" s="111"/>
      <c r="AU240" s="111"/>
      <c r="AV240" s="111"/>
      <c r="AW240" s="111"/>
      <c r="AX240" s="111"/>
      <c r="AY240" s="111"/>
      <c r="AZ240" s="111"/>
      <c r="BA240" s="111"/>
      <c r="BB240" s="111"/>
      <c r="BC240" s="111"/>
      <c r="BD240" s="111"/>
      <c r="BE240" s="111"/>
      <c r="BF240" s="111"/>
      <c r="BG240" s="111"/>
      <c r="BH240" s="111"/>
      <c r="BI240" s="111"/>
      <c r="BJ240" s="111"/>
      <c r="BK240" s="111"/>
      <c r="BL240" s="111"/>
      <c r="BM240" s="111"/>
      <c r="BN240" s="111"/>
      <c r="BO240" s="111"/>
      <c r="BP240" s="111"/>
      <c r="BQ240" s="111"/>
      <c r="BR240" s="111"/>
      <c r="BS240" s="111"/>
      <c r="BT240" s="111"/>
      <c r="BU240" s="111"/>
      <c r="BV240" s="111"/>
      <c r="BW240" s="111"/>
      <c r="BX240" s="111"/>
      <c r="BY240" s="111"/>
      <c r="BZ240" s="111"/>
      <c r="CA240" s="111"/>
      <c r="CB240" s="111"/>
      <c r="CC240" s="111"/>
      <c r="CD240" s="111"/>
      <c r="CE240" s="111"/>
      <c r="CF240" s="111"/>
      <c r="CG240" s="111"/>
      <c r="CH240" s="111"/>
      <c r="CI240" s="111"/>
      <c r="CJ240" s="111"/>
      <c r="CK240" s="111"/>
    </row>
    <row r="241" customFormat="false" ht="12.75" hidden="false" customHeight="false" outlineLevel="0" collapsed="false">
      <c r="A241" s="0" t="n">
        <v>0.231447926451792</v>
      </c>
      <c r="B241" s="0" t="e">
        <f aca="false">(D241&amp;E241&amp;F241&amp;G241&amp;H241&amp;I241&amp;J241&amp;K241&amp;L241&amp;M241&amp;N241&amp;O241&amp;P241&amp;Q241&amp;R241&amp;S241&amp;T241&amp;U241&amp;V241&amp;W241&amp;X241&amp;Y241&amp;Z241&amp;AA241&amp;AB241&amp;AC241&amp;AD241&amp;AE241&amp;AF241&amp;AG241&amp;AH241&amp;AI241&amp;AJ241&amp;AK241&amp;AL241&amp;#REF!&amp;#REF!&amp;AM241&amp;AN241&amp;AO241&amp;AP241&amp;AQ241&amp;AR241&amp;AS241&amp;AT241&amp;AU241&amp;AV241&amp;AW241&amp;AX241&amp;AY241&amp;AZ241&amp;BA241&amp;BB241&amp;BC241&amp;BD241&amp;BE241)</f>
        <v>#REF!</v>
      </c>
      <c r="C241" s="108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  <c r="AA241" s="111"/>
      <c r="AB241" s="111"/>
      <c r="AC241" s="111"/>
      <c r="AD241" s="111"/>
      <c r="AE241" s="111"/>
      <c r="AF241" s="111"/>
      <c r="AG241" s="111"/>
      <c r="AH241" s="111"/>
      <c r="AI241" s="111"/>
      <c r="AJ241" s="111"/>
      <c r="AK241" s="111"/>
      <c r="AL241" s="111"/>
      <c r="AM241" s="111"/>
      <c r="AN241" s="111"/>
      <c r="AO241" s="111"/>
      <c r="AP241" s="111"/>
      <c r="AQ241" s="111"/>
      <c r="AR241" s="111"/>
      <c r="AS241" s="111"/>
      <c r="AT241" s="111"/>
      <c r="AU241" s="111"/>
      <c r="AV241" s="111"/>
      <c r="AW241" s="111"/>
      <c r="AX241" s="111"/>
      <c r="AY241" s="111"/>
      <c r="AZ241" s="111"/>
      <c r="BA241" s="111"/>
      <c r="BB241" s="111"/>
      <c r="BC241" s="111"/>
      <c r="BD241" s="111"/>
      <c r="BE241" s="111"/>
      <c r="BF241" s="111"/>
      <c r="BG241" s="111"/>
      <c r="BH241" s="111"/>
      <c r="BI241" s="111"/>
      <c r="BJ241" s="111"/>
      <c r="BK241" s="111"/>
      <c r="BL241" s="111"/>
      <c r="BM241" s="111"/>
      <c r="BN241" s="111"/>
      <c r="BO241" s="111"/>
      <c r="BP241" s="111"/>
      <c r="BQ241" s="111"/>
      <c r="BR241" s="111"/>
      <c r="BS241" s="111"/>
      <c r="BT241" s="111"/>
      <c r="BU241" s="111"/>
      <c r="BV241" s="111"/>
      <c r="BW241" s="111"/>
      <c r="BX241" s="111"/>
      <c r="BY241" s="111"/>
      <c r="BZ241" s="111"/>
      <c r="CA241" s="111"/>
      <c r="CB241" s="111"/>
      <c r="CC241" s="111"/>
      <c r="CD241" s="111"/>
      <c r="CE241" s="111"/>
      <c r="CF241" s="111"/>
      <c r="CG241" s="111"/>
      <c r="CH241" s="111"/>
      <c r="CI241" s="111"/>
      <c r="CJ241" s="111"/>
      <c r="CK241" s="111"/>
    </row>
    <row r="242" customFormat="false" ht="12.75" hidden="false" customHeight="false" outlineLevel="0" collapsed="false">
      <c r="A242" s="0" t="n">
        <v>0.230012694536681</v>
      </c>
      <c r="B242" s="0" t="e">
        <f aca="false">(D242&amp;E242&amp;F242&amp;G242&amp;H242&amp;I242&amp;J242&amp;K242&amp;L242&amp;M242&amp;N242&amp;O242&amp;P242&amp;Q242&amp;R242&amp;S242&amp;T242&amp;U242&amp;V242&amp;W242&amp;X242&amp;Y242&amp;Z242&amp;AA242&amp;AB242&amp;AC242&amp;AD242&amp;AE242&amp;AF242&amp;AG242&amp;AH242&amp;AI242&amp;AJ242&amp;AK242&amp;AL242&amp;#REF!&amp;#REF!&amp;AM242&amp;AN242&amp;AO242&amp;AP242&amp;AQ242&amp;AR242&amp;AS242&amp;AT242&amp;AU242&amp;AV242&amp;AW242&amp;AX242&amp;AY242&amp;AZ242&amp;BA242&amp;BB242&amp;BC242&amp;BD242&amp;BE242)</f>
        <v>#REF!</v>
      </c>
      <c r="C242" s="108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11"/>
      <c r="AG242" s="111"/>
      <c r="AH242" s="111"/>
      <c r="AI242" s="111"/>
      <c r="AJ242" s="111"/>
      <c r="AK242" s="111"/>
      <c r="AL242" s="111"/>
      <c r="AM242" s="111"/>
      <c r="AN242" s="111"/>
      <c r="AO242" s="111"/>
      <c r="AP242" s="111"/>
      <c r="AQ242" s="111"/>
      <c r="AR242" s="111"/>
      <c r="AS242" s="111"/>
      <c r="AT242" s="111"/>
      <c r="AU242" s="111"/>
      <c r="AV242" s="111"/>
      <c r="AW242" s="111"/>
      <c r="AX242" s="111"/>
      <c r="AY242" s="111"/>
      <c r="AZ242" s="111"/>
      <c r="BA242" s="111"/>
      <c r="BB242" s="111"/>
      <c r="BC242" s="111"/>
      <c r="BD242" s="111"/>
      <c r="BE242" s="111"/>
      <c r="BF242" s="111"/>
      <c r="BG242" s="111"/>
      <c r="BH242" s="111"/>
      <c r="BI242" s="111"/>
      <c r="BJ242" s="111"/>
      <c r="BK242" s="111"/>
      <c r="BL242" s="111"/>
      <c r="BM242" s="111"/>
      <c r="BN242" s="111"/>
      <c r="BO242" s="111"/>
      <c r="BP242" s="111"/>
      <c r="BQ242" s="111"/>
      <c r="BR242" s="111"/>
      <c r="BS242" s="111"/>
      <c r="BT242" s="111"/>
      <c r="BU242" s="111"/>
      <c r="BV242" s="111"/>
      <c r="BW242" s="111"/>
      <c r="BX242" s="111"/>
      <c r="BY242" s="111"/>
      <c r="BZ242" s="111"/>
      <c r="CA242" s="111"/>
      <c r="CB242" s="111"/>
      <c r="CC242" s="111"/>
      <c r="CD242" s="111"/>
      <c r="CE242" s="111"/>
      <c r="CF242" s="111"/>
      <c r="CG242" s="111"/>
      <c r="CH242" s="111"/>
      <c r="CI242" s="111"/>
      <c r="CJ242" s="111"/>
      <c r="CK242" s="111"/>
    </row>
    <row r="243" customFormat="false" ht="12.75" hidden="false" customHeight="false" outlineLevel="0" collapsed="false">
      <c r="A243" s="0" t="n">
        <v>0.228586295724769</v>
      </c>
      <c r="B243" s="0" t="e">
        <f aca="false">(D243&amp;E243&amp;F243&amp;G243&amp;H243&amp;I243&amp;J243&amp;K243&amp;L243&amp;M243&amp;N243&amp;O243&amp;P243&amp;Q243&amp;R243&amp;S243&amp;T243&amp;U243&amp;V243&amp;W243&amp;X243&amp;Y243&amp;Z243&amp;AA243&amp;AB243&amp;AC243&amp;AD243&amp;AE243&amp;AF243&amp;AG243&amp;AH243&amp;AI243&amp;AJ243&amp;AK243&amp;AL243&amp;#REF!&amp;#REF!&amp;AM243&amp;AN243&amp;AO243&amp;AP243&amp;AQ243&amp;AR243&amp;AS243&amp;AT243&amp;AU243&amp;AV243&amp;AW243&amp;AX243&amp;AY243&amp;AZ243&amp;BA243&amp;BB243&amp;BC243&amp;BD243&amp;BE243)</f>
        <v>#REF!</v>
      </c>
      <c r="C243" s="108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11"/>
      <c r="AG243" s="111"/>
      <c r="AH243" s="111"/>
      <c r="AI243" s="111"/>
      <c r="AJ243" s="111"/>
      <c r="AK243" s="111"/>
      <c r="AL243" s="111"/>
      <c r="AM243" s="111"/>
      <c r="AN243" s="111"/>
      <c r="AO243" s="111"/>
      <c r="AP243" s="111"/>
      <c r="AQ243" s="111"/>
      <c r="AR243" s="111"/>
      <c r="AS243" s="111"/>
      <c r="AT243" s="111"/>
      <c r="AU243" s="111"/>
      <c r="AV243" s="111"/>
      <c r="AW243" s="111"/>
      <c r="AX243" s="111"/>
      <c r="AY243" s="111"/>
      <c r="AZ243" s="111"/>
      <c r="BA243" s="111"/>
      <c r="BB243" s="111"/>
      <c r="BC243" s="111"/>
      <c r="BD243" s="111"/>
      <c r="BE243" s="111"/>
      <c r="BF243" s="111"/>
      <c r="BG243" s="111"/>
      <c r="BH243" s="111"/>
      <c r="BI243" s="111"/>
      <c r="BJ243" s="111"/>
      <c r="BK243" s="111"/>
      <c r="BL243" s="111"/>
      <c r="BM243" s="111"/>
      <c r="BN243" s="111"/>
      <c r="BO243" s="111"/>
      <c r="BP243" s="111"/>
      <c r="BQ243" s="111"/>
      <c r="BR243" s="111"/>
      <c r="BS243" s="111"/>
      <c r="BT243" s="111"/>
      <c r="BU243" s="111"/>
      <c r="BV243" s="111"/>
      <c r="BW243" s="111"/>
      <c r="BX243" s="111"/>
      <c r="BY243" s="111"/>
      <c r="BZ243" s="111"/>
      <c r="CA243" s="111"/>
      <c r="CB243" s="111"/>
      <c r="CC243" s="111"/>
      <c r="CD243" s="111"/>
      <c r="CE243" s="111"/>
      <c r="CF243" s="111"/>
      <c r="CG243" s="111"/>
      <c r="CH243" s="111"/>
      <c r="CI243" s="111"/>
      <c r="CJ243" s="111"/>
      <c r="CK243" s="111"/>
    </row>
    <row r="244" customFormat="false" ht="12.75" hidden="false" customHeight="false" outlineLevel="0" collapsed="false">
      <c r="A244" s="0" t="n">
        <v>0.227214269255561</v>
      </c>
      <c r="B244" s="0" t="e">
        <f aca="false">(D244&amp;E244&amp;F244&amp;G244&amp;H244&amp;I244&amp;J244&amp;K244&amp;L244&amp;M244&amp;N244&amp;O244&amp;P244&amp;Q244&amp;R244&amp;S244&amp;T244&amp;U244&amp;V244&amp;W244&amp;X244&amp;Y244&amp;Z244&amp;AA244&amp;AB244&amp;AC244&amp;AD244&amp;AE244&amp;AF244&amp;AG244&amp;AH244&amp;AI244&amp;AJ244&amp;AK244&amp;AL244&amp;#REF!&amp;#REF!&amp;AM244&amp;AN244&amp;AO244&amp;AP244&amp;AQ244&amp;AR244&amp;AS244&amp;AT244&amp;AU244&amp;AV244&amp;AW244&amp;AX244&amp;AY244&amp;AZ244&amp;BA244&amp;BB244&amp;BC244&amp;BD244&amp;BE244)</f>
        <v>#REF!</v>
      </c>
      <c r="C244" s="108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11"/>
      <c r="AG244" s="111"/>
      <c r="AH244" s="111"/>
      <c r="AI244" s="111"/>
      <c r="AJ244" s="111"/>
      <c r="AK244" s="111"/>
      <c r="AL244" s="111"/>
      <c r="AM244" s="111"/>
      <c r="AN244" s="111"/>
      <c r="AO244" s="111"/>
      <c r="AP244" s="111"/>
      <c r="AQ244" s="111"/>
      <c r="AR244" s="111"/>
      <c r="AS244" s="111"/>
      <c r="AT244" s="111"/>
      <c r="AU244" s="111"/>
      <c r="AV244" s="111"/>
      <c r="AW244" s="111"/>
      <c r="AX244" s="111"/>
      <c r="AY244" s="111"/>
      <c r="AZ244" s="111"/>
      <c r="BA244" s="111"/>
      <c r="BB244" s="111"/>
      <c r="BC244" s="111"/>
      <c r="BD244" s="111"/>
      <c r="BE244" s="111"/>
      <c r="BF244" s="111"/>
      <c r="BG244" s="111"/>
      <c r="BH244" s="111"/>
      <c r="BI244" s="111"/>
      <c r="BJ244" s="111"/>
      <c r="BK244" s="111"/>
      <c r="BL244" s="111"/>
      <c r="BM244" s="111"/>
      <c r="BN244" s="111"/>
      <c r="BO244" s="111"/>
      <c r="BP244" s="111"/>
      <c r="BQ244" s="111"/>
      <c r="BR244" s="111"/>
      <c r="BS244" s="111"/>
      <c r="BT244" s="111"/>
      <c r="BU244" s="111"/>
      <c r="BV244" s="111"/>
      <c r="BW244" s="111"/>
      <c r="BX244" s="111"/>
      <c r="BY244" s="111"/>
      <c r="BZ244" s="111"/>
      <c r="CA244" s="111"/>
      <c r="CB244" s="111"/>
      <c r="CC244" s="111"/>
      <c r="CD244" s="111"/>
      <c r="CE244" s="111"/>
      <c r="CF244" s="111"/>
      <c r="CG244" s="111"/>
      <c r="CH244" s="111"/>
      <c r="CI244" s="111"/>
      <c r="CJ244" s="111"/>
      <c r="CK244" s="111"/>
    </row>
    <row r="245" customFormat="false" ht="12.75" hidden="false" customHeight="false" outlineLevel="0" collapsed="false">
      <c r="A245" s="0" t="n">
        <v>0.225805094506636</v>
      </c>
      <c r="B245" s="0" t="e">
        <f aca="false">(D245&amp;E245&amp;F245&amp;G245&amp;H245&amp;I245&amp;J245&amp;K245&amp;L245&amp;M245&amp;N245&amp;O245&amp;P245&amp;Q245&amp;R245&amp;S245&amp;T245&amp;U245&amp;V245&amp;W245&amp;X245&amp;Y245&amp;Z245&amp;AA245&amp;AB245&amp;AC245&amp;AD245&amp;AE245&amp;AF245&amp;AG245&amp;AH245&amp;AI245&amp;AJ245&amp;AK245&amp;AL245&amp;#REF!&amp;#REF!&amp;AM245&amp;AN245&amp;AO245&amp;AP245&amp;AQ245&amp;AR245&amp;AS245&amp;AT245&amp;AU245&amp;AV245&amp;AW245&amp;AX245&amp;AY245&amp;AZ245&amp;BA245&amp;BB245&amp;BC245&amp;BD245&amp;BE245)</f>
        <v>#REF!</v>
      </c>
      <c r="C245" s="108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  <c r="AA245" s="111"/>
      <c r="AB245" s="111"/>
      <c r="AC245" s="111"/>
      <c r="AD245" s="111"/>
      <c r="AE245" s="111"/>
      <c r="AF245" s="111"/>
      <c r="AG245" s="111"/>
      <c r="AH245" s="111"/>
      <c r="AI245" s="111"/>
      <c r="AJ245" s="111"/>
      <c r="AK245" s="111"/>
      <c r="AL245" s="111"/>
      <c r="AM245" s="111"/>
      <c r="AN245" s="111"/>
      <c r="AO245" s="111"/>
      <c r="AP245" s="111"/>
      <c r="AQ245" s="111"/>
      <c r="AR245" s="111"/>
      <c r="AS245" s="111"/>
      <c r="AT245" s="111"/>
      <c r="AU245" s="111"/>
      <c r="AV245" s="111"/>
      <c r="AW245" s="111"/>
      <c r="AX245" s="111"/>
      <c r="AY245" s="111"/>
      <c r="AZ245" s="111"/>
      <c r="BA245" s="111"/>
      <c r="BB245" s="111"/>
      <c r="BC245" s="111"/>
      <c r="BD245" s="111"/>
      <c r="BE245" s="111"/>
      <c r="BF245" s="111"/>
      <c r="BG245" s="111"/>
      <c r="BH245" s="111"/>
      <c r="BI245" s="111"/>
      <c r="BJ245" s="111"/>
      <c r="BK245" s="111"/>
      <c r="BL245" s="111"/>
      <c r="BM245" s="111"/>
      <c r="BN245" s="111"/>
      <c r="BO245" s="111"/>
      <c r="BP245" s="111"/>
      <c r="BQ245" s="111"/>
      <c r="BR245" s="111"/>
      <c r="BS245" s="111"/>
      <c r="BT245" s="111"/>
      <c r="BU245" s="111"/>
      <c r="BV245" s="111"/>
      <c r="BW245" s="111"/>
      <c r="BX245" s="111"/>
      <c r="BY245" s="111"/>
      <c r="BZ245" s="111"/>
      <c r="CA245" s="111"/>
      <c r="CB245" s="111"/>
      <c r="CC245" s="111"/>
      <c r="CD245" s="111"/>
      <c r="CE245" s="111"/>
      <c r="CF245" s="111"/>
      <c r="CG245" s="111"/>
      <c r="CH245" s="111"/>
      <c r="CI245" s="111"/>
      <c r="CJ245" s="111"/>
      <c r="CK245" s="111"/>
    </row>
    <row r="246" customFormat="false" ht="12.75" hidden="false" customHeight="false" outlineLevel="0" collapsed="false">
      <c r="A246" s="0" t="n">
        <v>0.224449636317223</v>
      </c>
      <c r="B246" s="0" t="e">
        <f aca="false">(D246&amp;E246&amp;F246&amp;G246&amp;H246&amp;I246&amp;J246&amp;K246&amp;L246&amp;M246&amp;N246&amp;O246&amp;P246&amp;Q246&amp;R246&amp;S246&amp;T246&amp;U246&amp;V246&amp;W246&amp;X246&amp;Y246&amp;Z246&amp;AA246&amp;AB246&amp;AC246&amp;AD246&amp;AE246&amp;AF246&amp;AG246&amp;AH246&amp;AI246&amp;AJ246&amp;AK246&amp;AL246&amp;#REF!&amp;#REF!&amp;AM246&amp;AN246&amp;AO246&amp;AP246&amp;AQ246&amp;AR246&amp;AS246&amp;AT246&amp;AU246&amp;AV246&amp;AW246&amp;AX246&amp;AY246&amp;AZ246&amp;BA246&amp;BB246&amp;BC246&amp;BD246&amp;BE246)</f>
        <v>#REF!</v>
      </c>
      <c r="C246" s="108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11"/>
      <c r="AG246" s="111"/>
      <c r="AH246" s="111"/>
      <c r="AI246" s="111"/>
      <c r="AJ246" s="111"/>
      <c r="AK246" s="111"/>
      <c r="AL246" s="111"/>
      <c r="AM246" s="111"/>
      <c r="AN246" s="111"/>
      <c r="AO246" s="111"/>
      <c r="AP246" s="111"/>
      <c r="AQ246" s="111"/>
      <c r="AR246" s="111"/>
      <c r="AS246" s="111"/>
      <c r="AT246" s="111"/>
      <c r="AU246" s="111"/>
      <c r="AV246" s="111"/>
      <c r="AW246" s="111"/>
      <c r="AX246" s="111"/>
      <c r="AY246" s="111"/>
      <c r="AZ246" s="111"/>
      <c r="BA246" s="111"/>
      <c r="BB246" s="111"/>
      <c r="BC246" s="111"/>
      <c r="BD246" s="111"/>
      <c r="BE246" s="111"/>
      <c r="BF246" s="111"/>
      <c r="BG246" s="111"/>
      <c r="BH246" s="111"/>
      <c r="BI246" s="111"/>
      <c r="BJ246" s="111"/>
      <c r="BK246" s="111"/>
      <c r="BL246" s="111"/>
      <c r="BM246" s="111"/>
      <c r="BN246" s="111"/>
      <c r="BO246" s="111"/>
      <c r="BP246" s="111"/>
      <c r="BQ246" s="111"/>
      <c r="BR246" s="111"/>
      <c r="BS246" s="111"/>
      <c r="BT246" s="111"/>
      <c r="BU246" s="111"/>
      <c r="BV246" s="111"/>
      <c r="BW246" s="111"/>
      <c r="BX246" s="111"/>
      <c r="BY246" s="111"/>
      <c r="BZ246" s="111"/>
      <c r="CA246" s="111"/>
      <c r="CB246" s="111"/>
      <c r="CC246" s="111"/>
      <c r="CD246" s="111"/>
      <c r="CE246" s="111"/>
      <c r="CF246" s="111"/>
      <c r="CG246" s="111"/>
      <c r="CH246" s="111"/>
      <c r="CI246" s="111"/>
      <c r="CJ246" s="111"/>
      <c r="CK246" s="111"/>
    </row>
    <row r="247" customFormat="false" ht="12.75" hidden="false" customHeight="false" outlineLevel="0" collapsed="false">
      <c r="A247" s="0" t="n">
        <v>0.223057479237353</v>
      </c>
      <c r="B247" s="0" t="e">
        <f aca="false">(D247&amp;E247&amp;F247&amp;G247&amp;H247&amp;I247&amp;J247&amp;K247&amp;L247&amp;M247&amp;N247&amp;O247&amp;P247&amp;Q247&amp;R247&amp;S247&amp;T247&amp;U247&amp;V247&amp;W247&amp;X247&amp;Y247&amp;Z247&amp;AA247&amp;AB247&amp;AC247&amp;AD247&amp;AE247&amp;AF247&amp;AG247&amp;AH247&amp;AI247&amp;AJ247&amp;AK247&amp;AL247&amp;#REF!&amp;#REF!&amp;AM247&amp;AN247&amp;AO247&amp;AP247&amp;AQ247&amp;AR247&amp;AS247&amp;AT247&amp;AU247&amp;AV247&amp;AW247&amp;AX247&amp;AY247&amp;AZ247&amp;BA247&amp;BB247&amp;BC247&amp;BD247&amp;BE247)</f>
        <v>#REF!</v>
      </c>
      <c r="C247" s="108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11"/>
      <c r="AG247" s="111"/>
      <c r="AH247" s="111"/>
      <c r="AI247" s="111"/>
      <c r="AJ247" s="111"/>
      <c r="AK247" s="111"/>
      <c r="AL247" s="111"/>
      <c r="AM247" s="111"/>
      <c r="AN247" s="111"/>
      <c r="AO247" s="111"/>
      <c r="AP247" s="111"/>
      <c r="AQ247" s="111"/>
      <c r="AR247" s="111"/>
      <c r="AS247" s="111"/>
      <c r="AT247" s="111"/>
      <c r="AU247" s="111"/>
      <c r="AV247" s="111"/>
      <c r="AW247" s="111"/>
      <c r="AX247" s="111"/>
      <c r="AY247" s="111"/>
      <c r="AZ247" s="111"/>
      <c r="BA247" s="111"/>
      <c r="BB247" s="111"/>
      <c r="BC247" s="111"/>
      <c r="BD247" s="111"/>
      <c r="BE247" s="111"/>
      <c r="BF247" s="111"/>
      <c r="BG247" s="111"/>
      <c r="BH247" s="111"/>
      <c r="BI247" s="111"/>
      <c r="BJ247" s="111"/>
      <c r="BK247" s="111"/>
      <c r="BL247" s="111"/>
      <c r="BM247" s="111"/>
      <c r="BN247" s="111"/>
      <c r="BO247" s="111"/>
      <c r="BP247" s="111"/>
      <c r="BQ247" s="111"/>
      <c r="BR247" s="111"/>
      <c r="BS247" s="111"/>
      <c r="BT247" s="111"/>
      <c r="BU247" s="111"/>
      <c r="BV247" s="111"/>
      <c r="BW247" s="111"/>
      <c r="BX247" s="111"/>
      <c r="BY247" s="111"/>
      <c r="BZ247" s="111"/>
      <c r="CA247" s="111"/>
      <c r="CB247" s="111"/>
      <c r="CC247" s="111"/>
      <c r="CD247" s="111"/>
      <c r="CE247" s="111"/>
      <c r="CF247" s="111"/>
      <c r="CG247" s="111"/>
      <c r="CH247" s="111"/>
      <c r="CI247" s="111"/>
      <c r="CJ247" s="111"/>
      <c r="CK247" s="111"/>
    </row>
    <row r="248" customFormat="false" ht="12.75" hidden="false" customHeight="false" outlineLevel="0" collapsed="false">
      <c r="A248" s="0" t="n">
        <v>0.221673892172055</v>
      </c>
      <c r="B248" s="0" t="e">
        <f aca="false">(D248&amp;E248&amp;F248&amp;G248&amp;H248&amp;I248&amp;J248&amp;K248&amp;L248&amp;M248&amp;N248&amp;O248&amp;P248&amp;Q248&amp;R248&amp;S248&amp;T248&amp;U248&amp;V248&amp;W248&amp;X248&amp;Y248&amp;Z248&amp;AA248&amp;AB248&amp;AC248&amp;AD248&amp;AE248&amp;AF248&amp;AG248&amp;AH248&amp;AI248&amp;AJ248&amp;AK248&amp;AL248&amp;#REF!&amp;#REF!&amp;AM248&amp;AN248&amp;AO248&amp;AP248&amp;AQ248&amp;AR248&amp;AS248&amp;AT248&amp;AU248&amp;AV248&amp;AW248&amp;AX248&amp;AY248&amp;AZ248&amp;BA248&amp;BB248&amp;BC248&amp;BD248&amp;BE248)</f>
        <v>#REF!</v>
      </c>
      <c r="C248" s="108"/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11"/>
      <c r="AG248" s="111"/>
      <c r="AH248" s="111"/>
      <c r="AI248" s="111"/>
      <c r="AJ248" s="111"/>
      <c r="AK248" s="111"/>
      <c r="AL248" s="111"/>
      <c r="AM248" s="111"/>
      <c r="AN248" s="111"/>
      <c r="AO248" s="111"/>
      <c r="AP248" s="111"/>
      <c r="AQ248" s="111"/>
      <c r="AR248" s="111"/>
      <c r="AS248" s="111"/>
      <c r="AT248" s="111"/>
      <c r="AU248" s="111"/>
      <c r="AV248" s="111"/>
      <c r="AW248" s="111"/>
      <c r="AX248" s="111"/>
      <c r="AY248" s="111"/>
      <c r="AZ248" s="111"/>
      <c r="BA248" s="111"/>
      <c r="BB248" s="111"/>
      <c r="BC248" s="111"/>
      <c r="BD248" s="111"/>
      <c r="BE248" s="111"/>
      <c r="BF248" s="111"/>
      <c r="BG248" s="111"/>
      <c r="BH248" s="111"/>
      <c r="BI248" s="111"/>
      <c r="BJ248" s="111"/>
      <c r="BK248" s="111"/>
      <c r="BL248" s="111"/>
      <c r="BM248" s="111"/>
      <c r="BN248" s="111"/>
      <c r="BO248" s="111"/>
      <c r="BP248" s="111"/>
      <c r="BQ248" s="111"/>
      <c r="BR248" s="111"/>
      <c r="BS248" s="111"/>
      <c r="BT248" s="111"/>
      <c r="BU248" s="111"/>
      <c r="BV248" s="111"/>
      <c r="BW248" s="111"/>
      <c r="BX248" s="111"/>
      <c r="BY248" s="111"/>
      <c r="BZ248" s="111"/>
      <c r="CA248" s="111"/>
      <c r="CB248" s="111"/>
      <c r="CC248" s="111"/>
      <c r="CD248" s="111"/>
      <c r="CE248" s="111"/>
      <c r="CF248" s="111"/>
      <c r="CG248" s="111"/>
      <c r="CH248" s="111"/>
      <c r="CI248" s="111"/>
      <c r="CJ248" s="111"/>
      <c r="CK248" s="111"/>
    </row>
    <row r="249" customFormat="false" ht="12.75" hidden="false" customHeight="false" outlineLevel="0" collapsed="false">
      <c r="A249" s="0" t="n">
        <v>0.220431523188097</v>
      </c>
      <c r="B249" s="0" t="e">
        <f aca="false">(D249&amp;E249&amp;F249&amp;G249&amp;H249&amp;I249&amp;J249&amp;K249&amp;L249&amp;M249&amp;N249&amp;O249&amp;P249&amp;Q249&amp;R249&amp;S249&amp;T249&amp;U249&amp;V249&amp;W249&amp;X249&amp;Y249&amp;Z249&amp;AA249&amp;AB249&amp;AC249&amp;AD249&amp;AE249&amp;AF249&amp;AG249&amp;AH249&amp;AI249&amp;AJ249&amp;AK249&amp;AL249&amp;#REF!&amp;#REF!&amp;AM249&amp;AN249&amp;AO249&amp;AP249&amp;AQ249&amp;AR249&amp;AS249&amp;AT249&amp;AU249&amp;AV249&amp;AW249&amp;AX249&amp;AY249&amp;AZ249&amp;BA249&amp;BB249&amp;BC249&amp;BD249&amp;BE249)</f>
        <v>#REF!</v>
      </c>
      <c r="C249" s="108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11"/>
      <c r="AG249" s="111"/>
      <c r="AH249" s="111"/>
      <c r="AI249" s="111"/>
      <c r="AJ249" s="111"/>
      <c r="AK249" s="111"/>
      <c r="AL249" s="111"/>
      <c r="AM249" s="111"/>
      <c r="AN249" s="111"/>
      <c r="AO249" s="111"/>
      <c r="AP249" s="111"/>
      <c r="AQ249" s="111"/>
      <c r="AR249" s="111"/>
      <c r="AS249" s="111"/>
      <c r="AT249" s="111"/>
      <c r="AU249" s="111"/>
      <c r="AV249" s="111"/>
      <c r="AW249" s="111"/>
      <c r="AX249" s="111"/>
      <c r="AY249" s="111"/>
      <c r="AZ249" s="111"/>
      <c r="BA249" s="111"/>
      <c r="BB249" s="111"/>
      <c r="BC249" s="111"/>
      <c r="BD249" s="111"/>
      <c r="BE249" s="111"/>
      <c r="BF249" s="111"/>
      <c r="BG249" s="111"/>
      <c r="BH249" s="111"/>
      <c r="BI249" s="111"/>
      <c r="BJ249" s="111"/>
      <c r="BK249" s="111"/>
      <c r="BL249" s="111"/>
      <c r="BM249" s="111"/>
      <c r="BN249" s="111"/>
      <c r="BO249" s="111"/>
      <c r="BP249" s="111"/>
      <c r="BQ249" s="111"/>
      <c r="BR249" s="111"/>
      <c r="BS249" s="111"/>
      <c r="BT249" s="111"/>
      <c r="BU249" s="111"/>
      <c r="BV249" s="111"/>
      <c r="BW249" s="111"/>
      <c r="BX249" s="111"/>
      <c r="BY249" s="111"/>
      <c r="BZ249" s="111"/>
      <c r="CA249" s="111"/>
      <c r="CB249" s="111"/>
      <c r="CC249" s="111"/>
      <c r="CD249" s="111"/>
      <c r="CE249" s="111"/>
      <c r="CF249" s="111"/>
      <c r="CG249" s="111"/>
      <c r="CH249" s="111"/>
      <c r="CI249" s="111"/>
      <c r="CJ249" s="111"/>
      <c r="CK249" s="111"/>
    </row>
    <row r="250" customFormat="false" ht="12.75" hidden="false" customHeight="false" outlineLevel="0" collapsed="false">
      <c r="A250" s="0" t="n">
        <v>0.219064102427845</v>
      </c>
      <c r="B250" s="0" t="e">
        <f aca="false">(D250&amp;E250&amp;F250&amp;G250&amp;H250&amp;I250&amp;J250&amp;K250&amp;L250&amp;M250&amp;N250&amp;O250&amp;P250&amp;Q250&amp;R250&amp;S250&amp;T250&amp;U250&amp;V250&amp;W250&amp;X250&amp;Y250&amp;Z250&amp;AA250&amp;AB250&amp;AC250&amp;AD250&amp;AE250&amp;AF250&amp;AG250&amp;AH250&amp;AI250&amp;AJ250&amp;AK250&amp;AL250&amp;#REF!&amp;#REF!&amp;AM250&amp;AN250&amp;AO250&amp;AP250&amp;AQ250&amp;AR250&amp;AS250&amp;AT250&amp;AU250&amp;AV250&amp;AW250&amp;AX250&amp;AY250&amp;AZ250&amp;BA250&amp;BB250&amp;BC250&amp;BD250&amp;BE250)</f>
        <v>#REF!</v>
      </c>
      <c r="C250" s="108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11"/>
      <c r="AG250" s="111"/>
      <c r="AH250" s="111"/>
      <c r="AI250" s="111"/>
      <c r="AJ250" s="111"/>
      <c r="AK250" s="111"/>
      <c r="AL250" s="111"/>
      <c r="AM250" s="111"/>
      <c r="AN250" s="111"/>
      <c r="AO250" s="111"/>
      <c r="AP250" s="111"/>
      <c r="AQ250" s="111"/>
      <c r="AR250" s="111"/>
      <c r="AS250" s="111"/>
      <c r="AT250" s="111"/>
      <c r="AU250" s="111"/>
      <c r="AV250" s="111"/>
      <c r="AW250" s="111"/>
      <c r="AX250" s="111"/>
      <c r="AY250" s="111"/>
      <c r="AZ250" s="111"/>
      <c r="BA250" s="111"/>
      <c r="BB250" s="111"/>
      <c r="BC250" s="111"/>
      <c r="BD250" s="111"/>
      <c r="BE250" s="111"/>
      <c r="BF250" s="111"/>
      <c r="BG250" s="111"/>
      <c r="BH250" s="111"/>
      <c r="BI250" s="111"/>
      <c r="BJ250" s="111"/>
      <c r="BK250" s="111"/>
      <c r="BL250" s="111"/>
      <c r="BM250" s="111"/>
      <c r="BN250" s="111"/>
      <c r="BO250" s="111"/>
      <c r="BP250" s="111"/>
      <c r="BQ250" s="111"/>
      <c r="BR250" s="111"/>
      <c r="BS250" s="111"/>
      <c r="BT250" s="111"/>
      <c r="BU250" s="111"/>
      <c r="BV250" s="111"/>
      <c r="BW250" s="111"/>
      <c r="BX250" s="111"/>
      <c r="BY250" s="111"/>
      <c r="BZ250" s="111"/>
      <c r="CA250" s="111"/>
      <c r="CB250" s="111"/>
      <c r="CC250" s="111"/>
      <c r="CD250" s="111"/>
      <c r="CE250" s="111"/>
      <c r="CF250" s="111"/>
      <c r="CG250" s="111"/>
      <c r="CH250" s="111"/>
      <c r="CI250" s="111"/>
      <c r="CJ250" s="111"/>
      <c r="CK250" s="111"/>
    </row>
    <row r="251" customFormat="false" ht="12.75" hidden="false" customHeight="false" outlineLevel="0" collapsed="false">
      <c r="A251" s="0" t="n">
        <v>0.217748808459667</v>
      </c>
      <c r="B251" s="0" t="e">
        <f aca="false">(D251&amp;E251&amp;F251&amp;G251&amp;H251&amp;I251&amp;J251&amp;K251&amp;L251&amp;M251&amp;N251&amp;O251&amp;P251&amp;Q251&amp;R251&amp;S251&amp;T251&amp;U251&amp;V251&amp;W251&amp;X251&amp;Y251&amp;Z251&amp;AA251&amp;AB251&amp;AC251&amp;AD251&amp;AE251&amp;AF251&amp;AG251&amp;AH251&amp;AI251&amp;AJ251&amp;AK251&amp;AL251&amp;#REF!&amp;#REF!&amp;AM251&amp;AN251&amp;AO251&amp;AP251&amp;AQ251&amp;AR251&amp;AS251&amp;AT251&amp;AU251&amp;AV251&amp;AW251&amp;AX251&amp;AY251&amp;AZ251&amp;BA251&amp;BB251&amp;BC251&amp;BD251&amp;BE251)</f>
        <v>#REF!</v>
      </c>
      <c r="C251" s="108"/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11"/>
      <c r="AG251" s="111"/>
      <c r="AH251" s="111"/>
      <c r="AI251" s="111"/>
      <c r="AJ251" s="111"/>
      <c r="AK251" s="111"/>
      <c r="AL251" s="111"/>
      <c r="AM251" s="111"/>
      <c r="AN251" s="111"/>
      <c r="AO251" s="111"/>
      <c r="AP251" s="111"/>
      <c r="AQ251" s="111"/>
      <c r="AR251" s="111"/>
      <c r="AS251" s="111"/>
      <c r="AT251" s="111"/>
      <c r="AU251" s="111"/>
      <c r="AV251" s="111"/>
      <c r="AW251" s="111"/>
      <c r="AX251" s="111"/>
      <c r="AY251" s="111"/>
      <c r="AZ251" s="111"/>
      <c r="BA251" s="111"/>
      <c r="BB251" s="111"/>
      <c r="BC251" s="111"/>
      <c r="BD251" s="111"/>
      <c r="BE251" s="111"/>
      <c r="BF251" s="111"/>
      <c r="BG251" s="111"/>
      <c r="BH251" s="111"/>
      <c r="BI251" s="111"/>
      <c r="BJ251" s="111"/>
      <c r="BK251" s="111"/>
      <c r="BL251" s="111"/>
      <c r="BM251" s="111"/>
      <c r="BN251" s="111"/>
      <c r="BO251" s="111"/>
      <c r="BP251" s="111"/>
      <c r="BQ251" s="111"/>
      <c r="BR251" s="111"/>
      <c r="BS251" s="111"/>
      <c r="BT251" s="111"/>
      <c r="BU251" s="111"/>
      <c r="BV251" s="111"/>
      <c r="BW251" s="111"/>
      <c r="BX251" s="111"/>
      <c r="BY251" s="111"/>
      <c r="BZ251" s="111"/>
      <c r="CA251" s="111"/>
      <c r="CB251" s="111"/>
      <c r="CC251" s="111"/>
      <c r="CD251" s="111"/>
      <c r="CE251" s="111"/>
      <c r="CF251" s="111"/>
      <c r="CG251" s="111"/>
      <c r="CH251" s="111"/>
      <c r="CI251" s="111"/>
      <c r="CJ251" s="111"/>
      <c r="CK251" s="111"/>
    </row>
    <row r="252" customFormat="false" ht="12.75" hidden="false" customHeight="false" outlineLevel="0" collapsed="false">
      <c r="A252" s="0" t="n">
        <v>0.216397904952993</v>
      </c>
      <c r="B252" s="0" t="e">
        <f aca="false">(D252&amp;E252&amp;F252&amp;G252&amp;H252&amp;I252&amp;J252&amp;K252&amp;L252&amp;M252&amp;N252&amp;O252&amp;P252&amp;Q252&amp;R252&amp;S252&amp;T252&amp;U252&amp;V252&amp;W252&amp;X252&amp;Y252&amp;Z252&amp;AA252&amp;AB252&amp;AC252&amp;AD252&amp;AE252&amp;AF252&amp;AG252&amp;AH252&amp;AI252&amp;AJ252&amp;AK252&amp;AL252&amp;#REF!&amp;#REF!&amp;AM252&amp;AN252&amp;AO252&amp;AP252&amp;AQ252&amp;AR252&amp;AS252&amp;AT252&amp;AU252&amp;AV252&amp;AW252&amp;AX252&amp;AY252&amp;AZ252&amp;BA252&amp;BB252&amp;BC252&amp;BD252&amp;BE252)</f>
        <v>#REF!</v>
      </c>
      <c r="C252" s="108"/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11"/>
      <c r="AG252" s="111"/>
      <c r="AH252" s="111"/>
      <c r="AI252" s="111"/>
      <c r="AJ252" s="111"/>
      <c r="AK252" s="111"/>
      <c r="AL252" s="111"/>
      <c r="AM252" s="111"/>
      <c r="AN252" s="111"/>
      <c r="AO252" s="111"/>
      <c r="AP252" s="111"/>
      <c r="AQ252" s="111"/>
      <c r="AR252" s="111"/>
      <c r="AS252" s="111"/>
      <c r="AT252" s="111"/>
      <c r="AU252" s="111"/>
      <c r="AV252" s="111"/>
      <c r="AW252" s="111"/>
      <c r="AX252" s="111"/>
      <c r="AY252" s="111"/>
      <c r="AZ252" s="111"/>
      <c r="BA252" s="111"/>
      <c r="BB252" s="111"/>
      <c r="BC252" s="111"/>
      <c r="BD252" s="111"/>
      <c r="BE252" s="111"/>
      <c r="BF252" s="111"/>
      <c r="BG252" s="111"/>
      <c r="BH252" s="111"/>
      <c r="BI252" s="111"/>
      <c r="BJ252" s="111"/>
      <c r="BK252" s="111"/>
      <c r="BL252" s="111"/>
      <c r="BM252" s="111"/>
      <c r="BN252" s="111"/>
      <c r="BO252" s="111"/>
      <c r="BP252" s="111"/>
      <c r="BQ252" s="111"/>
      <c r="BR252" s="111"/>
      <c r="BS252" s="111"/>
      <c r="BT252" s="111"/>
      <c r="BU252" s="111"/>
      <c r="BV252" s="111"/>
      <c r="BW252" s="111"/>
      <c r="BX252" s="111"/>
      <c r="BY252" s="111"/>
      <c r="BZ252" s="111"/>
      <c r="CA252" s="111"/>
      <c r="CB252" s="111"/>
      <c r="CC252" s="111"/>
      <c r="CD252" s="111"/>
      <c r="CE252" s="111"/>
      <c r="CF252" s="111"/>
      <c r="CG252" s="111"/>
      <c r="CH252" s="111"/>
      <c r="CI252" s="111"/>
      <c r="CJ252" s="111"/>
      <c r="CK252" s="111"/>
    </row>
    <row r="253" customFormat="false" ht="12.75" hidden="false" customHeight="false" outlineLevel="0" collapsed="false">
      <c r="A253" s="0" t="n">
        <v>0.215098499334232</v>
      </c>
      <c r="B253" s="0" t="e">
        <f aca="false">(D253&amp;E253&amp;F253&amp;G253&amp;H253&amp;I253&amp;J253&amp;K253&amp;L253&amp;M253&amp;N253&amp;O253&amp;P253&amp;Q253&amp;R253&amp;S253&amp;T253&amp;U253&amp;V253&amp;W253&amp;X253&amp;Y253&amp;Z253&amp;AA253&amp;AB253&amp;AC253&amp;AD253&amp;AE253&amp;AF253&amp;AG253&amp;AH253&amp;AI253&amp;AJ253&amp;AK253&amp;AL253&amp;#REF!&amp;#REF!&amp;AM253&amp;AN253&amp;AO253&amp;AP253&amp;AQ253&amp;AR253&amp;AS253&amp;AT253&amp;AU253&amp;AV253&amp;AW253&amp;AX253&amp;AY253&amp;AZ253&amp;BA253&amp;BB253&amp;BC253&amp;BD253&amp;BE253)</f>
        <v>#REF!</v>
      </c>
      <c r="C253" s="108"/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11"/>
      <c r="AG253" s="111"/>
      <c r="AH253" s="111"/>
      <c r="AI253" s="111"/>
      <c r="AJ253" s="111"/>
      <c r="AK253" s="111"/>
      <c r="AL253" s="111"/>
      <c r="AM253" s="111"/>
      <c r="AN253" s="111"/>
      <c r="AO253" s="111"/>
      <c r="AP253" s="111"/>
      <c r="AQ253" s="111"/>
      <c r="AR253" s="111"/>
      <c r="AS253" s="111"/>
      <c r="AT253" s="111"/>
      <c r="AU253" s="111"/>
      <c r="AV253" s="111"/>
      <c r="AW253" s="111"/>
      <c r="AX253" s="111"/>
      <c r="AY253" s="111"/>
      <c r="AZ253" s="111"/>
      <c r="BA253" s="111"/>
      <c r="BB253" s="111"/>
      <c r="BC253" s="111"/>
      <c r="BD253" s="111"/>
      <c r="BE253" s="111"/>
      <c r="BF253" s="111"/>
      <c r="BG253" s="111"/>
      <c r="BH253" s="111"/>
      <c r="BI253" s="111"/>
      <c r="BJ253" s="111"/>
      <c r="BK253" s="111"/>
      <c r="BL253" s="111"/>
      <c r="BM253" s="111"/>
      <c r="BN253" s="111"/>
      <c r="BO253" s="111"/>
      <c r="BP253" s="111"/>
      <c r="BQ253" s="111"/>
      <c r="BR253" s="111"/>
      <c r="BS253" s="111"/>
      <c r="BT253" s="111"/>
      <c r="BU253" s="111"/>
      <c r="BV253" s="111"/>
      <c r="BW253" s="111"/>
      <c r="BX253" s="111"/>
      <c r="BY253" s="111"/>
      <c r="BZ253" s="111"/>
      <c r="CA253" s="111"/>
      <c r="CB253" s="111"/>
      <c r="CC253" s="111"/>
      <c r="CD253" s="111"/>
      <c r="CE253" s="111"/>
      <c r="CF253" s="111"/>
      <c r="CG253" s="111"/>
      <c r="CH253" s="111"/>
      <c r="CI253" s="111"/>
      <c r="CJ253" s="111"/>
      <c r="CK253" s="111"/>
    </row>
    <row r="254" customFormat="false" ht="12.75" hidden="false" customHeight="false" outlineLevel="0" collapsed="false">
      <c r="A254" s="0" t="n">
        <v>0.213763915091507</v>
      </c>
      <c r="B254" s="0" t="e">
        <f aca="false">(D254&amp;E254&amp;F254&amp;G254&amp;H254&amp;I254&amp;J254&amp;K254&amp;L254&amp;M254&amp;N254&amp;O254&amp;P254&amp;Q254&amp;R254&amp;S254&amp;T254&amp;U254&amp;V254&amp;W254&amp;X254&amp;Y254&amp;Z254&amp;AA254&amp;AB254&amp;AC254&amp;AD254&amp;AE254&amp;AF254&amp;AG254&amp;AH254&amp;AI254&amp;AJ254&amp;AK254&amp;AL254&amp;#REF!&amp;#REF!&amp;AM254&amp;AN254&amp;AO254&amp;AP254&amp;AQ254&amp;AR254&amp;AS254&amp;AT254&amp;AU254&amp;AV254&amp;AW254&amp;AX254&amp;AY254&amp;AZ254&amp;BA254&amp;BB254&amp;BC254&amp;BD254&amp;BE254)</f>
        <v>#REF!</v>
      </c>
      <c r="C254" s="108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11"/>
      <c r="AG254" s="111"/>
      <c r="AH254" s="111"/>
      <c r="AI254" s="111"/>
      <c r="AJ254" s="111"/>
      <c r="AK254" s="111"/>
      <c r="AL254" s="111"/>
      <c r="AM254" s="111"/>
      <c r="AN254" s="111"/>
      <c r="AO254" s="111"/>
      <c r="AP254" s="111"/>
      <c r="AQ254" s="111"/>
      <c r="AR254" s="111"/>
      <c r="AS254" s="111"/>
      <c r="AT254" s="111"/>
      <c r="AU254" s="111"/>
      <c r="AV254" s="111"/>
      <c r="AW254" s="111"/>
      <c r="AX254" s="111"/>
      <c r="AY254" s="111"/>
      <c r="AZ254" s="111"/>
      <c r="BA254" s="111"/>
      <c r="BB254" s="111"/>
      <c r="BC254" s="111"/>
      <c r="BD254" s="111"/>
      <c r="BE254" s="111"/>
      <c r="BF254" s="111"/>
      <c r="BG254" s="111"/>
      <c r="BH254" s="111"/>
      <c r="BI254" s="111"/>
      <c r="BJ254" s="111"/>
      <c r="BK254" s="111"/>
      <c r="BL254" s="111"/>
      <c r="BM254" s="111"/>
      <c r="BN254" s="111"/>
      <c r="BO254" s="111"/>
      <c r="BP254" s="111"/>
      <c r="BQ254" s="111"/>
      <c r="BR254" s="111"/>
      <c r="BS254" s="111"/>
      <c r="BT254" s="111"/>
      <c r="BU254" s="111"/>
      <c r="BV254" s="111"/>
      <c r="BW254" s="111"/>
      <c r="BX254" s="111"/>
      <c r="BY254" s="111"/>
      <c r="BZ254" s="111"/>
      <c r="CA254" s="111"/>
      <c r="CB254" s="111"/>
      <c r="CC254" s="111"/>
      <c r="CD254" s="111"/>
      <c r="CE254" s="111"/>
      <c r="CF254" s="111"/>
      <c r="CG254" s="111"/>
      <c r="CH254" s="111"/>
      <c r="CI254" s="111"/>
      <c r="CJ254" s="111"/>
      <c r="CK254" s="111"/>
    </row>
    <row r="255" customFormat="false" ht="12.75" hidden="false" customHeight="false" outlineLevel="0" collapsed="false">
      <c r="A255" s="0" t="n">
        <v>0.212437549125146</v>
      </c>
      <c r="B255" s="0" t="e">
        <f aca="false">(D255&amp;E255&amp;F255&amp;G255&amp;H255&amp;I255&amp;J255&amp;K255&amp;L255&amp;M255&amp;N255&amp;O255&amp;P255&amp;Q255&amp;R255&amp;S255&amp;T255&amp;U255&amp;V255&amp;W255&amp;X255&amp;Y255&amp;Z255&amp;AA255&amp;AB255&amp;AC255&amp;AD255&amp;AE255&amp;AF255&amp;AG255&amp;AH255&amp;AI255&amp;AJ255&amp;AK255&amp;AL255&amp;#REF!&amp;#REF!&amp;AM255&amp;AN255&amp;AO255&amp;AP255&amp;AQ255&amp;AR255&amp;AS255&amp;AT255&amp;AU255&amp;AV255&amp;AW255&amp;AX255&amp;AY255&amp;AZ255&amp;BA255&amp;BB255&amp;BC255&amp;BD255&amp;BE255)</f>
        <v>#REF!</v>
      </c>
      <c r="C255" s="108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  <c r="AA255" s="111"/>
      <c r="AB255" s="111"/>
      <c r="AC255" s="111"/>
      <c r="AD255" s="111"/>
      <c r="AE255" s="111"/>
      <c r="AF255" s="111"/>
      <c r="AG255" s="111"/>
      <c r="AH255" s="111"/>
      <c r="AI255" s="111"/>
      <c r="AJ255" s="111"/>
      <c r="AK255" s="111"/>
      <c r="AL255" s="111"/>
      <c r="AM255" s="111"/>
      <c r="AN255" s="111"/>
      <c r="AO255" s="111"/>
      <c r="AP255" s="111"/>
      <c r="AQ255" s="111"/>
      <c r="AR255" s="111"/>
      <c r="AS255" s="111"/>
      <c r="AT255" s="111"/>
      <c r="AU255" s="111"/>
      <c r="AV255" s="111"/>
      <c r="AW255" s="111"/>
      <c r="AX255" s="111"/>
      <c r="AY255" s="111"/>
      <c r="AZ255" s="111"/>
      <c r="BA255" s="111"/>
      <c r="BB255" s="111"/>
      <c r="BC255" s="111"/>
      <c r="BD255" s="111"/>
      <c r="BE255" s="111"/>
      <c r="BF255" s="111"/>
      <c r="BG255" s="111"/>
      <c r="BH255" s="111"/>
      <c r="BI255" s="111"/>
      <c r="BJ255" s="111"/>
      <c r="BK255" s="111"/>
      <c r="BL255" s="111"/>
      <c r="BM255" s="111"/>
      <c r="BN255" s="111"/>
      <c r="BO255" s="111"/>
      <c r="BP255" s="111"/>
      <c r="BQ255" s="111"/>
      <c r="BR255" s="111"/>
      <c r="BS255" s="111"/>
      <c r="BT255" s="111"/>
      <c r="BU255" s="111"/>
      <c r="BV255" s="111"/>
      <c r="BW255" s="111"/>
      <c r="BX255" s="111"/>
      <c r="BY255" s="111"/>
      <c r="BZ255" s="111"/>
      <c r="CA255" s="111"/>
      <c r="CB255" s="111"/>
      <c r="CC255" s="111"/>
      <c r="CD255" s="111"/>
      <c r="CE255" s="111"/>
      <c r="CF255" s="111"/>
      <c r="CG255" s="111"/>
      <c r="CH255" s="111"/>
      <c r="CI255" s="111"/>
      <c r="CJ255" s="111"/>
      <c r="CK255" s="111"/>
    </row>
    <row r="256" customFormat="false" ht="12.75" hidden="false" customHeight="false" outlineLevel="0" collapsed="false">
      <c r="A256" s="0" t="n">
        <v>0.211161746748359</v>
      </c>
      <c r="B256" s="0" t="e">
        <f aca="false">(D256&amp;E256&amp;F256&amp;G256&amp;H256&amp;I256&amp;J256&amp;K256&amp;L256&amp;M256&amp;N256&amp;O256&amp;P256&amp;Q256&amp;R256&amp;S256&amp;T256&amp;U256&amp;V256&amp;W256&amp;X256&amp;Y256&amp;Z256&amp;AA256&amp;AB256&amp;AC256&amp;AD256&amp;AE256&amp;AF256&amp;AG256&amp;AH256&amp;AI256&amp;AJ256&amp;AK256&amp;AL256&amp;#REF!&amp;#REF!&amp;AM256&amp;AN256&amp;AO256&amp;AP256&amp;AQ256&amp;AR256&amp;AS256&amp;AT256&amp;AU256&amp;AV256&amp;AW256&amp;AX256&amp;AY256&amp;AZ256&amp;BA256&amp;BB256&amp;BC256&amp;BD256&amp;BE256)</f>
        <v>#REF!</v>
      </c>
      <c r="C256" s="108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  <c r="AB256" s="111"/>
      <c r="AC256" s="111"/>
      <c r="AD256" s="111"/>
      <c r="AE256" s="111"/>
      <c r="AF256" s="111"/>
      <c r="AG256" s="111"/>
      <c r="AH256" s="111"/>
      <c r="AI256" s="111"/>
      <c r="AJ256" s="111"/>
      <c r="AK256" s="111"/>
      <c r="AL256" s="111"/>
      <c r="AM256" s="111"/>
      <c r="AN256" s="111"/>
      <c r="AO256" s="111"/>
      <c r="AP256" s="111"/>
      <c r="AQ256" s="111"/>
      <c r="AR256" s="111"/>
      <c r="AS256" s="111"/>
      <c r="AT256" s="111"/>
      <c r="AU256" s="111"/>
      <c r="AV256" s="111"/>
      <c r="AW256" s="111"/>
      <c r="AX256" s="111"/>
      <c r="AY256" s="111"/>
      <c r="AZ256" s="111"/>
      <c r="BA256" s="111"/>
      <c r="BB256" s="111"/>
      <c r="BC256" s="111"/>
      <c r="BD256" s="111"/>
      <c r="BE256" s="111"/>
      <c r="BF256" s="111"/>
      <c r="BG256" s="111"/>
      <c r="BH256" s="111"/>
      <c r="BI256" s="111"/>
      <c r="BJ256" s="111"/>
      <c r="BK256" s="111"/>
      <c r="BL256" s="111"/>
      <c r="BM256" s="111"/>
      <c r="BN256" s="111"/>
      <c r="BO256" s="111"/>
      <c r="BP256" s="111"/>
      <c r="BQ256" s="111"/>
      <c r="BR256" s="111"/>
      <c r="BS256" s="111"/>
      <c r="BT256" s="111"/>
      <c r="BU256" s="111"/>
      <c r="BV256" s="111"/>
      <c r="BW256" s="111"/>
      <c r="BX256" s="111"/>
      <c r="BY256" s="111"/>
      <c r="BZ256" s="111"/>
      <c r="CA256" s="111"/>
      <c r="CB256" s="111"/>
      <c r="CC256" s="111"/>
      <c r="CD256" s="111"/>
      <c r="CE256" s="111"/>
      <c r="CF256" s="111"/>
      <c r="CG256" s="111"/>
      <c r="CH256" s="111"/>
      <c r="CI256" s="111"/>
      <c r="CJ256" s="111"/>
      <c r="CK256" s="111"/>
    </row>
    <row r="257" customFormat="false" ht="12.75" hidden="false" customHeight="false" outlineLevel="0" collapsed="false">
      <c r="A257" s="0" t="n">
        <v>0.209851405883474</v>
      </c>
      <c r="B257" s="0" t="e">
        <f aca="false">(D257&amp;E257&amp;F257&amp;G257&amp;H257&amp;I257&amp;J257&amp;K257&amp;L257&amp;M257&amp;N257&amp;O257&amp;P257&amp;Q257&amp;R257&amp;S257&amp;T257&amp;U257&amp;V257&amp;W257&amp;X257&amp;Y257&amp;Z257&amp;AA257&amp;AB257&amp;AC257&amp;AD257&amp;AE257&amp;AF257&amp;AG257&amp;AH257&amp;AI257&amp;AJ257&amp;AK257&amp;AL257&amp;#REF!&amp;#REF!&amp;AM257&amp;AN257&amp;AO257&amp;AP257&amp;AQ257&amp;AR257&amp;AS257&amp;AT257&amp;AU257&amp;AV257&amp;AW257&amp;AX257&amp;AY257&amp;AZ257&amp;BA257&amp;BB257&amp;BC257&amp;BD257&amp;BE257)</f>
        <v>#REF!</v>
      </c>
      <c r="C257" s="108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  <c r="Z257" s="111"/>
      <c r="AA257" s="111"/>
      <c r="AB257" s="111"/>
      <c r="AC257" s="111"/>
      <c r="AD257" s="111"/>
      <c r="AE257" s="111"/>
      <c r="AF257" s="111"/>
      <c r="AG257" s="111"/>
      <c r="AH257" s="111"/>
      <c r="AI257" s="111"/>
      <c r="AJ257" s="111"/>
      <c r="AK257" s="111"/>
      <c r="AL257" s="111"/>
      <c r="AM257" s="111"/>
      <c r="AN257" s="111"/>
      <c r="AO257" s="111"/>
      <c r="AP257" s="111"/>
      <c r="AQ257" s="111"/>
      <c r="AR257" s="111"/>
      <c r="AS257" s="111"/>
      <c r="AT257" s="111"/>
      <c r="AU257" s="111"/>
      <c r="AV257" s="111"/>
      <c r="AW257" s="111"/>
      <c r="AX257" s="111"/>
      <c r="AY257" s="111"/>
      <c r="AZ257" s="111"/>
      <c r="BA257" s="111"/>
      <c r="BB257" s="111"/>
      <c r="BC257" s="111"/>
      <c r="BD257" s="111"/>
      <c r="BE257" s="111"/>
      <c r="BF257" s="111"/>
      <c r="BG257" s="111"/>
      <c r="BH257" s="111"/>
      <c r="BI257" s="111"/>
      <c r="BJ257" s="111"/>
      <c r="BK257" s="111"/>
      <c r="BL257" s="111"/>
      <c r="BM257" s="111"/>
      <c r="BN257" s="111"/>
      <c r="BO257" s="111"/>
      <c r="BP257" s="111"/>
      <c r="BQ257" s="111"/>
      <c r="BR257" s="111"/>
      <c r="BS257" s="111"/>
      <c r="BT257" s="111"/>
      <c r="BU257" s="111"/>
      <c r="BV257" s="111"/>
      <c r="BW257" s="111"/>
      <c r="BX257" s="111"/>
      <c r="BY257" s="111"/>
      <c r="BZ257" s="111"/>
      <c r="CA257" s="111"/>
      <c r="CB257" s="111"/>
      <c r="CC257" s="111"/>
      <c r="CD257" s="111"/>
      <c r="CE257" s="111"/>
      <c r="CF257" s="111"/>
      <c r="CG257" s="111"/>
      <c r="CH257" s="111"/>
      <c r="CI257" s="111"/>
      <c r="CJ257" s="111"/>
      <c r="CK257" s="111"/>
    </row>
    <row r="258" customFormat="false" ht="12.75" hidden="false" customHeight="false" outlineLevel="0" collapsed="false">
      <c r="A258" s="0" t="n">
        <v>0.208591018420716</v>
      </c>
      <c r="B258" s="0" t="e">
        <f aca="false">(D258&amp;E258&amp;F258&amp;G258&amp;H258&amp;I258&amp;J258&amp;K258&amp;L258&amp;M258&amp;N258&amp;O258&amp;P258&amp;Q258&amp;R258&amp;S258&amp;T258&amp;U258&amp;V258&amp;W258&amp;X258&amp;Y258&amp;Z258&amp;AA258&amp;AB258&amp;AC258&amp;AD258&amp;AE258&amp;AF258&amp;AG258&amp;AH258&amp;AI258&amp;AJ258&amp;AK258&amp;AL258&amp;#REF!&amp;#REF!&amp;AM258&amp;AN258&amp;AO258&amp;AP258&amp;AQ258&amp;AR258&amp;AS258&amp;AT258&amp;AU258&amp;AV258&amp;AW258&amp;AX258&amp;AY258&amp;AZ258&amp;BA258&amp;BB258&amp;BC258&amp;BD258&amp;BE258)</f>
        <v>#REF!</v>
      </c>
      <c r="C258" s="108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111"/>
      <c r="Z258" s="111"/>
      <c r="AA258" s="111"/>
      <c r="AB258" s="111"/>
      <c r="AC258" s="111"/>
      <c r="AD258" s="111"/>
      <c r="AE258" s="111"/>
      <c r="AF258" s="111"/>
      <c r="AG258" s="111"/>
      <c r="AH258" s="111"/>
      <c r="AI258" s="111"/>
      <c r="AJ258" s="111"/>
      <c r="AK258" s="111"/>
      <c r="AL258" s="111"/>
      <c r="AM258" s="111"/>
      <c r="AN258" s="111"/>
      <c r="AO258" s="111"/>
      <c r="AP258" s="111"/>
      <c r="AQ258" s="111"/>
      <c r="AR258" s="111"/>
      <c r="AS258" s="111"/>
      <c r="AT258" s="111"/>
      <c r="AU258" s="111"/>
      <c r="AV258" s="111"/>
      <c r="AW258" s="111"/>
      <c r="AX258" s="111"/>
      <c r="AY258" s="111"/>
      <c r="AZ258" s="111"/>
      <c r="BA258" s="111"/>
      <c r="BB258" s="111"/>
      <c r="BC258" s="111"/>
      <c r="BD258" s="111"/>
      <c r="BE258" s="111"/>
      <c r="BF258" s="111"/>
      <c r="BG258" s="111"/>
      <c r="BH258" s="111"/>
      <c r="BI258" s="111"/>
      <c r="BJ258" s="111"/>
      <c r="BK258" s="111"/>
      <c r="BL258" s="111"/>
      <c r="BM258" s="111"/>
      <c r="BN258" s="111"/>
      <c r="BO258" s="111"/>
      <c r="BP258" s="111"/>
      <c r="BQ258" s="111"/>
      <c r="BR258" s="111"/>
      <c r="BS258" s="111"/>
      <c r="BT258" s="111"/>
      <c r="BU258" s="111"/>
      <c r="BV258" s="111"/>
      <c r="BW258" s="111"/>
      <c r="BX258" s="111"/>
      <c r="BY258" s="111"/>
      <c r="BZ258" s="111"/>
      <c r="CA258" s="111"/>
      <c r="CB258" s="111"/>
      <c r="CC258" s="111"/>
      <c r="CD258" s="111"/>
      <c r="CE258" s="111"/>
      <c r="CF258" s="111"/>
      <c r="CG258" s="111"/>
      <c r="CH258" s="111"/>
      <c r="CI258" s="111"/>
      <c r="CJ258" s="111"/>
      <c r="CK258" s="111"/>
    </row>
    <row r="259" customFormat="false" ht="12.75" hidden="false" customHeight="false" outlineLevel="0" collapsed="false">
      <c r="A259" s="0" t="n">
        <v>0.2072965105213</v>
      </c>
      <c r="B259" s="0" t="e">
        <f aca="false">(D259&amp;E259&amp;F259&amp;G259&amp;H259&amp;I259&amp;J259&amp;K259&amp;L259&amp;M259&amp;N259&amp;O259&amp;P259&amp;Q259&amp;R259&amp;S259&amp;T259&amp;U259&amp;V259&amp;W259&amp;X259&amp;Y259&amp;Z259&amp;AA259&amp;AB259&amp;AC259&amp;AD259&amp;AE259&amp;AF259&amp;AG259&amp;AH259&amp;AI259&amp;AJ259&amp;AK259&amp;AL259&amp;#REF!&amp;#REF!&amp;AM259&amp;AN259&amp;AO259&amp;AP259&amp;AQ259&amp;AR259&amp;AS259&amp;AT259&amp;AU259&amp;AV259&amp;AW259&amp;AX259&amp;AY259&amp;AZ259&amp;BA259&amp;BB259&amp;BC259&amp;BD259&amp;BE259)</f>
        <v>#REF!</v>
      </c>
      <c r="C259" s="108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  <c r="Y259" s="111"/>
      <c r="Z259" s="111"/>
      <c r="AA259" s="111"/>
      <c r="AB259" s="111"/>
      <c r="AC259" s="111"/>
      <c r="AD259" s="111"/>
      <c r="AE259" s="111"/>
      <c r="AF259" s="111"/>
      <c r="AG259" s="111"/>
      <c r="AH259" s="111"/>
      <c r="AI259" s="111"/>
      <c r="AJ259" s="111"/>
      <c r="AK259" s="111"/>
      <c r="AL259" s="111"/>
      <c r="AM259" s="111"/>
      <c r="AN259" s="111"/>
      <c r="AO259" s="111"/>
      <c r="AP259" s="111"/>
      <c r="AQ259" s="111"/>
      <c r="AR259" s="111"/>
      <c r="AS259" s="111"/>
      <c r="AT259" s="111"/>
      <c r="AU259" s="111"/>
      <c r="AV259" s="111"/>
      <c r="AW259" s="111"/>
      <c r="AX259" s="111"/>
      <c r="AY259" s="111"/>
      <c r="AZ259" s="111"/>
      <c r="BA259" s="111"/>
      <c r="BB259" s="111"/>
      <c r="BC259" s="111"/>
      <c r="BD259" s="111"/>
      <c r="BE259" s="111"/>
      <c r="BF259" s="111"/>
      <c r="BG259" s="111"/>
      <c r="BH259" s="111"/>
      <c r="BI259" s="111"/>
      <c r="BJ259" s="111"/>
      <c r="BK259" s="111"/>
      <c r="BL259" s="111"/>
      <c r="BM259" s="111"/>
      <c r="BN259" s="111"/>
      <c r="BO259" s="111"/>
      <c r="BP259" s="111"/>
      <c r="BQ259" s="111"/>
      <c r="BR259" s="111"/>
      <c r="BS259" s="111"/>
      <c r="BT259" s="111"/>
      <c r="BU259" s="111"/>
      <c r="BV259" s="111"/>
      <c r="BW259" s="111"/>
      <c r="BX259" s="111"/>
      <c r="BY259" s="111"/>
      <c r="BZ259" s="111"/>
      <c r="CA259" s="111"/>
      <c r="CB259" s="111"/>
      <c r="CC259" s="111"/>
      <c r="CD259" s="111"/>
      <c r="CE259" s="111"/>
      <c r="CF259" s="111"/>
      <c r="CG259" s="111"/>
      <c r="CH259" s="111"/>
      <c r="CI259" s="111"/>
      <c r="CJ259" s="111"/>
      <c r="CK259" s="111"/>
    </row>
    <row r="260" customFormat="false" ht="12.75" hidden="false" customHeight="false" outlineLevel="0" collapsed="false">
      <c r="A260" s="0" t="n">
        <v>0.206009975984077</v>
      </c>
      <c r="B260" s="0" t="e">
        <f aca="false">(D260&amp;E260&amp;F260&amp;G260&amp;H260&amp;I260&amp;J260&amp;K260&amp;L260&amp;M260&amp;N260&amp;O260&amp;P260&amp;Q260&amp;R260&amp;S260&amp;T260&amp;U260&amp;V260&amp;W260&amp;X260&amp;Y260&amp;Z260&amp;AA260&amp;AB260&amp;AC260&amp;AD260&amp;AE260&amp;AF260&amp;AG260&amp;AH260&amp;AI260&amp;AJ260&amp;AK260&amp;AL260&amp;#REF!&amp;#REF!&amp;AM260&amp;AN260&amp;AO260&amp;AP260&amp;AQ260&amp;AR260&amp;AS260&amp;AT260&amp;AU260&amp;AV260&amp;AW260&amp;AX260&amp;AY260&amp;AZ260&amp;BA260&amp;BB260&amp;BC260&amp;BD260&amp;BE260)</f>
        <v>#REF!</v>
      </c>
      <c r="C260" s="108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  <c r="X260" s="111"/>
      <c r="Y260" s="111"/>
      <c r="Z260" s="111"/>
      <c r="AA260" s="111"/>
      <c r="AB260" s="111"/>
      <c r="AC260" s="111"/>
      <c r="AD260" s="111"/>
      <c r="AE260" s="111"/>
      <c r="AF260" s="111"/>
      <c r="AG260" s="111"/>
      <c r="AH260" s="111"/>
      <c r="AI260" s="111"/>
      <c r="AJ260" s="111"/>
      <c r="AK260" s="111"/>
      <c r="AL260" s="111"/>
      <c r="AM260" s="111"/>
      <c r="AN260" s="111"/>
      <c r="AO260" s="111"/>
      <c r="AP260" s="111"/>
      <c r="AQ260" s="111"/>
      <c r="AR260" s="111"/>
      <c r="AS260" s="111"/>
      <c r="AT260" s="111"/>
      <c r="AU260" s="111"/>
      <c r="AV260" s="111"/>
      <c r="AW260" s="111"/>
      <c r="AX260" s="111"/>
      <c r="AY260" s="111"/>
      <c r="AZ260" s="111"/>
      <c r="BA260" s="111"/>
      <c r="BB260" s="111"/>
      <c r="BC260" s="111"/>
      <c r="BD260" s="111"/>
      <c r="BE260" s="111"/>
      <c r="BF260" s="111"/>
      <c r="BG260" s="111"/>
      <c r="BH260" s="111"/>
      <c r="BI260" s="111"/>
      <c r="BJ260" s="111"/>
      <c r="BK260" s="111"/>
      <c r="BL260" s="111"/>
      <c r="BM260" s="111"/>
      <c r="BN260" s="111"/>
      <c r="BO260" s="111"/>
      <c r="BP260" s="111"/>
      <c r="BQ260" s="111"/>
      <c r="BR260" s="111"/>
      <c r="BS260" s="111"/>
      <c r="BT260" s="111"/>
      <c r="BU260" s="111"/>
      <c r="BV260" s="111"/>
      <c r="BW260" s="111"/>
      <c r="BX260" s="111"/>
      <c r="BY260" s="111"/>
      <c r="BZ260" s="111"/>
      <c r="CA260" s="111"/>
      <c r="CB260" s="111"/>
      <c r="CC260" s="111"/>
      <c r="CD260" s="111"/>
      <c r="CE260" s="111"/>
      <c r="CF260" s="111"/>
      <c r="CG260" s="111"/>
      <c r="CH260" s="111"/>
      <c r="CI260" s="111"/>
      <c r="CJ260" s="111"/>
      <c r="CK260" s="111"/>
    </row>
    <row r="261" customFormat="false" ht="12.75" hidden="false" customHeight="false" outlineLevel="0" collapsed="false">
      <c r="A261" s="0" t="n">
        <v>0.204854757521614</v>
      </c>
      <c r="B261" s="0" t="e">
        <f aca="false">(D261&amp;E261&amp;F261&amp;G261&amp;H261&amp;I261&amp;J261&amp;K261&amp;L261&amp;M261&amp;N261&amp;O261&amp;P261&amp;Q261&amp;R261&amp;S261&amp;T261&amp;U261&amp;V261&amp;W261&amp;X261&amp;Y261&amp;Z261&amp;AA261&amp;AB261&amp;AC261&amp;AD261&amp;AE261&amp;AF261&amp;AG261&amp;AH261&amp;AI261&amp;AJ261&amp;AK261&amp;AL261&amp;#REF!&amp;#REF!&amp;AM261&amp;AN261&amp;AO261&amp;AP261&amp;AQ261&amp;AR261&amp;AS261&amp;AT261&amp;AU261&amp;AV261&amp;AW261&amp;AX261&amp;AY261&amp;AZ261&amp;BA261&amp;BB261&amp;BC261&amp;BD261&amp;BE261)</f>
        <v>#REF!</v>
      </c>
      <c r="C261" s="108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  <c r="AA261" s="111"/>
      <c r="AB261" s="111"/>
      <c r="AC261" s="111"/>
      <c r="AD261" s="111"/>
      <c r="AE261" s="111"/>
      <c r="AF261" s="111"/>
      <c r="AG261" s="111"/>
      <c r="AH261" s="111"/>
      <c r="AI261" s="111"/>
      <c r="AJ261" s="111"/>
      <c r="AK261" s="111"/>
      <c r="AL261" s="111"/>
      <c r="AM261" s="111"/>
      <c r="AN261" s="111"/>
      <c r="AO261" s="111"/>
      <c r="AP261" s="111"/>
      <c r="AQ261" s="111"/>
      <c r="AR261" s="111"/>
      <c r="AS261" s="111"/>
      <c r="AT261" s="111"/>
      <c r="AU261" s="111"/>
      <c r="AV261" s="111"/>
      <c r="AW261" s="111"/>
      <c r="AX261" s="111"/>
      <c r="AY261" s="111"/>
      <c r="AZ261" s="111"/>
      <c r="BA261" s="111"/>
      <c r="BB261" s="111"/>
      <c r="BC261" s="111"/>
      <c r="BD261" s="111"/>
      <c r="BE261" s="111"/>
      <c r="BF261" s="111"/>
      <c r="BG261" s="111"/>
      <c r="BH261" s="111"/>
      <c r="BI261" s="111"/>
      <c r="BJ261" s="111"/>
      <c r="BK261" s="111"/>
      <c r="BL261" s="111"/>
      <c r="BM261" s="111"/>
      <c r="BN261" s="111"/>
      <c r="BO261" s="111"/>
      <c r="BP261" s="111"/>
      <c r="BQ261" s="111"/>
      <c r="BR261" s="111"/>
      <c r="BS261" s="111"/>
      <c r="BT261" s="111"/>
      <c r="BU261" s="111"/>
      <c r="BV261" s="111"/>
      <c r="BW261" s="111"/>
      <c r="BX261" s="111"/>
      <c r="BY261" s="111"/>
      <c r="BZ261" s="111"/>
      <c r="CA261" s="111"/>
      <c r="CB261" s="111"/>
      <c r="CC261" s="111"/>
      <c r="CD261" s="111"/>
      <c r="CE261" s="111"/>
      <c r="CF261" s="111"/>
      <c r="CG261" s="111"/>
      <c r="CH261" s="111"/>
      <c r="CI261" s="111"/>
      <c r="CJ261" s="111"/>
      <c r="CK261" s="111"/>
    </row>
    <row r="262" customFormat="false" ht="12.75" hidden="false" customHeight="false" outlineLevel="0" collapsed="false">
      <c r="A262" s="0" t="n">
        <v>0.203583263699883</v>
      </c>
      <c r="B262" s="0" t="e">
        <f aca="false">(D262&amp;E262&amp;F262&amp;G262&amp;H262&amp;I262&amp;J262&amp;K262&amp;L262&amp;M262&amp;N262&amp;O262&amp;P262&amp;Q262&amp;R262&amp;S262&amp;T262&amp;U262&amp;V262&amp;W262&amp;X262&amp;Y262&amp;Z262&amp;AA262&amp;AB262&amp;AC262&amp;AD262&amp;AE262&amp;AF262&amp;AG262&amp;AH262&amp;AI262&amp;AJ262&amp;AK262&amp;AL262&amp;#REF!&amp;#REF!&amp;AM262&amp;AN262&amp;AO262&amp;AP262&amp;AQ262&amp;AR262&amp;AS262&amp;AT262&amp;AU262&amp;AV262&amp;AW262&amp;AX262&amp;AY262&amp;AZ262&amp;BA262&amp;BB262&amp;BC262&amp;BD262&amp;BE262)</f>
        <v>#REF!</v>
      </c>
      <c r="C262" s="108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11"/>
      <c r="AG262" s="111"/>
      <c r="AH262" s="111"/>
      <c r="AI262" s="111"/>
      <c r="AJ262" s="111"/>
      <c r="AK262" s="111"/>
      <c r="AL262" s="111"/>
      <c r="AM262" s="111"/>
      <c r="AN262" s="111"/>
      <c r="AO262" s="111"/>
      <c r="AP262" s="111"/>
      <c r="AQ262" s="111"/>
      <c r="AR262" s="111"/>
      <c r="AS262" s="111"/>
      <c r="AT262" s="111"/>
      <c r="AU262" s="111"/>
      <c r="AV262" s="111"/>
      <c r="AW262" s="111"/>
      <c r="AX262" s="111"/>
      <c r="AY262" s="111"/>
      <c r="AZ262" s="111"/>
      <c r="BA262" s="111"/>
      <c r="BB262" s="111"/>
      <c r="BC262" s="111"/>
      <c r="BD262" s="111"/>
      <c r="BE262" s="111"/>
      <c r="BF262" s="111"/>
      <c r="BG262" s="111"/>
      <c r="BH262" s="111"/>
      <c r="BI262" s="111"/>
      <c r="BJ262" s="111"/>
      <c r="BK262" s="111"/>
      <c r="BL262" s="111"/>
      <c r="BM262" s="111"/>
      <c r="BN262" s="111"/>
      <c r="BO262" s="111"/>
      <c r="BP262" s="111"/>
      <c r="BQ262" s="111"/>
      <c r="BR262" s="111"/>
      <c r="BS262" s="111"/>
      <c r="BT262" s="111"/>
      <c r="BU262" s="111"/>
      <c r="BV262" s="111"/>
      <c r="BW262" s="111"/>
      <c r="BX262" s="111"/>
      <c r="BY262" s="111"/>
      <c r="BZ262" s="111"/>
      <c r="CA262" s="111"/>
      <c r="CB262" s="111"/>
      <c r="CC262" s="111"/>
      <c r="CD262" s="111"/>
      <c r="CE262" s="111"/>
      <c r="CF262" s="111"/>
      <c r="CG262" s="111"/>
      <c r="CH262" s="111"/>
      <c r="CI262" s="111"/>
      <c r="CJ262" s="111"/>
      <c r="CK262" s="111"/>
    </row>
    <row r="263" customFormat="false" ht="12.75" hidden="false" customHeight="false" outlineLevel="0" collapsed="false">
      <c r="A263" s="0" t="n">
        <v>0.202360244064975</v>
      </c>
      <c r="B263" s="0" t="e">
        <f aca="false">(D263&amp;E263&amp;F263&amp;G263&amp;H263&amp;I263&amp;J263&amp;K263&amp;L263&amp;M263&amp;N263&amp;O263&amp;P263&amp;Q263&amp;R263&amp;S263&amp;T263&amp;U263&amp;V263&amp;W263&amp;X263&amp;Y263&amp;Z263&amp;AA263&amp;AB263&amp;AC263&amp;AD263&amp;AE263&amp;AF263&amp;AG263&amp;AH263&amp;AI263&amp;AJ263&amp;AK263&amp;AL263&amp;#REF!&amp;#REF!&amp;AM263&amp;AN263&amp;AO263&amp;AP263&amp;AQ263&amp;AR263&amp;AS263&amp;AT263&amp;AU263&amp;AV263&amp;AW263&amp;AX263&amp;AY263&amp;AZ263&amp;BA263&amp;BB263&amp;BC263&amp;BD263&amp;BE263)</f>
        <v>#REF!</v>
      </c>
      <c r="C263" s="108"/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111"/>
      <c r="AU263" s="111"/>
      <c r="AV263" s="111"/>
      <c r="AW263" s="111"/>
      <c r="AX263" s="111"/>
      <c r="AY263" s="111"/>
      <c r="AZ263" s="111"/>
      <c r="BA263" s="111"/>
      <c r="BB263" s="111"/>
      <c r="BC263" s="111"/>
      <c r="BD263" s="111"/>
      <c r="BE263" s="111"/>
      <c r="BF263" s="111"/>
      <c r="BG263" s="111"/>
      <c r="BH263" s="111"/>
      <c r="BI263" s="111"/>
      <c r="BJ263" s="111"/>
      <c r="BK263" s="111"/>
      <c r="BL263" s="111"/>
      <c r="BM263" s="111"/>
      <c r="BN263" s="111"/>
      <c r="BO263" s="111"/>
      <c r="BP263" s="111"/>
      <c r="BQ263" s="111"/>
      <c r="BR263" s="111"/>
      <c r="BS263" s="111"/>
      <c r="BT263" s="111"/>
      <c r="BU263" s="111"/>
      <c r="BV263" s="111"/>
      <c r="BW263" s="111"/>
      <c r="BX263" s="111"/>
      <c r="BY263" s="111"/>
      <c r="BZ263" s="111"/>
      <c r="CA263" s="111"/>
      <c r="CB263" s="111"/>
      <c r="CC263" s="111"/>
      <c r="CD263" s="111"/>
      <c r="CE263" s="111"/>
      <c r="CF263" s="111"/>
      <c r="CG263" s="111"/>
      <c r="CH263" s="111"/>
      <c r="CI263" s="111"/>
      <c r="CJ263" s="111"/>
      <c r="CK263" s="111"/>
    </row>
    <row r="264" customFormat="false" ht="12.75" hidden="false" customHeight="false" outlineLevel="0" collapsed="false">
      <c r="A264" s="0" t="n">
        <v>0.201104117368115</v>
      </c>
      <c r="B264" s="0" t="e">
        <f aca="false">(D264&amp;E264&amp;F264&amp;G264&amp;H264&amp;I264&amp;J264&amp;K264&amp;L264&amp;M264&amp;N264&amp;O264&amp;P264&amp;Q264&amp;R264&amp;S264&amp;T264&amp;U264&amp;V264&amp;W264&amp;X264&amp;Y264&amp;Z264&amp;AA264&amp;AB264&amp;AC264&amp;AD264&amp;AE264&amp;AF264&amp;AG264&amp;AH264&amp;AI264&amp;AJ264&amp;AK264&amp;AL264&amp;#REF!&amp;#REF!&amp;AM264&amp;AN264&amp;AO264&amp;AP264&amp;AQ264&amp;AR264&amp;AS264&amp;AT264&amp;AU264&amp;AV264&amp;AW264&amp;AX264&amp;AY264&amp;AZ264&amp;BA264&amp;BB264&amp;BC264&amp;BD264&amp;BE264)</f>
        <v>#REF!</v>
      </c>
      <c r="C264" s="108"/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11"/>
      <c r="AG264" s="111"/>
      <c r="AH264" s="111"/>
      <c r="AI264" s="111"/>
      <c r="AJ264" s="111"/>
      <c r="AK264" s="111"/>
      <c r="AL264" s="111"/>
      <c r="AM264" s="111"/>
      <c r="AN264" s="111"/>
      <c r="AO264" s="111"/>
      <c r="AP264" s="111"/>
      <c r="AQ264" s="111"/>
      <c r="AR264" s="111"/>
      <c r="AS264" s="111"/>
      <c r="AT264" s="111"/>
      <c r="AU264" s="111"/>
      <c r="AV264" s="111"/>
      <c r="AW264" s="111"/>
      <c r="AX264" s="111"/>
      <c r="AY264" s="111"/>
      <c r="AZ264" s="111"/>
      <c r="BA264" s="111"/>
      <c r="BB264" s="111"/>
      <c r="BC264" s="111"/>
      <c r="BD264" s="111"/>
      <c r="BE264" s="111"/>
      <c r="BF264" s="111"/>
      <c r="BG264" s="111"/>
      <c r="BH264" s="111"/>
      <c r="BI264" s="111"/>
      <c r="BJ264" s="111"/>
      <c r="BK264" s="111"/>
      <c r="BL264" s="111"/>
      <c r="BM264" s="111"/>
      <c r="BN264" s="111"/>
      <c r="BO264" s="111"/>
      <c r="BP264" s="111"/>
      <c r="BQ264" s="111"/>
      <c r="BR264" s="111"/>
      <c r="BS264" s="111"/>
      <c r="BT264" s="111"/>
      <c r="BU264" s="111"/>
      <c r="BV264" s="111"/>
      <c r="BW264" s="111"/>
      <c r="BX264" s="111"/>
      <c r="BY264" s="111"/>
      <c r="BZ264" s="111"/>
      <c r="CA264" s="111"/>
      <c r="CB264" s="111"/>
      <c r="CC264" s="111"/>
      <c r="CD264" s="111"/>
      <c r="CE264" s="111"/>
      <c r="CF264" s="111"/>
      <c r="CG264" s="111"/>
      <c r="CH264" s="111"/>
      <c r="CI264" s="111"/>
      <c r="CJ264" s="111"/>
      <c r="CK264" s="111"/>
    </row>
    <row r="265" customFormat="false" ht="12.75" hidden="false" customHeight="false" outlineLevel="0" collapsed="false">
      <c r="A265" s="0" t="n">
        <v>0.199895879694814</v>
      </c>
      <c r="B265" s="0" t="e">
        <f aca="false">(D265&amp;E265&amp;F265&amp;G265&amp;H265&amp;I265&amp;J265&amp;K265&amp;L265&amp;M265&amp;N265&amp;O265&amp;P265&amp;Q265&amp;R265&amp;S265&amp;T265&amp;U265&amp;V265&amp;W265&amp;X265&amp;Y265&amp;Z265&amp;AA265&amp;AB265&amp;AC265&amp;AD265&amp;AE265&amp;AF265&amp;AG265&amp;AH265&amp;AI265&amp;AJ265&amp;AK265&amp;AL265&amp;#REF!&amp;#REF!&amp;AM265&amp;AN265&amp;AO265&amp;AP265&amp;AQ265&amp;AR265&amp;AS265&amp;AT265&amp;AU265&amp;AV265&amp;AW265&amp;AX265&amp;AY265&amp;AZ265&amp;BA265&amp;BB265&amp;BC265&amp;BD265&amp;BE265)</f>
        <v>#REF!</v>
      </c>
      <c r="C265" s="108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11"/>
      <c r="AG265" s="111"/>
      <c r="AH265" s="111"/>
      <c r="AI265" s="111"/>
      <c r="AJ265" s="111"/>
      <c r="AK265" s="111"/>
      <c r="AL265" s="111"/>
      <c r="AM265" s="111"/>
      <c r="AN265" s="111"/>
      <c r="AO265" s="111"/>
      <c r="AP265" s="111"/>
      <c r="AQ265" s="111"/>
      <c r="AR265" s="111"/>
      <c r="AS265" s="111"/>
      <c r="AT265" s="111"/>
      <c r="AU265" s="111"/>
      <c r="AV265" s="111"/>
      <c r="AW265" s="111"/>
      <c r="AX265" s="111"/>
      <c r="AY265" s="111"/>
      <c r="AZ265" s="111"/>
      <c r="BA265" s="111"/>
      <c r="BB265" s="111"/>
      <c r="BC265" s="111"/>
      <c r="BD265" s="111"/>
      <c r="BE265" s="111"/>
      <c r="BF265" s="111"/>
      <c r="BG265" s="111"/>
      <c r="BH265" s="111"/>
      <c r="BI265" s="111"/>
      <c r="BJ265" s="111"/>
      <c r="BK265" s="111"/>
      <c r="BL265" s="111"/>
      <c r="BM265" s="111"/>
      <c r="BN265" s="111"/>
      <c r="BO265" s="111"/>
      <c r="BP265" s="111"/>
      <c r="BQ265" s="111"/>
      <c r="BR265" s="111"/>
      <c r="BS265" s="111"/>
      <c r="BT265" s="111"/>
      <c r="BU265" s="111"/>
      <c r="BV265" s="111"/>
      <c r="BW265" s="111"/>
      <c r="BX265" s="111"/>
      <c r="BY265" s="111"/>
      <c r="BZ265" s="111"/>
      <c r="CA265" s="111"/>
      <c r="CB265" s="111"/>
      <c r="CC265" s="111"/>
      <c r="CD265" s="111"/>
      <c r="CE265" s="111"/>
      <c r="CF265" s="111"/>
      <c r="CG265" s="111"/>
      <c r="CH265" s="111"/>
      <c r="CI265" s="111"/>
      <c r="CJ265" s="111"/>
      <c r="CK265" s="111"/>
    </row>
    <row r="266" customFormat="false" ht="12.75" hidden="false" customHeight="false" outlineLevel="0" collapsed="false">
      <c r="A266" s="0" t="n">
        <v>0.198654935814995</v>
      </c>
      <c r="B266" s="0" t="e">
        <f aca="false">(D266&amp;E266&amp;F266&amp;G266&amp;H266&amp;I266&amp;J266&amp;K266&amp;L266&amp;M266&amp;N266&amp;O266&amp;P266&amp;Q266&amp;R266&amp;S266&amp;T266&amp;U266&amp;V266&amp;W266&amp;X266&amp;Y266&amp;Z266&amp;AA266&amp;AB266&amp;AC266&amp;AD266&amp;AE266&amp;AF266&amp;AG266&amp;AH266&amp;AI266&amp;AJ266&amp;AK266&amp;AL266&amp;#REF!&amp;#REF!&amp;AM266&amp;AN266&amp;AO266&amp;AP266&amp;AQ266&amp;AR266&amp;AS266&amp;AT266&amp;AU266&amp;AV266&amp;AW266&amp;AX266&amp;AY266&amp;AZ266&amp;BA266&amp;BB266&amp;BC266&amp;BD266&amp;BE266)</f>
        <v>#REF!</v>
      </c>
      <c r="C266" s="108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  <c r="X266" s="111"/>
      <c r="Y266" s="111"/>
      <c r="Z266" s="111"/>
      <c r="AA266" s="111"/>
      <c r="AB266" s="111"/>
      <c r="AC266" s="111"/>
      <c r="AD266" s="111"/>
      <c r="AE266" s="111"/>
      <c r="AF266" s="111"/>
      <c r="AG266" s="111"/>
      <c r="AH266" s="111"/>
      <c r="AI266" s="111"/>
      <c r="AJ266" s="111"/>
      <c r="AK266" s="111"/>
      <c r="AL266" s="111"/>
      <c r="AM266" s="111"/>
      <c r="AN266" s="111"/>
      <c r="AO266" s="111"/>
      <c r="AP266" s="111"/>
      <c r="AQ266" s="111"/>
      <c r="AR266" s="111"/>
      <c r="AS266" s="111"/>
      <c r="AT266" s="111"/>
      <c r="AU266" s="111"/>
      <c r="AV266" s="111"/>
      <c r="AW266" s="111"/>
      <c r="AX266" s="111"/>
      <c r="AY266" s="111"/>
      <c r="AZ266" s="111"/>
      <c r="BA266" s="111"/>
      <c r="BB266" s="111"/>
      <c r="BC266" s="111"/>
      <c r="BD266" s="111"/>
      <c r="BE266" s="111"/>
      <c r="BF266" s="111"/>
      <c r="BG266" s="111"/>
      <c r="BH266" s="111"/>
      <c r="BI266" s="111"/>
      <c r="BJ266" s="111"/>
      <c r="BK266" s="111"/>
      <c r="BL266" s="111"/>
      <c r="BM266" s="111"/>
      <c r="BN266" s="111"/>
      <c r="BO266" s="111"/>
      <c r="BP266" s="111"/>
      <c r="BQ266" s="111"/>
      <c r="BR266" s="111"/>
      <c r="BS266" s="111"/>
      <c r="BT266" s="111"/>
      <c r="BU266" s="111"/>
      <c r="BV266" s="111"/>
      <c r="BW266" s="111"/>
      <c r="BX266" s="111"/>
      <c r="BY266" s="111"/>
      <c r="BZ266" s="111"/>
      <c r="CA266" s="111"/>
      <c r="CB266" s="111"/>
      <c r="CC266" s="111"/>
      <c r="CD266" s="111"/>
      <c r="CE266" s="111"/>
      <c r="CF266" s="111"/>
      <c r="CG266" s="111"/>
      <c r="CH266" s="111"/>
      <c r="CI266" s="111"/>
      <c r="CJ266" s="111"/>
      <c r="CK266" s="111"/>
    </row>
    <row r="267" customFormat="false" ht="12.75" hidden="false" customHeight="false" outlineLevel="0" collapsed="false">
      <c r="A267" s="0" t="n">
        <v>0.197421637864422</v>
      </c>
      <c r="B267" s="0" t="e">
        <f aca="false">(D267&amp;E267&amp;F267&amp;G267&amp;H267&amp;I267&amp;J267&amp;K267&amp;L267&amp;M267&amp;N267&amp;O267&amp;P267&amp;Q267&amp;R267&amp;S267&amp;T267&amp;U267&amp;V267&amp;W267&amp;X267&amp;Y267&amp;Z267&amp;AA267&amp;AB267&amp;AC267&amp;AD267&amp;AE267&amp;AF267&amp;AG267&amp;AH267&amp;AI267&amp;AJ267&amp;AK267&amp;AL267&amp;#REF!&amp;#REF!&amp;AM267&amp;AN267&amp;AO267&amp;AP267&amp;AQ267&amp;AR267&amp;AS267&amp;AT267&amp;AU267&amp;AV267&amp;AW267&amp;AX267&amp;AY267&amp;AZ267&amp;BA267&amp;BB267&amp;BC267&amp;BD267&amp;BE267)</f>
        <v>#REF!</v>
      </c>
      <c r="C267" s="108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11"/>
      <c r="AG267" s="111"/>
      <c r="AH267" s="111"/>
      <c r="AI267" s="111"/>
      <c r="AJ267" s="111"/>
      <c r="AK267" s="111"/>
      <c r="AL267" s="111"/>
      <c r="AM267" s="111"/>
      <c r="AN267" s="111"/>
      <c r="AO267" s="111"/>
      <c r="AP267" s="111"/>
      <c r="AQ267" s="111"/>
      <c r="AR267" s="111"/>
      <c r="AS267" s="111"/>
      <c r="AT267" s="111"/>
      <c r="AU267" s="111"/>
      <c r="AV267" s="111"/>
      <c r="AW267" s="111"/>
      <c r="AX267" s="111"/>
      <c r="AY267" s="111"/>
      <c r="AZ267" s="111"/>
      <c r="BA267" s="111"/>
      <c r="BB267" s="111"/>
      <c r="BC267" s="111"/>
      <c r="BD267" s="111"/>
      <c r="BE267" s="111"/>
      <c r="BF267" s="111"/>
      <c r="BG267" s="111"/>
      <c r="BH267" s="111"/>
      <c r="BI267" s="111"/>
      <c r="BJ267" s="111"/>
      <c r="BK267" s="111"/>
      <c r="BL267" s="111"/>
      <c r="BM267" s="111"/>
      <c r="BN267" s="111"/>
      <c r="BO267" s="111"/>
      <c r="BP267" s="111"/>
      <c r="BQ267" s="111"/>
      <c r="BR267" s="111"/>
      <c r="BS267" s="111"/>
      <c r="BT267" s="111"/>
      <c r="BU267" s="111"/>
      <c r="BV267" s="111"/>
      <c r="BW267" s="111"/>
      <c r="BX267" s="111"/>
      <c r="BY267" s="111"/>
      <c r="BZ267" s="111"/>
      <c r="CA267" s="111"/>
      <c r="CB267" s="111"/>
      <c r="CC267" s="111"/>
      <c r="CD267" s="111"/>
      <c r="CE267" s="111"/>
      <c r="CF267" s="111"/>
      <c r="CG267" s="111"/>
      <c r="CH267" s="111"/>
      <c r="CI267" s="111"/>
      <c r="CJ267" s="111"/>
      <c r="CK267" s="111"/>
    </row>
    <row r="268" customFormat="false" ht="12.75" hidden="false" customHeight="false" outlineLevel="0" collapsed="false">
      <c r="A268" s="0" t="n">
        <v>0.196235359627946</v>
      </c>
      <c r="B268" s="0" t="e">
        <f aca="false">(D268&amp;E268&amp;F268&amp;G268&amp;H268&amp;I268&amp;J268&amp;K268&amp;L268&amp;M268&amp;N268&amp;O268&amp;P268&amp;Q268&amp;R268&amp;S268&amp;T268&amp;U268&amp;V268&amp;W268&amp;X268&amp;Y268&amp;Z268&amp;AA268&amp;AB268&amp;AC268&amp;AD268&amp;AE268&amp;AF268&amp;AG268&amp;AH268&amp;AI268&amp;AJ268&amp;AK268&amp;AL268&amp;#REF!&amp;#REF!&amp;AM268&amp;AN268&amp;AO268&amp;AP268&amp;AQ268&amp;AR268&amp;AS268&amp;AT268&amp;AU268&amp;AV268&amp;AW268&amp;AX268&amp;AY268&amp;AZ268&amp;BA268&amp;BB268&amp;BC268&amp;BD268&amp;BE268)</f>
        <v>#REF!</v>
      </c>
      <c r="C268" s="108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  <c r="Y268" s="111"/>
      <c r="Z268" s="111"/>
      <c r="AA268" s="111"/>
      <c r="AB268" s="111"/>
      <c r="AC268" s="111"/>
      <c r="AD268" s="111"/>
      <c r="AE268" s="111"/>
      <c r="AF268" s="111"/>
      <c r="AG268" s="111"/>
      <c r="AH268" s="111"/>
      <c r="AI268" s="111"/>
      <c r="AJ268" s="111"/>
      <c r="AK268" s="111"/>
      <c r="AL268" s="111"/>
      <c r="AM268" s="111"/>
      <c r="AN268" s="111"/>
      <c r="AO268" s="111"/>
      <c r="AP268" s="111"/>
      <c r="AQ268" s="111"/>
      <c r="AR268" s="111"/>
      <c r="AS268" s="111"/>
      <c r="AT268" s="111"/>
      <c r="AU268" s="111"/>
      <c r="AV268" s="111"/>
      <c r="AW268" s="111"/>
      <c r="AX268" s="111"/>
      <c r="AY268" s="111"/>
      <c r="AZ268" s="111"/>
      <c r="BA268" s="111"/>
      <c r="BB268" s="111"/>
      <c r="BC268" s="111"/>
      <c r="BD268" s="111"/>
      <c r="BE268" s="111"/>
      <c r="BF268" s="111"/>
      <c r="BG268" s="111"/>
      <c r="BH268" s="111"/>
      <c r="BI268" s="111"/>
      <c r="BJ268" s="111"/>
      <c r="BK268" s="111"/>
      <c r="BL268" s="111"/>
      <c r="BM268" s="111"/>
      <c r="BN268" s="111"/>
      <c r="BO268" s="111"/>
      <c r="BP268" s="111"/>
      <c r="BQ268" s="111"/>
      <c r="BR268" s="111"/>
      <c r="BS268" s="111"/>
      <c r="BT268" s="111"/>
      <c r="BU268" s="111"/>
      <c r="BV268" s="111"/>
      <c r="BW268" s="111"/>
      <c r="BX268" s="111"/>
      <c r="BY268" s="111"/>
      <c r="BZ268" s="111"/>
      <c r="CA268" s="111"/>
      <c r="CB268" s="111"/>
      <c r="CC268" s="111"/>
      <c r="CD268" s="111"/>
      <c r="CE268" s="111"/>
      <c r="CF268" s="111"/>
      <c r="CG268" s="111"/>
      <c r="CH268" s="111"/>
      <c r="CI268" s="111"/>
      <c r="CJ268" s="111"/>
      <c r="CK268" s="111"/>
    </row>
    <row r="269" customFormat="false" ht="12.75" hidden="false" customHeight="false" outlineLevel="0" collapsed="false">
      <c r="A269" s="0" t="n">
        <v>0.195016970661999</v>
      </c>
      <c r="B269" s="0" t="e">
        <f aca="false">(D269&amp;E269&amp;F269&amp;G269&amp;H269&amp;I269&amp;J269&amp;K269&amp;L269&amp;M269&amp;N269&amp;O269&amp;P269&amp;Q269&amp;R269&amp;S269&amp;T269&amp;U269&amp;V269&amp;W269&amp;X269&amp;Y269&amp;Z269&amp;AA269&amp;AB269&amp;AC269&amp;AD269&amp;AE269&amp;AF269&amp;AG269&amp;AH269&amp;AI269&amp;AJ269&amp;AK269&amp;AL269&amp;#REF!&amp;#REF!&amp;AM269&amp;AN269&amp;AO269&amp;AP269&amp;AQ269&amp;AR269&amp;AS269&amp;AT269&amp;AU269&amp;AV269&amp;AW269&amp;AX269&amp;AY269&amp;AZ269&amp;BA269&amp;BB269&amp;BC269&amp;BD269&amp;BE269)</f>
        <v>#REF!</v>
      </c>
      <c r="C269" s="108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11"/>
      <c r="AG269" s="111"/>
      <c r="AH269" s="111"/>
      <c r="AI269" s="111"/>
      <c r="AJ269" s="111"/>
      <c r="AK269" s="111"/>
      <c r="AL269" s="111"/>
      <c r="AM269" s="111"/>
      <c r="AN269" s="111"/>
      <c r="AO269" s="111"/>
      <c r="AP269" s="111"/>
      <c r="AQ269" s="111"/>
      <c r="AR269" s="111"/>
      <c r="AS269" s="111"/>
      <c r="AT269" s="111"/>
      <c r="AU269" s="111"/>
      <c r="AV269" s="111"/>
      <c r="AW269" s="111"/>
      <c r="AX269" s="111"/>
      <c r="AY269" s="111"/>
      <c r="AZ269" s="111"/>
      <c r="BA269" s="111"/>
      <c r="BB269" s="111"/>
      <c r="BC269" s="111"/>
      <c r="BD269" s="111"/>
      <c r="BE269" s="111"/>
      <c r="BF269" s="111"/>
      <c r="BG269" s="111"/>
      <c r="BH269" s="111"/>
      <c r="BI269" s="111"/>
      <c r="BJ269" s="111"/>
      <c r="BK269" s="111"/>
      <c r="BL269" s="111"/>
      <c r="BM269" s="111"/>
      <c r="BN269" s="111"/>
      <c r="BO269" s="111"/>
      <c r="BP269" s="111"/>
      <c r="BQ269" s="111"/>
      <c r="BR269" s="111"/>
      <c r="BS269" s="111"/>
      <c r="BT269" s="111"/>
      <c r="BU269" s="111"/>
      <c r="BV269" s="111"/>
      <c r="BW269" s="111"/>
      <c r="BX269" s="111"/>
      <c r="BY269" s="111"/>
      <c r="BZ269" s="111"/>
      <c r="CA269" s="111"/>
      <c r="CB269" s="111"/>
      <c r="CC269" s="111"/>
      <c r="CD269" s="111"/>
      <c r="CE269" s="111"/>
      <c r="CF269" s="111"/>
      <c r="CG269" s="111"/>
      <c r="CH269" s="111"/>
      <c r="CI269" s="111"/>
      <c r="CJ269" s="111"/>
      <c r="CK269" s="111"/>
    </row>
    <row r="270" customFormat="false" ht="12.75" hidden="false" customHeight="false" outlineLevel="0" collapsed="false">
      <c r="A270" s="0" t="n">
        <v>0.193845033671682</v>
      </c>
      <c r="B270" s="0" t="e">
        <f aca="false">(D270&amp;E270&amp;F270&amp;G270&amp;H270&amp;I270&amp;J270&amp;K270&amp;L270&amp;M270&amp;N270&amp;O270&amp;P270&amp;Q270&amp;R270&amp;S270&amp;T270&amp;U270&amp;V270&amp;W270&amp;X270&amp;Y270&amp;Z270&amp;AA270&amp;AB270&amp;AC270&amp;AD270&amp;AE270&amp;AF270&amp;AG270&amp;AH270&amp;AI270&amp;AJ270&amp;AK270&amp;AL270&amp;#REF!&amp;#REF!&amp;AM270&amp;AN270&amp;AO270&amp;AP270&amp;AQ270&amp;AR270&amp;AS270&amp;AT270&amp;AU270&amp;AV270&amp;AW270&amp;AX270&amp;AY270&amp;AZ270&amp;BA270&amp;BB270&amp;BC270&amp;BD270&amp;BE270)</f>
        <v>#REF!</v>
      </c>
      <c r="C270" s="108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11"/>
      <c r="AG270" s="111"/>
      <c r="AH270" s="111"/>
      <c r="AI270" s="111"/>
      <c r="AJ270" s="111"/>
      <c r="AK270" s="111"/>
      <c r="AL270" s="111"/>
      <c r="AM270" s="111"/>
      <c r="AN270" s="111"/>
      <c r="AO270" s="111"/>
      <c r="AP270" s="111"/>
      <c r="AQ270" s="111"/>
      <c r="AR270" s="111"/>
      <c r="AS270" s="111"/>
      <c r="AT270" s="111"/>
      <c r="AU270" s="111"/>
      <c r="AV270" s="111"/>
      <c r="AW270" s="111"/>
      <c r="AX270" s="111"/>
      <c r="AY270" s="111"/>
      <c r="AZ270" s="111"/>
      <c r="BA270" s="111"/>
      <c r="BB270" s="111"/>
      <c r="BC270" s="111"/>
      <c r="BD270" s="111"/>
      <c r="BE270" s="111"/>
      <c r="BF270" s="111"/>
      <c r="BG270" s="111"/>
      <c r="BH270" s="111"/>
      <c r="BI270" s="111"/>
      <c r="BJ270" s="111"/>
      <c r="BK270" s="111"/>
      <c r="BL270" s="111"/>
      <c r="BM270" s="111"/>
      <c r="BN270" s="111"/>
      <c r="BO270" s="111"/>
      <c r="BP270" s="111"/>
      <c r="BQ270" s="111"/>
      <c r="BR270" s="111"/>
      <c r="BS270" s="111"/>
      <c r="BT270" s="111"/>
      <c r="BU270" s="111"/>
      <c r="BV270" s="111"/>
      <c r="BW270" s="111"/>
      <c r="BX270" s="111"/>
      <c r="BY270" s="111"/>
      <c r="BZ270" s="111"/>
      <c r="CA270" s="111"/>
      <c r="CB270" s="111"/>
      <c r="CC270" s="111"/>
      <c r="CD270" s="111"/>
      <c r="CE270" s="111"/>
      <c r="CF270" s="111"/>
      <c r="CG270" s="111"/>
      <c r="CH270" s="111"/>
      <c r="CI270" s="111"/>
      <c r="CJ270" s="111"/>
      <c r="CK270" s="111"/>
    </row>
    <row r="271" customFormat="false" ht="12.75" hidden="false" customHeight="false" outlineLevel="0" collapsed="false">
      <c r="A271" s="0" t="n">
        <v>0.192641374834793</v>
      </c>
      <c r="B271" s="0" t="e">
        <f aca="false">(D271&amp;E271&amp;F271&amp;G271&amp;H271&amp;I271&amp;J271&amp;K271&amp;L271&amp;M271&amp;N271&amp;O271&amp;P271&amp;Q271&amp;R271&amp;S271&amp;T271&amp;U271&amp;V271&amp;W271&amp;X271&amp;Y271&amp;Z271&amp;AA271&amp;AB271&amp;AC271&amp;AD271&amp;AE271&amp;AF271&amp;AG271&amp;AH271&amp;AI271&amp;AJ271&amp;AK271&amp;AL271&amp;#REF!&amp;#REF!&amp;AM271&amp;AN271&amp;AO271&amp;AP271&amp;AQ271&amp;AR271&amp;AS271&amp;AT271&amp;AU271&amp;AV271&amp;AW271&amp;AX271&amp;AY271&amp;AZ271&amp;BA271&amp;BB271&amp;BC271&amp;BD271&amp;BE271)</f>
        <v>#REF!</v>
      </c>
      <c r="C271" s="108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1"/>
      <c r="AH271" s="111"/>
      <c r="AI271" s="111"/>
      <c r="AJ271" s="111"/>
      <c r="AK271" s="111"/>
      <c r="AL271" s="111"/>
      <c r="AM271" s="111"/>
      <c r="AN271" s="111"/>
      <c r="AO271" s="111"/>
      <c r="AP271" s="111"/>
      <c r="AQ271" s="111"/>
      <c r="AR271" s="111"/>
      <c r="AS271" s="111"/>
      <c r="AT271" s="111"/>
      <c r="AU271" s="111"/>
      <c r="AV271" s="111"/>
      <c r="AW271" s="111"/>
      <c r="AX271" s="111"/>
      <c r="AY271" s="111"/>
      <c r="AZ271" s="111"/>
      <c r="BA271" s="111"/>
      <c r="BB271" s="111"/>
      <c r="BC271" s="111"/>
      <c r="BD271" s="111"/>
      <c r="BE271" s="111"/>
      <c r="BF271" s="111"/>
      <c r="BG271" s="111"/>
      <c r="BH271" s="111"/>
      <c r="BI271" s="111"/>
      <c r="BJ271" s="111"/>
      <c r="BK271" s="111"/>
      <c r="BL271" s="111"/>
      <c r="BM271" s="111"/>
      <c r="BN271" s="111"/>
      <c r="BO271" s="111"/>
      <c r="BP271" s="111"/>
      <c r="BQ271" s="111"/>
      <c r="BR271" s="111"/>
      <c r="BS271" s="111"/>
      <c r="BT271" s="111"/>
      <c r="BU271" s="111"/>
      <c r="BV271" s="111"/>
      <c r="BW271" s="111"/>
      <c r="BX271" s="111"/>
      <c r="BY271" s="111"/>
      <c r="BZ271" s="111"/>
      <c r="CA271" s="111"/>
      <c r="CB271" s="111"/>
      <c r="CC271" s="111"/>
      <c r="CD271" s="111"/>
      <c r="CE271" s="111"/>
      <c r="CF271" s="111"/>
      <c r="CG271" s="111"/>
      <c r="CH271" s="111"/>
      <c r="CI271" s="111"/>
      <c r="CJ271" s="111"/>
      <c r="CK271" s="111"/>
    </row>
    <row r="272" customFormat="false" ht="12.75" hidden="false" customHeight="false" outlineLevel="0" collapsed="false">
      <c r="A272" s="0" t="n">
        <v>0.191445133941398</v>
      </c>
      <c r="B272" s="0" t="e">
        <f aca="false">(D272&amp;E272&amp;F272&amp;G272&amp;H272&amp;I272&amp;J272&amp;K272&amp;L272&amp;M272&amp;N272&amp;O272&amp;P272&amp;Q272&amp;R272&amp;S272&amp;T272&amp;U272&amp;V272&amp;W272&amp;X272&amp;Y272&amp;Z272&amp;AA272&amp;AB272&amp;AC272&amp;AD272&amp;AE272&amp;AF272&amp;AG272&amp;AH272&amp;AI272&amp;AJ272&amp;AK272&amp;AL272&amp;#REF!&amp;#REF!&amp;AM272&amp;AN272&amp;AO272&amp;AP272&amp;AQ272&amp;AR272&amp;AS272&amp;AT272&amp;AU272&amp;AV272&amp;AW272&amp;AX272&amp;AY272&amp;AZ272&amp;BA272&amp;BB272&amp;BC272&amp;BD272&amp;BE272)</f>
        <v>#REF!</v>
      </c>
      <c r="C272" s="108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11"/>
      <c r="AG272" s="111"/>
      <c r="AH272" s="111"/>
      <c r="AI272" s="111"/>
      <c r="AJ272" s="111"/>
      <c r="AK272" s="111"/>
      <c r="AL272" s="111"/>
      <c r="AM272" s="111"/>
      <c r="AN272" s="111"/>
      <c r="AO272" s="111"/>
      <c r="AP272" s="111"/>
      <c r="AQ272" s="111"/>
      <c r="AR272" s="111"/>
      <c r="AS272" s="111"/>
      <c r="AT272" s="111"/>
      <c r="AU272" s="111"/>
      <c r="AV272" s="111"/>
      <c r="AW272" s="111"/>
      <c r="AX272" s="111"/>
      <c r="AY272" s="111"/>
      <c r="AZ272" s="111"/>
      <c r="BA272" s="111"/>
      <c r="BB272" s="111"/>
      <c r="BC272" s="111"/>
      <c r="BD272" s="111"/>
      <c r="BE272" s="111"/>
      <c r="BF272" s="111"/>
      <c r="BG272" s="111"/>
      <c r="BH272" s="111"/>
      <c r="BI272" s="111"/>
      <c r="BJ272" s="111"/>
      <c r="BK272" s="111"/>
      <c r="BL272" s="111"/>
      <c r="BM272" s="111"/>
      <c r="BN272" s="111"/>
      <c r="BO272" s="111"/>
      <c r="BP272" s="111"/>
      <c r="BQ272" s="111"/>
      <c r="BR272" s="111"/>
      <c r="BS272" s="111"/>
      <c r="BT272" s="111"/>
      <c r="BU272" s="111"/>
      <c r="BV272" s="111"/>
      <c r="BW272" s="111"/>
      <c r="BX272" s="111"/>
      <c r="BY272" s="111"/>
      <c r="BZ272" s="111"/>
      <c r="CA272" s="111"/>
      <c r="CB272" s="111"/>
      <c r="CC272" s="111"/>
      <c r="CD272" s="111"/>
      <c r="CE272" s="111"/>
      <c r="CF272" s="111"/>
      <c r="CG272" s="111"/>
      <c r="CH272" s="111"/>
      <c r="CI272" s="111"/>
      <c r="CJ272" s="111"/>
      <c r="CK272" s="111"/>
    </row>
    <row r="273" customFormat="false" ht="12.75" hidden="false" customHeight="false" outlineLevel="0" collapsed="false">
      <c r="A273" s="0" t="n">
        <v>0.190370996436661</v>
      </c>
      <c r="B273" s="0" t="e">
        <f aca="false">(D273&amp;E273&amp;F273&amp;G273&amp;H273&amp;I273&amp;J273&amp;K273&amp;L273&amp;M273&amp;N273&amp;O273&amp;P273&amp;Q273&amp;R273&amp;S273&amp;T273&amp;U273&amp;V273&amp;W273&amp;X273&amp;Y273&amp;Z273&amp;AA273&amp;AB273&amp;AC273&amp;AD273&amp;AE273&amp;AF273&amp;AG273&amp;AH273&amp;AI273&amp;AJ273&amp;AK273&amp;AL273&amp;#REF!&amp;#REF!&amp;AM273&amp;AN273&amp;AO273&amp;AP273&amp;AQ273&amp;AR273&amp;AS273&amp;AT273&amp;AU273&amp;AV273&amp;AW273&amp;AX273&amp;AY273&amp;AZ273&amp;BA273&amp;BB273&amp;BC273&amp;BD273&amp;BE273)</f>
        <v>#REF!</v>
      </c>
      <c r="C273" s="108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11"/>
      <c r="AG273" s="111"/>
      <c r="AH273" s="111"/>
      <c r="AI273" s="111"/>
      <c r="AJ273" s="111"/>
      <c r="AK273" s="111"/>
      <c r="AL273" s="111"/>
      <c r="AM273" s="111"/>
      <c r="AN273" s="111"/>
      <c r="AO273" s="111"/>
      <c r="AP273" s="111"/>
      <c r="AQ273" s="111"/>
      <c r="AR273" s="111"/>
      <c r="AS273" s="111"/>
      <c r="AT273" s="111"/>
      <c r="AU273" s="111"/>
      <c r="AV273" s="111"/>
      <c r="AW273" s="111"/>
      <c r="AX273" s="111"/>
      <c r="AY273" s="111"/>
      <c r="AZ273" s="111"/>
      <c r="BA273" s="111"/>
      <c r="BB273" s="111"/>
      <c r="BC273" s="111"/>
      <c r="BD273" s="111"/>
      <c r="BE273" s="111"/>
      <c r="BF273" s="111"/>
      <c r="BG273" s="111"/>
      <c r="BH273" s="111"/>
      <c r="BI273" s="111"/>
      <c r="BJ273" s="111"/>
      <c r="BK273" s="111"/>
      <c r="BL273" s="111"/>
      <c r="BM273" s="111"/>
      <c r="BN273" s="111"/>
      <c r="BO273" s="111"/>
      <c r="BP273" s="111"/>
      <c r="BQ273" s="111"/>
      <c r="BR273" s="111"/>
      <c r="BS273" s="111"/>
      <c r="BT273" s="111"/>
      <c r="BU273" s="111"/>
      <c r="BV273" s="111"/>
      <c r="BW273" s="111"/>
      <c r="BX273" s="111"/>
      <c r="BY273" s="111"/>
      <c r="BZ273" s="111"/>
      <c r="CA273" s="111"/>
      <c r="CB273" s="111"/>
      <c r="CC273" s="111"/>
      <c r="CD273" s="111"/>
      <c r="CE273" s="111"/>
      <c r="CF273" s="111"/>
      <c r="CG273" s="111"/>
      <c r="CH273" s="111"/>
      <c r="CI273" s="111"/>
      <c r="CJ273" s="111"/>
      <c r="CK273" s="111"/>
    </row>
    <row r="274" customFormat="false" ht="12.75" hidden="false" customHeight="false" outlineLevel="0" collapsed="false">
      <c r="A274" s="0" t="n">
        <v>0.189188748462239</v>
      </c>
      <c r="B274" s="0" t="e">
        <f aca="false">(D274&amp;E274&amp;F274&amp;G274&amp;H274&amp;I274&amp;J274&amp;K274&amp;L274&amp;M274&amp;N274&amp;O274&amp;P274&amp;Q274&amp;R274&amp;S274&amp;T274&amp;U274&amp;V274&amp;W274&amp;X274&amp;Y274&amp;Z274&amp;AA274&amp;AB274&amp;AC274&amp;AD274&amp;AE274&amp;AF274&amp;AG274&amp;AH274&amp;AI274&amp;AJ274&amp;AK274&amp;AL274&amp;#REF!&amp;#REF!&amp;AM274&amp;AN274&amp;AO274&amp;AP274&amp;AQ274&amp;AR274&amp;AS274&amp;AT274&amp;AU274&amp;AV274&amp;AW274&amp;AX274&amp;AY274&amp;AZ274&amp;BA274&amp;BB274&amp;BC274&amp;BD274&amp;BE274)</f>
        <v>#REF!</v>
      </c>
      <c r="C274" s="108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111"/>
      <c r="AI274" s="111"/>
      <c r="AJ274" s="111"/>
      <c r="AK274" s="111"/>
      <c r="AL274" s="111"/>
      <c r="AM274" s="111"/>
      <c r="AN274" s="111"/>
      <c r="AO274" s="111"/>
      <c r="AP274" s="111"/>
      <c r="AQ274" s="111"/>
      <c r="AR274" s="111"/>
      <c r="AS274" s="111"/>
      <c r="AT274" s="111"/>
      <c r="AU274" s="111"/>
      <c r="AV274" s="111"/>
      <c r="AW274" s="111"/>
      <c r="AX274" s="111"/>
      <c r="AY274" s="111"/>
      <c r="AZ274" s="111"/>
      <c r="BA274" s="111"/>
      <c r="BB274" s="111"/>
      <c r="BC274" s="111"/>
      <c r="BD274" s="111"/>
      <c r="BE274" s="111"/>
      <c r="BF274" s="111"/>
      <c r="BG274" s="111"/>
      <c r="BH274" s="111"/>
      <c r="BI274" s="111"/>
      <c r="BJ274" s="111"/>
      <c r="BK274" s="111"/>
      <c r="BL274" s="111"/>
      <c r="BM274" s="111"/>
      <c r="BN274" s="111"/>
      <c r="BO274" s="111"/>
      <c r="BP274" s="111"/>
      <c r="BQ274" s="111"/>
      <c r="BR274" s="111"/>
      <c r="BS274" s="111"/>
      <c r="BT274" s="111"/>
      <c r="BU274" s="111"/>
      <c r="BV274" s="111"/>
      <c r="BW274" s="111"/>
      <c r="BX274" s="111"/>
      <c r="BY274" s="111"/>
      <c r="BZ274" s="111"/>
      <c r="CA274" s="111"/>
      <c r="CB274" s="111"/>
      <c r="CC274" s="111"/>
      <c r="CD274" s="111"/>
      <c r="CE274" s="111"/>
      <c r="CF274" s="111"/>
      <c r="CG274" s="111"/>
      <c r="CH274" s="111"/>
      <c r="CI274" s="111"/>
      <c r="CJ274" s="111"/>
      <c r="CK274" s="111"/>
    </row>
    <row r="275" customFormat="false" ht="12.75" hidden="false" customHeight="false" outlineLevel="0" collapsed="false">
      <c r="A275" s="0" t="n">
        <v>0.188051576169228</v>
      </c>
      <c r="B275" s="0" t="e">
        <f aca="false">(D275&amp;E275&amp;F275&amp;G275&amp;H275&amp;I275&amp;J275&amp;K275&amp;L275&amp;M275&amp;N275&amp;O275&amp;P275&amp;Q275&amp;R275&amp;S275&amp;T275&amp;U275&amp;V275&amp;W275&amp;X275&amp;Y275&amp;Z275&amp;AA275&amp;AB275&amp;AC275&amp;AD275&amp;AE275&amp;AF275&amp;AG275&amp;AH275&amp;AI275&amp;AJ275&amp;AK275&amp;AL275&amp;#REF!&amp;#REF!&amp;AM275&amp;AN275&amp;AO275&amp;AP275&amp;AQ275&amp;AR275&amp;AS275&amp;AT275&amp;AU275&amp;AV275&amp;AW275&amp;AX275&amp;AY275&amp;AZ275&amp;BA275&amp;BB275&amp;BC275&amp;BD275&amp;BE275)</f>
        <v>#REF!</v>
      </c>
      <c r="C275" s="108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11"/>
      <c r="AG275" s="111"/>
      <c r="AH275" s="111"/>
      <c r="AI275" s="111"/>
      <c r="AJ275" s="111"/>
      <c r="AK275" s="111"/>
      <c r="AL275" s="111"/>
      <c r="AM275" s="111"/>
      <c r="AN275" s="111"/>
      <c r="AO275" s="111"/>
      <c r="AP275" s="111"/>
      <c r="AQ275" s="111"/>
      <c r="AR275" s="111"/>
      <c r="AS275" s="111"/>
      <c r="AT275" s="111"/>
      <c r="AU275" s="111"/>
      <c r="AV275" s="111"/>
      <c r="AW275" s="111"/>
      <c r="AX275" s="111"/>
      <c r="AY275" s="111"/>
      <c r="AZ275" s="111"/>
      <c r="BA275" s="111"/>
      <c r="BB275" s="111"/>
      <c r="BC275" s="111"/>
      <c r="BD275" s="111"/>
      <c r="BE275" s="111"/>
      <c r="BF275" s="111"/>
      <c r="BG275" s="111"/>
      <c r="BH275" s="111"/>
      <c r="BI275" s="111"/>
      <c r="BJ275" s="111"/>
      <c r="BK275" s="111"/>
      <c r="BL275" s="111"/>
      <c r="BM275" s="111"/>
      <c r="BN275" s="111"/>
      <c r="BO275" s="111"/>
      <c r="BP275" s="111"/>
      <c r="BQ275" s="111"/>
      <c r="BR275" s="111"/>
      <c r="BS275" s="111"/>
      <c r="BT275" s="111"/>
      <c r="BU275" s="111"/>
      <c r="BV275" s="111"/>
      <c r="BW275" s="111"/>
      <c r="BX275" s="111"/>
      <c r="BY275" s="111"/>
      <c r="BZ275" s="111"/>
      <c r="CA275" s="111"/>
      <c r="CB275" s="111"/>
      <c r="CC275" s="111"/>
      <c r="CD275" s="111"/>
      <c r="CE275" s="111"/>
      <c r="CF275" s="111"/>
      <c r="CG275" s="111"/>
      <c r="CH275" s="111"/>
      <c r="CI275" s="111"/>
      <c r="CJ275" s="111"/>
      <c r="CK275" s="111"/>
    </row>
    <row r="276" customFormat="false" ht="12.75" hidden="false" customHeight="false" outlineLevel="0" collapsed="false">
      <c r="A276" s="0" t="n">
        <v>0.186883624687297</v>
      </c>
      <c r="B276" s="0" t="e">
        <f aca="false">(D276&amp;E276&amp;F276&amp;G276&amp;H276&amp;I276&amp;J276&amp;K276&amp;L276&amp;M276&amp;N276&amp;O276&amp;P276&amp;Q276&amp;R276&amp;S276&amp;T276&amp;U276&amp;V276&amp;W276&amp;X276&amp;Y276&amp;Z276&amp;AA276&amp;AB276&amp;AC276&amp;AD276&amp;AE276&amp;AF276&amp;AG276&amp;AH276&amp;AI276&amp;AJ276&amp;AK276&amp;AL276&amp;#REF!&amp;#REF!&amp;AM276&amp;AN276&amp;AO276&amp;AP276&amp;AQ276&amp;AR276&amp;AS276&amp;AT276&amp;AU276&amp;AV276&amp;AW276&amp;AX276&amp;AY276&amp;AZ276&amp;BA276&amp;BB276&amp;BC276&amp;BD276&amp;BE276)</f>
        <v>#REF!</v>
      </c>
      <c r="C276" s="108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1"/>
      <c r="AG276" s="111"/>
      <c r="AH276" s="111"/>
      <c r="AI276" s="111"/>
      <c r="AJ276" s="111"/>
      <c r="AK276" s="111"/>
      <c r="AL276" s="111"/>
      <c r="AM276" s="111"/>
      <c r="AN276" s="111"/>
      <c r="AO276" s="111"/>
      <c r="AP276" s="111"/>
      <c r="AQ276" s="111"/>
      <c r="AR276" s="111"/>
      <c r="AS276" s="111"/>
      <c r="AT276" s="111"/>
      <c r="AU276" s="111"/>
      <c r="AV276" s="111"/>
      <c r="AW276" s="111"/>
      <c r="AX276" s="111"/>
      <c r="AY276" s="111"/>
      <c r="AZ276" s="111"/>
      <c r="BA276" s="111"/>
      <c r="BB276" s="111"/>
      <c r="BC276" s="111"/>
      <c r="BD276" s="111"/>
      <c r="BE276" s="111"/>
      <c r="BF276" s="111"/>
      <c r="BG276" s="111"/>
      <c r="BH276" s="111"/>
      <c r="BI276" s="111"/>
      <c r="BJ276" s="111"/>
      <c r="BK276" s="111"/>
      <c r="BL276" s="111"/>
      <c r="BM276" s="111"/>
      <c r="BN276" s="111"/>
      <c r="BO276" s="111"/>
      <c r="BP276" s="111"/>
      <c r="BQ276" s="111"/>
      <c r="BR276" s="111"/>
      <c r="BS276" s="111"/>
      <c r="BT276" s="111"/>
      <c r="BU276" s="111"/>
      <c r="BV276" s="111"/>
      <c r="BW276" s="111"/>
      <c r="BX276" s="111"/>
      <c r="BY276" s="111"/>
      <c r="BZ276" s="111"/>
      <c r="CA276" s="111"/>
      <c r="CB276" s="111"/>
      <c r="CC276" s="111"/>
      <c r="CD276" s="111"/>
      <c r="CE276" s="111"/>
      <c r="CF276" s="111"/>
      <c r="CG276" s="111"/>
      <c r="CH276" s="111"/>
      <c r="CI276" s="111"/>
      <c r="CJ276" s="111"/>
      <c r="CK276" s="111"/>
    </row>
    <row r="277" customFormat="false" ht="12.75" hidden="false" customHeight="false" outlineLevel="0" collapsed="false">
      <c r="A277" s="0" t="n">
        <v>0.185760204444644</v>
      </c>
      <c r="B277" s="0" t="e">
        <f aca="false">(D277&amp;E277&amp;F277&amp;G277&amp;H277&amp;I277&amp;J277&amp;K277&amp;L277&amp;M277&amp;N277&amp;O277&amp;P277&amp;Q277&amp;R277&amp;S277&amp;T277&amp;U277&amp;V277&amp;W277&amp;X277&amp;Y277&amp;Z277&amp;AA277&amp;AB277&amp;AC277&amp;AD277&amp;AE277&amp;AF277&amp;AG277&amp;AH277&amp;AI277&amp;AJ277&amp;AK277&amp;AL277&amp;#REF!&amp;#REF!&amp;AM277&amp;AN277&amp;AO277&amp;AP277&amp;AQ277&amp;AR277&amp;AS277&amp;AT277&amp;AU277&amp;AV277&amp;AW277&amp;AX277&amp;AY277&amp;AZ277&amp;BA277&amp;BB277&amp;BC277&amp;BD277&amp;BE277)</f>
        <v>#REF!</v>
      </c>
      <c r="C277" s="108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AA277" s="111"/>
      <c r="AB277" s="111"/>
      <c r="AC277" s="111"/>
      <c r="AD277" s="111"/>
      <c r="AE277" s="111"/>
      <c r="AF277" s="111"/>
      <c r="AG277" s="111"/>
      <c r="AH277" s="111"/>
      <c r="AI277" s="111"/>
      <c r="AJ277" s="111"/>
      <c r="AK277" s="111"/>
      <c r="AL277" s="111"/>
      <c r="AM277" s="111"/>
      <c r="AN277" s="111"/>
      <c r="AO277" s="111"/>
      <c r="AP277" s="111"/>
      <c r="AQ277" s="111"/>
      <c r="AR277" s="111"/>
      <c r="AS277" s="111"/>
      <c r="AT277" s="111"/>
      <c r="AU277" s="111"/>
      <c r="AV277" s="111"/>
      <c r="AW277" s="111"/>
      <c r="AX277" s="111"/>
      <c r="AY277" s="111"/>
      <c r="AZ277" s="111"/>
      <c r="BA277" s="111"/>
      <c r="BB277" s="111"/>
      <c r="BC277" s="111"/>
      <c r="BD277" s="111"/>
      <c r="BE277" s="111"/>
      <c r="BF277" s="111"/>
      <c r="BG277" s="111"/>
      <c r="BH277" s="111"/>
      <c r="BI277" s="111"/>
      <c r="BJ277" s="111"/>
      <c r="BK277" s="111"/>
      <c r="BL277" s="111"/>
      <c r="BM277" s="111"/>
      <c r="BN277" s="111"/>
      <c r="BO277" s="111"/>
      <c r="BP277" s="111"/>
      <c r="BQ277" s="111"/>
      <c r="BR277" s="111"/>
      <c r="BS277" s="111"/>
      <c r="BT277" s="111"/>
      <c r="BU277" s="111"/>
      <c r="BV277" s="111"/>
      <c r="BW277" s="111"/>
      <c r="BX277" s="111"/>
      <c r="BY277" s="111"/>
      <c r="BZ277" s="111"/>
      <c r="CA277" s="111"/>
      <c r="CB277" s="111"/>
      <c r="CC277" s="111"/>
      <c r="CD277" s="111"/>
      <c r="CE277" s="111"/>
      <c r="CF277" s="111"/>
      <c r="CG277" s="111"/>
      <c r="CH277" s="111"/>
      <c r="CI277" s="111"/>
      <c r="CJ277" s="111"/>
      <c r="CK277" s="111"/>
    </row>
    <row r="278" customFormat="false" ht="12.75" hidden="false" customHeight="false" outlineLevel="0" collapsed="false">
      <c r="A278" s="0" t="n">
        <v>0.184606377890851</v>
      </c>
      <c r="B278" s="0" t="e">
        <f aca="false">(D278&amp;E278&amp;F278&amp;G278&amp;H278&amp;I278&amp;J278&amp;K278&amp;L278&amp;M278&amp;N278&amp;O278&amp;P278&amp;Q278&amp;R278&amp;S278&amp;T278&amp;U278&amp;V278&amp;W278&amp;X278&amp;Y278&amp;Z278&amp;AA278&amp;AB278&amp;AC278&amp;AD278&amp;AE278&amp;AF278&amp;AG278&amp;AH278&amp;AI278&amp;AJ278&amp;AK278&amp;AL278&amp;#REF!&amp;#REF!&amp;AM278&amp;AN278&amp;AO278&amp;AP278&amp;AQ278&amp;AR278&amp;AS278&amp;AT278&amp;AU278&amp;AV278&amp;AW278&amp;AX278&amp;AY278&amp;AZ278&amp;BA278&amp;BB278&amp;BC278&amp;BD278&amp;BE278)</f>
        <v>#REF!</v>
      </c>
      <c r="C278" s="108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  <c r="AA278" s="111"/>
      <c r="AB278" s="111"/>
      <c r="AC278" s="111"/>
      <c r="AD278" s="111"/>
      <c r="AE278" s="111"/>
      <c r="AF278" s="111"/>
      <c r="AG278" s="111"/>
      <c r="AH278" s="111"/>
      <c r="AI278" s="111"/>
      <c r="AJ278" s="111"/>
      <c r="AK278" s="111"/>
      <c r="AL278" s="111"/>
      <c r="AM278" s="111"/>
      <c r="AN278" s="111"/>
      <c r="AO278" s="111"/>
      <c r="AP278" s="111"/>
      <c r="AQ278" s="111"/>
      <c r="AR278" s="111"/>
      <c r="AS278" s="111"/>
      <c r="AT278" s="111"/>
      <c r="AU278" s="111"/>
      <c r="AV278" s="111"/>
      <c r="AW278" s="111"/>
      <c r="AX278" s="111"/>
      <c r="AY278" s="111"/>
      <c r="AZ278" s="111"/>
      <c r="BA278" s="111"/>
      <c r="BB278" s="111"/>
      <c r="BC278" s="111"/>
      <c r="BD278" s="111"/>
      <c r="BE278" s="111"/>
      <c r="BF278" s="111"/>
      <c r="BG278" s="111"/>
      <c r="BH278" s="111"/>
      <c r="BI278" s="111"/>
      <c r="BJ278" s="111"/>
      <c r="BK278" s="111"/>
      <c r="BL278" s="111"/>
      <c r="BM278" s="111"/>
      <c r="BN278" s="111"/>
      <c r="BO278" s="111"/>
      <c r="BP278" s="111"/>
      <c r="BQ278" s="111"/>
      <c r="BR278" s="111"/>
      <c r="BS278" s="111"/>
      <c r="BT278" s="111"/>
      <c r="BU278" s="111"/>
      <c r="BV278" s="111"/>
      <c r="BW278" s="111"/>
      <c r="BX278" s="111"/>
      <c r="BY278" s="111"/>
      <c r="BZ278" s="111"/>
      <c r="CA278" s="111"/>
      <c r="CB278" s="111"/>
      <c r="CC278" s="111"/>
      <c r="CD278" s="111"/>
      <c r="CE278" s="111"/>
      <c r="CF278" s="111"/>
      <c r="CG278" s="111"/>
      <c r="CH278" s="111"/>
      <c r="CI278" s="111"/>
      <c r="CJ278" s="111"/>
      <c r="CK278" s="111"/>
    </row>
    <row r="279" customFormat="false" ht="12.75" hidden="false" customHeight="false" outlineLevel="0" collapsed="false">
      <c r="A279" s="0" t="n">
        <v>0.183459664486025</v>
      </c>
      <c r="B279" s="0" t="e">
        <f aca="false">(D279&amp;E279&amp;F279&amp;G279&amp;H279&amp;I279&amp;J279&amp;K279&amp;L279&amp;M279&amp;N279&amp;O279&amp;P279&amp;Q279&amp;R279&amp;S279&amp;T279&amp;U279&amp;V279&amp;W279&amp;X279&amp;Y279&amp;Z279&amp;AA279&amp;AB279&amp;AC279&amp;AD279&amp;AE279&amp;AF279&amp;AG279&amp;AH279&amp;AI279&amp;AJ279&amp;AK279&amp;AL279&amp;#REF!&amp;#REF!&amp;AM279&amp;AN279&amp;AO279&amp;AP279&amp;AQ279&amp;AR279&amp;AS279&amp;AT279&amp;AU279&amp;AV279&amp;AW279&amp;AX279&amp;AY279&amp;AZ279&amp;BA279&amp;BB279&amp;BC279&amp;BD279&amp;BE279)</f>
        <v>#REF!</v>
      </c>
      <c r="C279" s="108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  <c r="AA279" s="111"/>
      <c r="AB279" s="111"/>
      <c r="AC279" s="111"/>
      <c r="AD279" s="111"/>
      <c r="AE279" s="111"/>
      <c r="AF279" s="111"/>
      <c r="AG279" s="111"/>
      <c r="AH279" s="111"/>
      <c r="AI279" s="111"/>
      <c r="AJ279" s="111"/>
      <c r="AK279" s="111"/>
      <c r="AL279" s="111"/>
      <c r="AM279" s="111"/>
      <c r="AN279" s="111"/>
      <c r="AO279" s="111"/>
      <c r="AP279" s="111"/>
      <c r="AQ279" s="111"/>
      <c r="AR279" s="111"/>
      <c r="AS279" s="111"/>
      <c r="AT279" s="111"/>
      <c r="AU279" s="111"/>
      <c r="AV279" s="111"/>
      <c r="AW279" s="111"/>
      <c r="AX279" s="111"/>
      <c r="AY279" s="111"/>
      <c r="AZ279" s="111"/>
      <c r="BA279" s="111"/>
      <c r="BB279" s="111"/>
      <c r="BC279" s="111"/>
      <c r="BD279" s="111"/>
      <c r="BE279" s="111"/>
      <c r="BF279" s="111"/>
      <c r="BG279" s="111"/>
      <c r="BH279" s="111"/>
      <c r="BI279" s="111"/>
      <c r="BJ279" s="111"/>
      <c r="BK279" s="111"/>
      <c r="BL279" s="111"/>
      <c r="BM279" s="111"/>
      <c r="BN279" s="111"/>
      <c r="BO279" s="111"/>
      <c r="BP279" s="111"/>
      <c r="BQ279" s="111"/>
      <c r="BR279" s="111"/>
      <c r="BS279" s="111"/>
      <c r="BT279" s="111"/>
      <c r="BU279" s="111"/>
      <c r="BV279" s="111"/>
      <c r="BW279" s="111"/>
      <c r="BX279" s="111"/>
      <c r="BY279" s="111"/>
      <c r="BZ279" s="111"/>
      <c r="CA279" s="111"/>
      <c r="CB279" s="111"/>
      <c r="CC279" s="111"/>
      <c r="CD279" s="111"/>
      <c r="CE279" s="111"/>
      <c r="CF279" s="111"/>
      <c r="CG279" s="111"/>
      <c r="CH279" s="111"/>
      <c r="CI279" s="111"/>
      <c r="CJ279" s="111"/>
      <c r="CK279" s="111"/>
    </row>
    <row r="280" customFormat="false" ht="12.75" hidden="false" customHeight="false" outlineLevel="0" collapsed="false">
      <c r="A280" s="0" t="n">
        <v>0.182356673512681</v>
      </c>
      <c r="B280" s="0" t="e">
        <f aca="false">(D280&amp;E280&amp;F280&amp;G280&amp;H280&amp;I280&amp;J280&amp;K280&amp;L280&amp;M280&amp;N280&amp;O280&amp;P280&amp;Q280&amp;R280&amp;S280&amp;T280&amp;U280&amp;V280&amp;W280&amp;X280&amp;Y280&amp;Z280&amp;AA280&amp;AB280&amp;AC280&amp;AD280&amp;AE280&amp;AF280&amp;AG280&amp;AH280&amp;AI280&amp;AJ280&amp;AK280&amp;AL280&amp;#REF!&amp;#REF!&amp;AM280&amp;AN280&amp;AO280&amp;AP280&amp;AQ280&amp;AR280&amp;AS280&amp;AT280&amp;AU280&amp;AV280&amp;AW280&amp;AX280&amp;AY280&amp;AZ280&amp;BA280&amp;BB280&amp;BC280&amp;BD280&amp;BE280)</f>
        <v>#REF!</v>
      </c>
      <c r="C280" s="108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11"/>
      <c r="AG280" s="111"/>
      <c r="AH280" s="111"/>
      <c r="AI280" s="111"/>
      <c r="AJ280" s="111"/>
      <c r="AK280" s="111"/>
      <c r="AL280" s="111"/>
      <c r="AM280" s="111"/>
      <c r="AN280" s="111"/>
      <c r="AO280" s="111"/>
      <c r="AP280" s="111"/>
      <c r="AQ280" s="111"/>
      <c r="AR280" s="111"/>
      <c r="AS280" s="111"/>
      <c r="AT280" s="111"/>
      <c r="AU280" s="111"/>
      <c r="AV280" s="111"/>
      <c r="AW280" s="111"/>
      <c r="AX280" s="111"/>
      <c r="AY280" s="111"/>
      <c r="AZ280" s="111"/>
      <c r="BA280" s="111"/>
      <c r="BB280" s="111"/>
      <c r="BC280" s="111"/>
      <c r="BD280" s="111"/>
      <c r="BE280" s="111"/>
      <c r="BF280" s="111"/>
      <c r="BG280" s="111"/>
      <c r="BH280" s="111"/>
      <c r="BI280" s="111"/>
      <c r="BJ280" s="111"/>
      <c r="BK280" s="111"/>
      <c r="BL280" s="111"/>
      <c r="BM280" s="111"/>
      <c r="BN280" s="111"/>
      <c r="BO280" s="111"/>
      <c r="BP280" s="111"/>
      <c r="BQ280" s="111"/>
      <c r="BR280" s="111"/>
      <c r="BS280" s="111"/>
      <c r="BT280" s="111"/>
      <c r="BU280" s="111"/>
      <c r="BV280" s="111"/>
      <c r="BW280" s="111"/>
      <c r="BX280" s="111"/>
      <c r="BY280" s="111"/>
      <c r="BZ280" s="111"/>
      <c r="CA280" s="111"/>
      <c r="CB280" s="111"/>
      <c r="CC280" s="111"/>
      <c r="CD280" s="111"/>
      <c r="CE280" s="111"/>
      <c r="CF280" s="111"/>
      <c r="CG280" s="111"/>
      <c r="CH280" s="111"/>
      <c r="CI280" s="111"/>
      <c r="CJ280" s="111"/>
      <c r="CK280" s="111"/>
    </row>
    <row r="281" customFormat="false" ht="12.75" hidden="false" customHeight="false" outlineLevel="0" collapsed="false">
      <c r="A281" s="0" t="n">
        <v>0.181223830139214</v>
      </c>
      <c r="B281" s="0" t="e">
        <f aca="false">(D281&amp;E281&amp;F281&amp;G281&amp;H281&amp;I281&amp;J281&amp;K281&amp;L281&amp;M281&amp;N281&amp;O281&amp;P281&amp;Q281&amp;R281&amp;S281&amp;T281&amp;U281&amp;V281&amp;W281&amp;X281&amp;Y281&amp;Z281&amp;AA281&amp;AB281&amp;AC281&amp;AD281&amp;AE281&amp;AF281&amp;AG281&amp;AH281&amp;AI281&amp;AJ281&amp;AK281&amp;AL281&amp;#REF!&amp;#REF!&amp;AM281&amp;AN281&amp;AO281&amp;AP281&amp;AQ281&amp;AR281&amp;AS281&amp;AT281&amp;AU281&amp;AV281&amp;AW281&amp;AX281&amp;AY281&amp;AZ281&amp;BA281&amp;BB281&amp;BC281&amp;BD281&amp;BE281)</f>
        <v>#REF!</v>
      </c>
      <c r="C281" s="108"/>
      <c r="D281" s="111"/>
      <c r="E281" s="111"/>
      <c r="F281" s="111"/>
      <c r="G281" s="111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  <c r="X281" s="111"/>
      <c r="Y281" s="111"/>
      <c r="Z281" s="111"/>
      <c r="AA281" s="111"/>
      <c r="AB281" s="111"/>
      <c r="AC281" s="111"/>
      <c r="AD281" s="111"/>
      <c r="AE281" s="111"/>
      <c r="AF281" s="111"/>
      <c r="AG281" s="111"/>
      <c r="AH281" s="111"/>
      <c r="AI281" s="111"/>
      <c r="AJ281" s="111"/>
      <c r="AK281" s="111"/>
      <c r="AL281" s="111"/>
      <c r="AM281" s="111"/>
      <c r="AN281" s="111"/>
      <c r="AO281" s="111"/>
      <c r="AP281" s="111"/>
      <c r="AQ281" s="111"/>
      <c r="AR281" s="111"/>
      <c r="AS281" s="111"/>
      <c r="AT281" s="111"/>
      <c r="AU281" s="111"/>
      <c r="AV281" s="111"/>
      <c r="AW281" s="111"/>
      <c r="AX281" s="111"/>
      <c r="AY281" s="111"/>
      <c r="AZ281" s="111"/>
      <c r="BA281" s="111"/>
      <c r="BB281" s="111"/>
      <c r="BC281" s="111"/>
      <c r="BD281" s="111"/>
      <c r="BE281" s="111"/>
      <c r="BF281" s="111"/>
      <c r="BG281" s="111"/>
      <c r="BH281" s="111"/>
      <c r="BI281" s="111"/>
      <c r="BJ281" s="111"/>
      <c r="BK281" s="111"/>
      <c r="BL281" s="111"/>
      <c r="BM281" s="111"/>
      <c r="BN281" s="111"/>
      <c r="BO281" s="111"/>
      <c r="BP281" s="111"/>
      <c r="BQ281" s="111"/>
      <c r="BR281" s="111"/>
      <c r="BS281" s="111"/>
      <c r="BT281" s="111"/>
      <c r="BU281" s="111"/>
      <c r="BV281" s="111"/>
      <c r="BW281" s="111"/>
      <c r="BX281" s="111"/>
      <c r="BY281" s="111"/>
      <c r="BZ281" s="111"/>
      <c r="CA281" s="111"/>
      <c r="CB281" s="111"/>
      <c r="CC281" s="111"/>
      <c r="CD281" s="111"/>
      <c r="CE281" s="111"/>
      <c r="CF281" s="111"/>
      <c r="CG281" s="111"/>
      <c r="CH281" s="111"/>
      <c r="CI281" s="111"/>
      <c r="CJ281" s="111"/>
      <c r="CK281" s="111"/>
    </row>
    <row r="282" customFormat="false" ht="12.75" hidden="false" customHeight="false" outlineLevel="0" collapsed="false">
      <c r="A282" s="0" t="n">
        <v>0.180134180976415</v>
      </c>
      <c r="B282" s="0" t="e">
        <f aca="false">(D282&amp;E282&amp;F282&amp;G282&amp;H282&amp;I282&amp;J282&amp;K282&amp;L282&amp;M282&amp;N282&amp;O282&amp;P282&amp;Q282&amp;R282&amp;S282&amp;T282&amp;U282&amp;V282&amp;W282&amp;X282&amp;Y282&amp;Z282&amp;AA282&amp;AB282&amp;AC282&amp;AD282&amp;AE282&amp;AF282&amp;AG282&amp;AH282&amp;AI282&amp;AJ282&amp;AK282&amp;AL282&amp;#REF!&amp;#REF!&amp;AM282&amp;AN282&amp;AO282&amp;AP282&amp;AQ282&amp;AR282&amp;AS282&amp;AT282&amp;AU282&amp;AV282&amp;AW282&amp;AX282&amp;AY282&amp;AZ282&amp;BA282&amp;BB282&amp;BC282&amp;BD282&amp;BE282)</f>
        <v>#REF!</v>
      </c>
      <c r="C282" s="108"/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  <c r="Y282" s="111"/>
      <c r="Z282" s="111"/>
      <c r="AA282" s="111"/>
      <c r="AB282" s="111"/>
      <c r="AC282" s="111"/>
      <c r="AD282" s="111"/>
      <c r="AE282" s="111"/>
      <c r="AF282" s="111"/>
      <c r="AG282" s="111"/>
      <c r="AH282" s="111"/>
      <c r="AI282" s="111"/>
      <c r="AJ282" s="111"/>
      <c r="AK282" s="111"/>
      <c r="AL282" s="111"/>
      <c r="AM282" s="111"/>
      <c r="AN282" s="111"/>
      <c r="AO282" s="111"/>
      <c r="AP282" s="111"/>
      <c r="AQ282" s="111"/>
      <c r="AR282" s="111"/>
      <c r="AS282" s="111"/>
      <c r="AT282" s="111"/>
      <c r="AU282" s="111"/>
      <c r="AV282" s="111"/>
      <c r="AW282" s="111"/>
      <c r="AX282" s="111"/>
      <c r="AY282" s="111"/>
      <c r="AZ282" s="111"/>
      <c r="BA282" s="111"/>
      <c r="BB282" s="111"/>
      <c r="BC282" s="111"/>
      <c r="BD282" s="111"/>
      <c r="BE282" s="111"/>
      <c r="BF282" s="111"/>
      <c r="BG282" s="111"/>
      <c r="BH282" s="111"/>
      <c r="BI282" s="111"/>
      <c r="BJ282" s="111"/>
      <c r="BK282" s="111"/>
      <c r="BL282" s="111"/>
      <c r="BM282" s="111"/>
      <c r="BN282" s="111"/>
      <c r="BO282" s="111"/>
      <c r="BP282" s="111"/>
      <c r="BQ282" s="111"/>
      <c r="BR282" s="111"/>
      <c r="BS282" s="111"/>
      <c r="BT282" s="111"/>
      <c r="BU282" s="111"/>
      <c r="BV282" s="111"/>
      <c r="BW282" s="111"/>
      <c r="BX282" s="111"/>
      <c r="BY282" s="111"/>
      <c r="BZ282" s="111"/>
      <c r="CA282" s="111"/>
      <c r="CB282" s="111"/>
      <c r="CC282" s="111"/>
      <c r="CD282" s="111"/>
      <c r="CE282" s="111"/>
      <c r="CF282" s="111"/>
      <c r="CG282" s="111"/>
      <c r="CH282" s="111"/>
      <c r="CI282" s="111"/>
      <c r="CJ282" s="111"/>
      <c r="CK282" s="111"/>
    </row>
    <row r="283" customFormat="false" ht="12.75" hidden="false" customHeight="false" outlineLevel="0" collapsed="false">
      <c r="A283" s="0" t="n">
        <v>0.179015041148095</v>
      </c>
      <c r="B283" s="0" t="e">
        <f aca="false">(D283&amp;E283&amp;F283&amp;G283&amp;H283&amp;I283&amp;J283&amp;K283&amp;L283&amp;M283&amp;N283&amp;O283&amp;P283&amp;Q283&amp;R283&amp;S283&amp;T283&amp;U283&amp;V283&amp;W283&amp;X283&amp;Y283&amp;Z283&amp;AA283&amp;AB283&amp;AC283&amp;AD283&amp;AE283&amp;AF283&amp;AG283&amp;AH283&amp;AI283&amp;AJ283&amp;AK283&amp;AL283&amp;#REF!&amp;#REF!&amp;AM283&amp;AN283&amp;AO283&amp;AP283&amp;AQ283&amp;AR283&amp;AS283&amp;AT283&amp;AU283&amp;AV283&amp;AW283&amp;AX283&amp;AY283&amp;AZ283&amp;BA283&amp;BB283&amp;BC283&amp;BD283&amp;BE283)</f>
        <v>#REF!</v>
      </c>
      <c r="C283" s="108"/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  <c r="AA283" s="111"/>
      <c r="AB283" s="111"/>
      <c r="AC283" s="111"/>
      <c r="AD283" s="111"/>
      <c r="AE283" s="111"/>
      <c r="AF283" s="111"/>
      <c r="AG283" s="111"/>
      <c r="AH283" s="111"/>
      <c r="AI283" s="111"/>
      <c r="AJ283" s="111"/>
      <c r="AK283" s="111"/>
      <c r="AL283" s="111"/>
      <c r="AM283" s="111"/>
      <c r="AN283" s="111"/>
      <c r="AO283" s="111"/>
      <c r="AP283" s="111"/>
      <c r="AQ283" s="111"/>
      <c r="AR283" s="111"/>
      <c r="AS283" s="111"/>
      <c r="AT283" s="111"/>
      <c r="AU283" s="111"/>
      <c r="AV283" s="111"/>
      <c r="AW283" s="111"/>
      <c r="AX283" s="111"/>
      <c r="AY283" s="111"/>
      <c r="AZ283" s="111"/>
      <c r="BA283" s="111"/>
      <c r="BB283" s="111"/>
      <c r="BC283" s="111"/>
      <c r="BD283" s="111"/>
      <c r="BE283" s="111"/>
      <c r="BF283" s="111"/>
      <c r="BG283" s="111"/>
      <c r="BH283" s="111"/>
      <c r="BI283" s="111"/>
      <c r="BJ283" s="111"/>
      <c r="BK283" s="111"/>
      <c r="BL283" s="111"/>
      <c r="BM283" s="111"/>
      <c r="BN283" s="111"/>
      <c r="BO283" s="111"/>
      <c r="BP283" s="111"/>
      <c r="BQ283" s="111"/>
      <c r="BR283" s="111"/>
      <c r="BS283" s="111"/>
      <c r="BT283" s="111"/>
      <c r="BU283" s="111"/>
      <c r="BV283" s="111"/>
      <c r="BW283" s="111"/>
      <c r="BX283" s="111"/>
      <c r="BY283" s="111"/>
      <c r="BZ283" s="111"/>
      <c r="CA283" s="111"/>
      <c r="CB283" s="111"/>
      <c r="CC283" s="111"/>
      <c r="CD283" s="111"/>
      <c r="CE283" s="111"/>
      <c r="CF283" s="111"/>
      <c r="CG283" s="111"/>
      <c r="CH283" s="111"/>
      <c r="CI283" s="111"/>
      <c r="CJ283" s="111"/>
      <c r="CK283" s="111"/>
    </row>
    <row r="284" customFormat="false" ht="12.75" hidden="false" customHeight="false" outlineLevel="0" collapsed="false">
      <c r="A284" s="0" t="n">
        <v>0.177902802250153</v>
      </c>
      <c r="B284" s="0" t="e">
        <f aca="false">(D284&amp;E284&amp;F284&amp;G284&amp;H284&amp;I284&amp;J284&amp;K284&amp;L284&amp;M284&amp;N284&amp;O284&amp;P284&amp;Q284&amp;R284&amp;S284&amp;T284&amp;U284&amp;V284&amp;W284&amp;X284&amp;Y284&amp;Z284&amp;AA284&amp;AB284&amp;AC284&amp;AD284&amp;AE284&amp;AF284&amp;AG284&amp;AH284&amp;AI284&amp;AJ284&amp;AK284&amp;AL284&amp;#REF!&amp;#REF!&amp;AM284&amp;AN284&amp;AO284&amp;AP284&amp;AQ284&amp;AR284&amp;AS284&amp;AT284&amp;AU284&amp;AV284&amp;AW284&amp;AX284&amp;AY284&amp;AZ284&amp;BA284&amp;BB284&amp;BC284&amp;BD284&amp;BE284)</f>
        <v>#REF!</v>
      </c>
      <c r="C284" s="108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  <c r="X284" s="111"/>
      <c r="Y284" s="111"/>
      <c r="Z284" s="111"/>
      <c r="AA284" s="111"/>
      <c r="AB284" s="111"/>
      <c r="AC284" s="111"/>
      <c r="AD284" s="111"/>
      <c r="AE284" s="111"/>
      <c r="AF284" s="111"/>
      <c r="AG284" s="111"/>
      <c r="AH284" s="111"/>
      <c r="AI284" s="111"/>
      <c r="AJ284" s="111"/>
      <c r="AK284" s="111"/>
      <c r="AL284" s="111"/>
      <c r="AM284" s="111"/>
      <c r="AN284" s="111"/>
      <c r="AO284" s="111"/>
      <c r="AP284" s="111"/>
      <c r="AQ284" s="111"/>
      <c r="AR284" s="111"/>
      <c r="AS284" s="111"/>
      <c r="AT284" s="111"/>
      <c r="AU284" s="111"/>
      <c r="AV284" s="111"/>
      <c r="AW284" s="111"/>
      <c r="AX284" s="111"/>
      <c r="AY284" s="111"/>
      <c r="AZ284" s="111"/>
      <c r="BA284" s="111"/>
      <c r="BB284" s="111"/>
      <c r="BC284" s="111"/>
      <c r="BD284" s="111"/>
      <c r="BE284" s="111"/>
      <c r="BF284" s="111"/>
      <c r="BG284" s="111"/>
      <c r="BH284" s="111"/>
      <c r="BI284" s="111"/>
      <c r="BJ284" s="111"/>
      <c r="BK284" s="111"/>
      <c r="BL284" s="111"/>
      <c r="BM284" s="111"/>
      <c r="BN284" s="111"/>
      <c r="BO284" s="111"/>
      <c r="BP284" s="111"/>
      <c r="BQ284" s="111"/>
      <c r="BR284" s="111"/>
      <c r="BS284" s="111"/>
      <c r="BT284" s="111"/>
      <c r="BU284" s="111"/>
      <c r="BV284" s="111"/>
      <c r="BW284" s="111"/>
      <c r="BX284" s="111"/>
      <c r="BY284" s="111"/>
      <c r="BZ284" s="111"/>
      <c r="CA284" s="111"/>
      <c r="CB284" s="111"/>
      <c r="CC284" s="111"/>
      <c r="CD284" s="111"/>
      <c r="CE284" s="111"/>
      <c r="CF284" s="111"/>
      <c r="CG284" s="111"/>
      <c r="CH284" s="111"/>
      <c r="CI284" s="111"/>
      <c r="CJ284" s="111"/>
      <c r="CK284" s="111"/>
    </row>
    <row r="285" customFormat="false" ht="12.75" hidden="false" customHeight="false" outlineLevel="0" collapsed="false">
      <c r="A285" s="0" t="n">
        <v>0.176868530750895</v>
      </c>
      <c r="B285" s="0" t="e">
        <f aca="false">(D285&amp;E285&amp;F285&amp;G285&amp;H285&amp;I285&amp;J285&amp;K285&amp;L285&amp;M285&amp;N285&amp;O285&amp;P285&amp;Q285&amp;R285&amp;S285&amp;T285&amp;U285&amp;V285&amp;W285&amp;X285&amp;Y285&amp;Z285&amp;AA285&amp;AB285&amp;AC285&amp;AD285&amp;AE285&amp;AF285&amp;AG285&amp;AH285&amp;AI285&amp;AJ285&amp;AK285&amp;AL285&amp;#REF!&amp;#REF!&amp;AM285&amp;AN285&amp;AO285&amp;AP285&amp;AQ285&amp;AR285&amp;AS285&amp;AT285&amp;AU285&amp;AV285&amp;AW285&amp;AX285&amp;AY285&amp;AZ285&amp;BA285&amp;BB285&amp;BC285&amp;BD285&amp;BE285)</f>
        <v>#REF!</v>
      </c>
      <c r="C285" s="108"/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  <c r="Y285" s="111"/>
      <c r="Z285" s="111"/>
      <c r="AA285" s="111"/>
      <c r="AB285" s="111"/>
      <c r="AC285" s="111"/>
      <c r="AD285" s="111"/>
      <c r="AE285" s="111"/>
      <c r="AF285" s="111"/>
      <c r="AG285" s="111"/>
      <c r="AH285" s="111"/>
      <c r="AI285" s="111"/>
      <c r="AJ285" s="111"/>
      <c r="AK285" s="111"/>
      <c r="AL285" s="111"/>
      <c r="AM285" s="111"/>
      <c r="AN285" s="111"/>
      <c r="AO285" s="111"/>
      <c r="AP285" s="111"/>
      <c r="AQ285" s="111"/>
      <c r="AR285" s="111"/>
      <c r="AS285" s="111"/>
      <c r="AT285" s="111"/>
      <c r="AU285" s="111"/>
      <c r="AV285" s="111"/>
      <c r="AW285" s="111"/>
      <c r="AX285" s="111"/>
      <c r="AY285" s="111"/>
      <c r="AZ285" s="111"/>
      <c r="BA285" s="111"/>
      <c r="BB285" s="111"/>
      <c r="BC285" s="111"/>
      <c r="BD285" s="111"/>
      <c r="BE285" s="111"/>
      <c r="BF285" s="111"/>
      <c r="BG285" s="111"/>
      <c r="BH285" s="111"/>
      <c r="BI285" s="111"/>
      <c r="BJ285" s="111"/>
      <c r="BK285" s="111"/>
      <c r="BL285" s="111"/>
      <c r="BM285" s="111"/>
      <c r="BN285" s="111"/>
      <c r="BO285" s="111"/>
      <c r="BP285" s="111"/>
      <c r="BQ285" s="111"/>
      <c r="BR285" s="111"/>
      <c r="BS285" s="111"/>
      <c r="BT285" s="111"/>
      <c r="BU285" s="111"/>
      <c r="BV285" s="111"/>
      <c r="BW285" s="111"/>
      <c r="BX285" s="111"/>
      <c r="BY285" s="111"/>
      <c r="BZ285" s="111"/>
      <c r="CA285" s="111"/>
      <c r="CB285" s="111"/>
      <c r="CC285" s="111"/>
      <c r="CD285" s="111"/>
      <c r="CE285" s="111"/>
      <c r="CF285" s="111"/>
      <c r="CG285" s="111"/>
      <c r="CH285" s="111"/>
      <c r="CI285" s="111"/>
      <c r="CJ285" s="111"/>
      <c r="CK285" s="111"/>
    </row>
    <row r="286" customFormat="false" ht="12.75" hidden="false" customHeight="false" outlineLevel="0" collapsed="false">
      <c r="A286" s="0" t="n">
        <v>0.175769528761413</v>
      </c>
      <c r="B286" s="0" t="e">
        <f aca="false">(D286&amp;E286&amp;F286&amp;G286&amp;H286&amp;I286&amp;J286&amp;K286&amp;L286&amp;M286&amp;N286&amp;O286&amp;P286&amp;Q286&amp;R286&amp;S286&amp;T286&amp;U286&amp;V286&amp;W286&amp;X286&amp;Y286&amp;Z286&amp;AA286&amp;AB286&amp;AC286&amp;AD286&amp;AE286&amp;AF286&amp;AG286&amp;AH286&amp;AI286&amp;AJ286&amp;AK286&amp;AL286&amp;#REF!&amp;#REF!&amp;AM286&amp;AN286&amp;AO286&amp;AP286&amp;AQ286&amp;AR286&amp;AS286&amp;AT286&amp;AU286&amp;AV286&amp;AW286&amp;AX286&amp;AY286&amp;AZ286&amp;BA286&amp;BB286&amp;BC286&amp;BD286&amp;BE286)</f>
        <v>#REF!</v>
      </c>
      <c r="C286" s="108"/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  <c r="AA286" s="111"/>
      <c r="AB286" s="111"/>
      <c r="AC286" s="111"/>
      <c r="AD286" s="111"/>
      <c r="AE286" s="111"/>
      <c r="AF286" s="111"/>
      <c r="AG286" s="111"/>
      <c r="AH286" s="111"/>
      <c r="AI286" s="111"/>
      <c r="AJ286" s="111"/>
      <c r="AK286" s="111"/>
      <c r="AL286" s="111"/>
      <c r="AM286" s="111"/>
      <c r="AN286" s="111"/>
      <c r="AO286" s="111"/>
      <c r="AP286" s="111"/>
      <c r="AQ286" s="111"/>
      <c r="AR286" s="111"/>
      <c r="AS286" s="111"/>
      <c r="AT286" s="111"/>
      <c r="AU286" s="111"/>
      <c r="AV286" s="111"/>
      <c r="AW286" s="111"/>
      <c r="AX286" s="111"/>
      <c r="AY286" s="111"/>
      <c r="AZ286" s="111"/>
      <c r="BA286" s="111"/>
      <c r="BB286" s="111"/>
      <c r="BC286" s="111"/>
      <c r="BD286" s="111"/>
      <c r="BE286" s="111"/>
      <c r="BF286" s="111"/>
      <c r="BG286" s="111"/>
      <c r="BH286" s="111"/>
      <c r="BI286" s="111"/>
      <c r="BJ286" s="111"/>
      <c r="BK286" s="111"/>
      <c r="BL286" s="111"/>
      <c r="BM286" s="111"/>
      <c r="BN286" s="111"/>
      <c r="BO286" s="111"/>
      <c r="BP286" s="111"/>
      <c r="BQ286" s="111"/>
      <c r="BR286" s="111"/>
      <c r="BS286" s="111"/>
      <c r="BT286" s="111"/>
      <c r="BU286" s="111"/>
      <c r="BV286" s="111"/>
      <c r="BW286" s="111"/>
      <c r="BX286" s="111"/>
      <c r="BY286" s="111"/>
      <c r="BZ286" s="111"/>
      <c r="CA286" s="111"/>
      <c r="CB286" s="111"/>
      <c r="CC286" s="111"/>
      <c r="CD286" s="111"/>
      <c r="CE286" s="111"/>
      <c r="CF286" s="111"/>
      <c r="CG286" s="111"/>
      <c r="CH286" s="111"/>
      <c r="CI286" s="111"/>
      <c r="CJ286" s="111"/>
      <c r="CK286" s="111"/>
    </row>
    <row r="287" customFormat="false" ht="12.75" hidden="false" customHeight="false" outlineLevel="0" collapsed="false">
      <c r="A287" s="0" t="n">
        <v>0.174712432148056</v>
      </c>
      <c r="B287" s="0" t="e">
        <f aca="false">(D287&amp;E287&amp;F287&amp;G287&amp;H287&amp;I287&amp;J287&amp;K287&amp;L287&amp;M287&amp;N287&amp;O287&amp;P287&amp;Q287&amp;R287&amp;S287&amp;T287&amp;U287&amp;V287&amp;W287&amp;X287&amp;Y287&amp;Z287&amp;AA287&amp;AB287&amp;AC287&amp;AD287&amp;AE287&amp;AF287&amp;AG287&amp;AH287&amp;AI287&amp;AJ287&amp;AK287&amp;AL287&amp;#REF!&amp;#REF!&amp;AM287&amp;AN287&amp;AO287&amp;AP287&amp;AQ287&amp;AR287&amp;AS287&amp;AT287&amp;AU287&amp;AV287&amp;AW287&amp;AX287&amp;AY287&amp;AZ287&amp;BA287&amp;BB287&amp;BC287&amp;BD287&amp;BE287)</f>
        <v>#REF!</v>
      </c>
      <c r="C287" s="108"/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  <c r="AA287" s="111"/>
      <c r="AB287" s="111"/>
      <c r="AC287" s="111"/>
      <c r="AD287" s="111"/>
      <c r="AE287" s="111"/>
      <c r="AF287" s="111"/>
      <c r="AG287" s="111"/>
      <c r="AH287" s="111"/>
      <c r="AI287" s="111"/>
      <c r="AJ287" s="111"/>
      <c r="AK287" s="111"/>
      <c r="AL287" s="111"/>
      <c r="AM287" s="111"/>
      <c r="AN287" s="111"/>
      <c r="AO287" s="111"/>
      <c r="AP287" s="111"/>
      <c r="AQ287" s="111"/>
      <c r="AR287" s="111"/>
      <c r="AS287" s="111"/>
      <c r="AT287" s="111"/>
      <c r="AU287" s="111"/>
      <c r="AV287" s="111"/>
      <c r="AW287" s="111"/>
      <c r="AX287" s="111"/>
      <c r="AY287" s="111"/>
      <c r="AZ287" s="111"/>
      <c r="BA287" s="111"/>
      <c r="BB287" s="111"/>
      <c r="BC287" s="111"/>
      <c r="BD287" s="111"/>
      <c r="BE287" s="111"/>
      <c r="BF287" s="111"/>
      <c r="BG287" s="111"/>
      <c r="BH287" s="111"/>
      <c r="BI287" s="111"/>
      <c r="BJ287" s="111"/>
      <c r="BK287" s="111"/>
      <c r="BL287" s="111"/>
      <c r="BM287" s="111"/>
      <c r="BN287" s="111"/>
      <c r="BO287" s="111"/>
      <c r="BP287" s="111"/>
      <c r="BQ287" s="111"/>
      <c r="BR287" s="111"/>
      <c r="BS287" s="111"/>
      <c r="BT287" s="111"/>
      <c r="BU287" s="111"/>
      <c r="BV287" s="111"/>
      <c r="BW287" s="111"/>
      <c r="BX287" s="111"/>
      <c r="BY287" s="111"/>
      <c r="BZ287" s="111"/>
      <c r="CA287" s="111"/>
      <c r="CB287" s="111"/>
      <c r="CC287" s="111"/>
      <c r="CD287" s="111"/>
      <c r="CE287" s="111"/>
      <c r="CF287" s="111"/>
      <c r="CG287" s="111"/>
      <c r="CH287" s="111"/>
      <c r="CI287" s="111"/>
      <c r="CJ287" s="111"/>
      <c r="CK287" s="111"/>
    </row>
    <row r="288" customFormat="false" ht="12.75" hidden="false" customHeight="false" outlineLevel="0" collapsed="false">
      <c r="B288" s="0" t="e">
        <f aca="false">(D288&amp;E288&amp;F288&amp;G288&amp;H288&amp;I288&amp;J288&amp;K288&amp;L288&amp;M288&amp;N288&amp;O288&amp;P288&amp;Q288&amp;R288&amp;S288&amp;T288&amp;U288&amp;V288&amp;W288&amp;X288&amp;Y288&amp;Z288&amp;AA288&amp;AB288&amp;AC288&amp;AD288&amp;AE288&amp;AF288&amp;AG288&amp;AH288&amp;AI288&amp;AJ288&amp;AK288&amp;AL288&amp;#REF!&amp;#REF!&amp;AM288&amp;AN288&amp;AO288&amp;AP288&amp;AQ288&amp;AR288&amp;AS288&amp;AT288&amp;AU288&amp;AV288&amp;AW288&amp;AX288&amp;AY288&amp;AZ288&amp;BA288&amp;BB288&amp;BC288&amp;BD288&amp;BE288)</f>
        <v>#REF!</v>
      </c>
      <c r="C288" s="108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  <c r="AA288" s="111"/>
      <c r="AB288" s="111"/>
      <c r="AC288" s="111"/>
      <c r="AD288" s="111"/>
      <c r="AE288" s="111"/>
      <c r="AF288" s="111"/>
      <c r="AG288" s="111"/>
      <c r="AH288" s="111"/>
      <c r="AI288" s="111"/>
      <c r="AJ288" s="111"/>
      <c r="AK288" s="111"/>
      <c r="AL288" s="111"/>
      <c r="AM288" s="111"/>
      <c r="AN288" s="111"/>
      <c r="AO288" s="111"/>
      <c r="AP288" s="111"/>
      <c r="AQ288" s="111"/>
      <c r="AR288" s="111"/>
      <c r="AS288" s="111"/>
      <c r="AT288" s="111"/>
      <c r="AU288" s="111"/>
      <c r="AV288" s="111"/>
      <c r="AW288" s="111"/>
      <c r="AX288" s="111"/>
      <c r="AY288" s="111"/>
      <c r="AZ288" s="111"/>
      <c r="BA288" s="111"/>
      <c r="BB288" s="111"/>
      <c r="BC288" s="111"/>
      <c r="BD288" s="111"/>
      <c r="BE288" s="111"/>
      <c r="BF288" s="111"/>
      <c r="BG288" s="111"/>
      <c r="BH288" s="111"/>
      <c r="BI288" s="111"/>
      <c r="BJ288" s="111"/>
      <c r="BK288" s="111"/>
      <c r="BL288" s="111"/>
      <c r="BM288" s="111"/>
      <c r="BN288" s="111"/>
      <c r="BO288" s="111"/>
      <c r="BP288" s="111"/>
      <c r="BQ288" s="111"/>
      <c r="BR288" s="111"/>
      <c r="BS288" s="111"/>
      <c r="BT288" s="111"/>
      <c r="BU288" s="111"/>
      <c r="BV288" s="111"/>
      <c r="BW288" s="111"/>
      <c r="BX288" s="111"/>
      <c r="BY288" s="111"/>
      <c r="BZ288" s="111"/>
      <c r="CA288" s="111"/>
      <c r="CB288" s="111"/>
      <c r="CC288" s="111"/>
      <c r="CD288" s="111"/>
      <c r="CE288" s="111"/>
      <c r="CF288" s="111"/>
      <c r="CG288" s="111"/>
      <c r="CH288" s="111"/>
      <c r="CI288" s="111"/>
      <c r="CJ288" s="111"/>
      <c r="CK288" s="111"/>
    </row>
    <row r="289" customFormat="false" ht="12.75" hidden="false" customHeight="false" outlineLevel="0" collapsed="false">
      <c r="B289" s="0" t="e">
        <f aca="false">(D289&amp;E289&amp;F289&amp;G289&amp;H289&amp;I289&amp;J289&amp;K289&amp;L289&amp;M289&amp;N289&amp;O289&amp;P289&amp;Q289&amp;R289&amp;S289&amp;T289&amp;U289&amp;V289&amp;W289&amp;X289&amp;Y289&amp;Z289&amp;AA289&amp;AB289&amp;AC289&amp;AD289&amp;AE289&amp;AF289&amp;AG289&amp;AH289&amp;AI289&amp;AJ289&amp;AK289&amp;AL289&amp;#REF!&amp;#REF!&amp;AM289&amp;AN289&amp;AO289&amp;AP289&amp;AQ289&amp;AR289&amp;AS289&amp;AT289&amp;AU289&amp;AV289&amp;AW289&amp;AX289&amp;AY289&amp;AZ289&amp;BA289&amp;BB289&amp;BC289&amp;BD289&amp;BE289)</f>
        <v>#REF!</v>
      </c>
      <c r="C289" s="108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  <c r="AA289" s="111"/>
      <c r="AB289" s="111"/>
      <c r="AC289" s="111"/>
      <c r="AD289" s="111"/>
      <c r="AE289" s="111"/>
      <c r="AF289" s="111"/>
      <c r="AG289" s="111"/>
      <c r="AH289" s="111"/>
      <c r="AI289" s="111"/>
      <c r="AJ289" s="111"/>
      <c r="AK289" s="111"/>
      <c r="AL289" s="111"/>
      <c r="AM289" s="111"/>
      <c r="AN289" s="111"/>
      <c r="AO289" s="111"/>
      <c r="AP289" s="111"/>
      <c r="AQ289" s="111"/>
      <c r="AR289" s="111"/>
      <c r="AS289" s="111"/>
      <c r="AT289" s="111"/>
      <c r="AU289" s="111"/>
      <c r="AV289" s="111"/>
      <c r="AW289" s="111"/>
      <c r="AX289" s="111"/>
      <c r="AY289" s="111"/>
      <c r="AZ289" s="111"/>
      <c r="BA289" s="111"/>
      <c r="BB289" s="111"/>
      <c r="BC289" s="111"/>
      <c r="BD289" s="111"/>
      <c r="BE289" s="111"/>
      <c r="BF289" s="111"/>
      <c r="BG289" s="111"/>
      <c r="BH289" s="111"/>
      <c r="BI289" s="111"/>
      <c r="BJ289" s="111"/>
      <c r="BK289" s="111"/>
      <c r="BL289" s="111"/>
      <c r="BM289" s="111"/>
      <c r="BN289" s="111"/>
      <c r="BO289" s="111"/>
      <c r="BP289" s="111"/>
      <c r="BQ289" s="111"/>
      <c r="BR289" s="111"/>
      <c r="BS289" s="111"/>
      <c r="BT289" s="111"/>
      <c r="BU289" s="111"/>
      <c r="BV289" s="111"/>
      <c r="BW289" s="111"/>
      <c r="BX289" s="111"/>
      <c r="BY289" s="111"/>
      <c r="BZ289" s="111"/>
      <c r="CA289" s="111"/>
      <c r="CB289" s="111"/>
      <c r="CC289" s="111"/>
      <c r="CD289" s="111"/>
      <c r="CE289" s="111"/>
      <c r="CF289" s="111"/>
      <c r="CG289" s="111"/>
      <c r="CH289" s="111"/>
      <c r="CI289" s="111"/>
      <c r="CJ289" s="111"/>
      <c r="CK289" s="111"/>
    </row>
    <row r="290" customFormat="false" ht="12.75" hidden="false" customHeight="false" outlineLevel="0" collapsed="false">
      <c r="B290" s="0" t="e">
        <f aca="false">(D290&amp;E290&amp;F290&amp;G290&amp;H290&amp;I290&amp;J290&amp;K290&amp;L290&amp;M290&amp;N290&amp;O290&amp;P290&amp;Q290&amp;R290&amp;S290&amp;T290&amp;U290&amp;V290&amp;W290&amp;X290&amp;Y290&amp;Z290&amp;AA290&amp;AB290&amp;AC290&amp;AD290&amp;AE290&amp;AF290&amp;AG290&amp;AH290&amp;AI290&amp;AJ290&amp;AK290&amp;AL290&amp;#REF!&amp;#REF!&amp;AM290&amp;AN290&amp;AO290&amp;AP290&amp;AQ290&amp;AR290&amp;AS290&amp;AT290&amp;AU290&amp;AV290&amp;AW290&amp;AX290&amp;AY290&amp;AZ290&amp;BA290&amp;BB290&amp;BC290&amp;BD290&amp;BE290)</f>
        <v>#REF!</v>
      </c>
      <c r="C290" s="108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11"/>
      <c r="AK290" s="111"/>
      <c r="AL290" s="111"/>
      <c r="AM290" s="111"/>
      <c r="AN290" s="111"/>
      <c r="AO290" s="111"/>
      <c r="AP290" s="111"/>
      <c r="AQ290" s="111"/>
      <c r="AR290" s="111"/>
      <c r="AS290" s="111"/>
      <c r="AT290" s="111"/>
      <c r="AU290" s="111"/>
      <c r="AV290" s="111"/>
      <c r="AW290" s="111"/>
      <c r="AX290" s="111"/>
      <c r="AY290" s="111"/>
      <c r="AZ290" s="111"/>
      <c r="BA290" s="111"/>
      <c r="BB290" s="111"/>
      <c r="BC290" s="111"/>
      <c r="BD290" s="111"/>
      <c r="BE290" s="111"/>
      <c r="BF290" s="111"/>
      <c r="BG290" s="111"/>
      <c r="BH290" s="111"/>
      <c r="BI290" s="111"/>
      <c r="BJ290" s="111"/>
      <c r="BK290" s="111"/>
      <c r="BL290" s="111"/>
      <c r="BM290" s="111"/>
      <c r="BN290" s="111"/>
      <c r="BO290" s="111"/>
      <c r="BP290" s="111"/>
      <c r="BQ290" s="111"/>
      <c r="BR290" s="111"/>
      <c r="BS290" s="111"/>
      <c r="BT290" s="111"/>
      <c r="BU290" s="111"/>
      <c r="BV290" s="111"/>
      <c r="BW290" s="111"/>
      <c r="BX290" s="111"/>
      <c r="BY290" s="111"/>
      <c r="BZ290" s="111"/>
      <c r="CA290" s="111"/>
      <c r="CB290" s="111"/>
      <c r="CC290" s="111"/>
      <c r="CD290" s="111"/>
      <c r="CE290" s="111"/>
      <c r="CF290" s="111"/>
      <c r="CG290" s="111"/>
      <c r="CH290" s="111"/>
      <c r="CI290" s="111"/>
      <c r="CJ290" s="111"/>
      <c r="CK290" s="111"/>
    </row>
    <row r="291" customFormat="false" ht="12.75" hidden="false" customHeight="false" outlineLevel="0" collapsed="false">
      <c r="B291" s="0" t="e">
        <f aca="false">(D291&amp;E291&amp;F291&amp;G291&amp;H291&amp;I291&amp;J291&amp;K291&amp;L291&amp;M291&amp;N291&amp;O291&amp;P291&amp;Q291&amp;R291&amp;S291&amp;T291&amp;U291&amp;V291&amp;W291&amp;X291&amp;Y291&amp;Z291&amp;AA291&amp;AB291&amp;AC291&amp;AD291&amp;AE291&amp;AF291&amp;AG291&amp;AH291&amp;AI291&amp;AJ291&amp;AK291&amp;AL291&amp;#REF!&amp;#REF!&amp;AM291&amp;AN291&amp;AO291&amp;AP291&amp;AQ291&amp;AR291&amp;AS291&amp;AT291&amp;AU291&amp;AV291&amp;AW291&amp;AX291&amp;AY291&amp;AZ291&amp;BA291&amp;BB291&amp;BC291&amp;BD291&amp;BE291)</f>
        <v>#REF!</v>
      </c>
      <c r="C291" s="108"/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  <c r="X291" s="111"/>
      <c r="Y291" s="111"/>
      <c r="Z291" s="111"/>
      <c r="AA291" s="111"/>
      <c r="AB291" s="111"/>
      <c r="AC291" s="111"/>
      <c r="AD291" s="111"/>
      <c r="AE291" s="111"/>
      <c r="AF291" s="111"/>
      <c r="AG291" s="111"/>
      <c r="AH291" s="111"/>
      <c r="AI291" s="111"/>
      <c r="AJ291" s="111"/>
      <c r="AK291" s="111"/>
      <c r="AL291" s="111"/>
      <c r="AM291" s="111"/>
      <c r="AN291" s="111"/>
      <c r="AO291" s="111"/>
      <c r="AP291" s="111"/>
      <c r="AQ291" s="111"/>
      <c r="AR291" s="111"/>
      <c r="AS291" s="111"/>
      <c r="AT291" s="111"/>
      <c r="AU291" s="111"/>
      <c r="AV291" s="111"/>
      <c r="AW291" s="111"/>
      <c r="AX291" s="111"/>
      <c r="AY291" s="111"/>
      <c r="AZ291" s="111"/>
      <c r="BA291" s="111"/>
      <c r="BB291" s="111"/>
      <c r="BC291" s="111"/>
      <c r="BD291" s="111"/>
      <c r="BE291" s="111"/>
      <c r="BF291" s="111"/>
      <c r="BG291" s="111"/>
      <c r="BH291" s="111"/>
      <c r="BI291" s="111"/>
      <c r="BJ291" s="111"/>
      <c r="BK291" s="111"/>
      <c r="BL291" s="111"/>
      <c r="BM291" s="111"/>
      <c r="BN291" s="111"/>
      <c r="BO291" s="111"/>
      <c r="BP291" s="111"/>
      <c r="BQ291" s="111"/>
      <c r="BR291" s="111"/>
      <c r="BS291" s="111"/>
      <c r="BT291" s="111"/>
      <c r="BU291" s="111"/>
      <c r="BV291" s="111"/>
      <c r="BW291" s="111"/>
      <c r="BX291" s="111"/>
      <c r="BY291" s="111"/>
      <c r="BZ291" s="111"/>
      <c r="CA291" s="111"/>
      <c r="CB291" s="111"/>
      <c r="CC291" s="111"/>
      <c r="CD291" s="111"/>
      <c r="CE291" s="111"/>
      <c r="CF291" s="111"/>
      <c r="CG291" s="111"/>
      <c r="CH291" s="111"/>
      <c r="CI291" s="111"/>
      <c r="CJ291" s="111"/>
      <c r="CK291" s="111"/>
    </row>
    <row r="292" customFormat="false" ht="12.75" hidden="false" customHeight="false" outlineLevel="0" collapsed="false">
      <c r="B292" s="0" t="e">
        <f aca="false">(D292&amp;E292&amp;F292&amp;G292&amp;H292&amp;I292&amp;J292&amp;K292&amp;L292&amp;M292&amp;N292&amp;O292&amp;P292&amp;Q292&amp;R292&amp;S292&amp;T292&amp;U292&amp;V292&amp;W292&amp;X292&amp;Y292&amp;Z292&amp;AA292&amp;AB292&amp;AC292&amp;AD292&amp;AE292&amp;AF292&amp;AG292&amp;AH292&amp;AI292&amp;AJ292&amp;AK292&amp;AL292&amp;#REF!&amp;#REF!&amp;AM292&amp;AN292&amp;AO292&amp;AP292&amp;AQ292&amp;AR292&amp;AS292&amp;AT292&amp;AU292&amp;AV292&amp;AW292&amp;AX292&amp;AY292&amp;AZ292&amp;BA292&amp;BB292&amp;BC292&amp;BD292&amp;BE292)</f>
        <v>#REF!</v>
      </c>
      <c r="C292" s="108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  <c r="X292" s="111"/>
      <c r="Y292" s="111"/>
      <c r="Z292" s="111"/>
      <c r="AA292" s="111"/>
      <c r="AB292" s="111"/>
      <c r="AC292" s="111"/>
      <c r="AD292" s="111"/>
      <c r="AE292" s="111"/>
      <c r="AF292" s="111"/>
      <c r="AG292" s="111"/>
      <c r="AH292" s="111"/>
      <c r="AI292" s="111"/>
      <c r="AJ292" s="111"/>
      <c r="AK292" s="111"/>
      <c r="AL292" s="111"/>
      <c r="AM292" s="111"/>
      <c r="AN292" s="111"/>
      <c r="AO292" s="111"/>
      <c r="AP292" s="111"/>
      <c r="AQ292" s="111"/>
      <c r="AR292" s="111"/>
      <c r="AS292" s="111"/>
      <c r="AT292" s="111"/>
      <c r="AU292" s="111"/>
      <c r="AV292" s="111"/>
      <c r="AW292" s="111"/>
      <c r="AX292" s="111"/>
      <c r="AY292" s="111"/>
      <c r="AZ292" s="111"/>
      <c r="BA292" s="111"/>
      <c r="BB292" s="111"/>
      <c r="BC292" s="111"/>
      <c r="BD292" s="111"/>
      <c r="BE292" s="111"/>
      <c r="BF292" s="111"/>
      <c r="BG292" s="111"/>
      <c r="BH292" s="111"/>
      <c r="BI292" s="111"/>
      <c r="BJ292" s="111"/>
      <c r="BK292" s="111"/>
      <c r="BL292" s="111"/>
      <c r="BM292" s="111"/>
      <c r="BN292" s="111"/>
      <c r="BO292" s="111"/>
      <c r="BP292" s="111"/>
      <c r="BQ292" s="111"/>
      <c r="BR292" s="111"/>
      <c r="BS292" s="111"/>
      <c r="BT292" s="111"/>
      <c r="BU292" s="111"/>
      <c r="BV292" s="111"/>
      <c r="BW292" s="111"/>
      <c r="BX292" s="111"/>
      <c r="BY292" s="111"/>
      <c r="BZ292" s="111"/>
      <c r="CA292" s="111"/>
      <c r="CB292" s="111"/>
      <c r="CC292" s="111"/>
      <c r="CD292" s="111"/>
      <c r="CE292" s="111"/>
      <c r="CF292" s="111"/>
      <c r="CG292" s="111"/>
      <c r="CH292" s="111"/>
      <c r="CI292" s="111"/>
      <c r="CJ292" s="111"/>
      <c r="CK292" s="111"/>
    </row>
    <row r="293" customFormat="false" ht="12.75" hidden="false" customHeight="false" outlineLevel="0" collapsed="false">
      <c r="B293" s="0" t="e">
        <f aca="false">(D293&amp;E293&amp;F293&amp;G293&amp;H293&amp;I293&amp;J293&amp;K293&amp;L293&amp;M293&amp;N293&amp;O293&amp;P293&amp;Q293&amp;R293&amp;S293&amp;T293&amp;U293&amp;V293&amp;W293&amp;X293&amp;Y293&amp;Z293&amp;AA293&amp;AB293&amp;AC293&amp;AD293&amp;AE293&amp;AF293&amp;AG293&amp;AH293&amp;AI293&amp;AJ293&amp;AK293&amp;AL293&amp;#REF!&amp;#REF!&amp;AM293&amp;AN293&amp;AO293&amp;AP293&amp;AQ293&amp;AR293&amp;AS293&amp;AT293&amp;AU293&amp;AV293&amp;AW293&amp;AX293&amp;AY293&amp;AZ293&amp;BA293&amp;BB293&amp;BC293&amp;BD293&amp;BE293)</f>
        <v>#REF!</v>
      </c>
      <c r="C293" s="108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  <c r="X293" s="111"/>
      <c r="Y293" s="111"/>
      <c r="Z293" s="111"/>
      <c r="AA293" s="111"/>
      <c r="AB293" s="111"/>
      <c r="AC293" s="111"/>
      <c r="AD293" s="111"/>
      <c r="AE293" s="111"/>
      <c r="AF293" s="111"/>
      <c r="AG293" s="111"/>
      <c r="AH293" s="111"/>
      <c r="AI293" s="111"/>
      <c r="AJ293" s="111"/>
      <c r="AK293" s="111"/>
      <c r="AL293" s="111"/>
      <c r="AM293" s="111"/>
      <c r="AN293" s="111"/>
      <c r="AO293" s="111"/>
      <c r="AP293" s="111"/>
      <c r="AQ293" s="111"/>
      <c r="AR293" s="111"/>
      <c r="AS293" s="111"/>
      <c r="AT293" s="111"/>
      <c r="AU293" s="111"/>
      <c r="AV293" s="111"/>
      <c r="AW293" s="111"/>
      <c r="AX293" s="111"/>
      <c r="AY293" s="111"/>
      <c r="AZ293" s="111"/>
      <c r="BA293" s="111"/>
      <c r="BB293" s="111"/>
      <c r="BC293" s="111"/>
      <c r="BD293" s="111"/>
      <c r="BE293" s="111"/>
      <c r="BF293" s="111"/>
      <c r="BG293" s="111"/>
      <c r="BH293" s="111"/>
      <c r="BI293" s="111"/>
      <c r="BJ293" s="111"/>
      <c r="BK293" s="111"/>
      <c r="BL293" s="111"/>
      <c r="BM293" s="111"/>
      <c r="BN293" s="111"/>
      <c r="BO293" s="111"/>
      <c r="BP293" s="111"/>
      <c r="BQ293" s="111"/>
      <c r="BR293" s="111"/>
      <c r="BS293" s="111"/>
      <c r="BT293" s="111"/>
      <c r="BU293" s="111"/>
      <c r="BV293" s="111"/>
      <c r="BW293" s="111"/>
      <c r="BX293" s="111"/>
      <c r="BY293" s="111"/>
      <c r="BZ293" s="111"/>
      <c r="CA293" s="111"/>
      <c r="CB293" s="111"/>
      <c r="CC293" s="111"/>
      <c r="CD293" s="111"/>
      <c r="CE293" s="111"/>
      <c r="CF293" s="111"/>
      <c r="CG293" s="111"/>
      <c r="CH293" s="111"/>
      <c r="CI293" s="111"/>
      <c r="CJ293" s="111"/>
      <c r="CK293" s="111"/>
    </row>
    <row r="294" customFormat="false" ht="12.75" hidden="false" customHeight="false" outlineLevel="0" collapsed="false">
      <c r="B294" s="0" t="e">
        <f aca="false">(D294&amp;E294&amp;F294&amp;G294&amp;H294&amp;I294&amp;J294&amp;K294&amp;L294&amp;M294&amp;N294&amp;O294&amp;P294&amp;Q294&amp;R294&amp;S294&amp;T294&amp;U294&amp;V294&amp;W294&amp;X294&amp;Y294&amp;Z294&amp;AA294&amp;AB294&amp;AC294&amp;AD294&amp;AE294&amp;AF294&amp;AG294&amp;AH294&amp;AI294&amp;AJ294&amp;AK294&amp;AL294&amp;#REF!&amp;#REF!&amp;AM294&amp;AN294&amp;AO294&amp;AP294&amp;AQ294&amp;AR294&amp;AS294&amp;AT294&amp;AU294&amp;AV294&amp;AW294&amp;AX294&amp;AY294&amp;AZ294&amp;BA294&amp;BB294&amp;BC294&amp;BD294&amp;BE294)</f>
        <v>#REF!</v>
      </c>
      <c r="C294" s="108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111"/>
      <c r="T294" s="111"/>
      <c r="U294" s="111"/>
      <c r="V294" s="111"/>
      <c r="W294" s="111"/>
      <c r="X294" s="111"/>
      <c r="Y294" s="111"/>
      <c r="Z294" s="111"/>
      <c r="AA294" s="111"/>
      <c r="AB294" s="111"/>
      <c r="AC294" s="111"/>
      <c r="AD294" s="111"/>
      <c r="AE294" s="111"/>
      <c r="AF294" s="111"/>
      <c r="AG294" s="111"/>
      <c r="AH294" s="111"/>
      <c r="AI294" s="111"/>
      <c r="AJ294" s="111"/>
      <c r="AK294" s="111"/>
      <c r="AL294" s="111"/>
      <c r="AM294" s="111"/>
      <c r="AN294" s="111"/>
      <c r="AO294" s="111"/>
      <c r="AP294" s="111"/>
      <c r="AQ294" s="111"/>
      <c r="AR294" s="111"/>
      <c r="AS294" s="111"/>
      <c r="AT294" s="111"/>
      <c r="AU294" s="111"/>
      <c r="AV294" s="111"/>
      <c r="AW294" s="111"/>
      <c r="AX294" s="111"/>
      <c r="AY294" s="111"/>
      <c r="AZ294" s="111"/>
      <c r="BA294" s="111"/>
      <c r="BB294" s="111"/>
      <c r="BC294" s="111"/>
      <c r="BD294" s="111"/>
      <c r="BE294" s="111"/>
      <c r="BF294" s="111"/>
      <c r="BG294" s="111"/>
      <c r="BH294" s="111"/>
      <c r="BI294" s="111"/>
      <c r="BJ294" s="111"/>
      <c r="BK294" s="111"/>
      <c r="BL294" s="111"/>
      <c r="BM294" s="111"/>
      <c r="BN294" s="111"/>
      <c r="BO294" s="111"/>
      <c r="BP294" s="111"/>
      <c r="BQ294" s="111"/>
      <c r="BR294" s="111"/>
      <c r="BS294" s="111"/>
      <c r="BT294" s="111"/>
      <c r="BU294" s="111"/>
      <c r="BV294" s="111"/>
      <c r="BW294" s="111"/>
      <c r="BX294" s="111"/>
      <c r="BY294" s="111"/>
      <c r="BZ294" s="111"/>
      <c r="CA294" s="111"/>
      <c r="CB294" s="111"/>
      <c r="CC294" s="111"/>
      <c r="CD294" s="111"/>
      <c r="CE294" s="111"/>
      <c r="CF294" s="111"/>
      <c r="CG294" s="111"/>
      <c r="CH294" s="111"/>
      <c r="CI294" s="111"/>
      <c r="CJ294" s="111"/>
      <c r="CK294" s="111"/>
    </row>
    <row r="295" customFormat="false" ht="12.75" hidden="false" customHeight="false" outlineLevel="0" collapsed="false">
      <c r="B295" s="0" t="e">
        <f aca="false">(D295&amp;E295&amp;F295&amp;G295&amp;H295&amp;I295&amp;J295&amp;K295&amp;L295&amp;M295&amp;N295&amp;O295&amp;P295&amp;Q295&amp;R295&amp;S295&amp;T295&amp;U295&amp;V295&amp;W295&amp;X295&amp;Y295&amp;Z295&amp;AA295&amp;AB295&amp;AC295&amp;AD295&amp;AE295&amp;AF295&amp;AG295&amp;AH295&amp;AI295&amp;AJ295&amp;AK295&amp;AL295&amp;#REF!&amp;#REF!&amp;AM295&amp;AN295&amp;AO295&amp;AP295&amp;AQ295&amp;AR295&amp;AS295&amp;AT295&amp;AU295&amp;AV295&amp;AW295&amp;AX295&amp;AY295&amp;AZ295&amp;BA295&amp;BB295&amp;BC295&amp;BD295&amp;BE295)</f>
        <v>#REF!</v>
      </c>
      <c r="C295" s="108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1"/>
      <c r="P295" s="111"/>
      <c r="Q295" s="111"/>
      <c r="R295" s="111"/>
      <c r="S295" s="111"/>
      <c r="T295" s="111"/>
      <c r="U295" s="111"/>
      <c r="V295" s="111"/>
      <c r="W295" s="111"/>
      <c r="X295" s="111"/>
      <c r="Y295" s="111"/>
      <c r="Z295" s="111"/>
      <c r="AA295" s="111"/>
      <c r="AB295" s="111"/>
      <c r="AC295" s="111"/>
      <c r="AD295" s="111"/>
      <c r="AE295" s="111"/>
      <c r="AF295" s="111"/>
      <c r="AG295" s="111"/>
      <c r="AH295" s="111"/>
      <c r="AI295" s="111"/>
      <c r="AJ295" s="111"/>
      <c r="AK295" s="111"/>
      <c r="AL295" s="111"/>
      <c r="AM295" s="111"/>
      <c r="AN295" s="111"/>
      <c r="AO295" s="111"/>
      <c r="AP295" s="111"/>
      <c r="AQ295" s="111"/>
      <c r="AR295" s="111"/>
      <c r="AS295" s="111"/>
      <c r="AT295" s="111"/>
      <c r="AU295" s="111"/>
      <c r="AV295" s="111"/>
      <c r="AW295" s="111"/>
      <c r="AX295" s="111"/>
      <c r="AY295" s="111"/>
      <c r="AZ295" s="111"/>
      <c r="BA295" s="111"/>
      <c r="BB295" s="111"/>
      <c r="BC295" s="111"/>
      <c r="BD295" s="111"/>
      <c r="BE295" s="111"/>
      <c r="BF295" s="111"/>
      <c r="BG295" s="111"/>
      <c r="BH295" s="111"/>
      <c r="BI295" s="111"/>
      <c r="BJ295" s="111"/>
      <c r="BK295" s="111"/>
      <c r="BL295" s="111"/>
      <c r="BM295" s="111"/>
      <c r="BN295" s="111"/>
      <c r="BO295" s="111"/>
      <c r="BP295" s="111"/>
      <c r="BQ295" s="111"/>
      <c r="BR295" s="111"/>
      <c r="BS295" s="111"/>
      <c r="BT295" s="111"/>
      <c r="BU295" s="111"/>
      <c r="BV295" s="111"/>
      <c r="BW295" s="111"/>
      <c r="BX295" s="111"/>
      <c r="BY295" s="111"/>
      <c r="BZ295" s="111"/>
      <c r="CA295" s="111"/>
      <c r="CB295" s="111"/>
      <c r="CC295" s="111"/>
      <c r="CD295" s="111"/>
      <c r="CE295" s="111"/>
      <c r="CF295" s="111"/>
      <c r="CG295" s="111"/>
      <c r="CH295" s="111"/>
      <c r="CI295" s="111"/>
      <c r="CJ295" s="111"/>
      <c r="CK295" s="111"/>
    </row>
    <row r="296" customFormat="false" ht="12.75" hidden="false" customHeight="false" outlineLevel="0" collapsed="false">
      <c r="B296" s="0" t="e">
        <f aca="false">(D296&amp;E296&amp;F296&amp;G296&amp;H296&amp;I296&amp;J296&amp;K296&amp;L296&amp;M296&amp;N296&amp;O296&amp;P296&amp;Q296&amp;R296&amp;S296&amp;T296&amp;U296&amp;V296&amp;W296&amp;X296&amp;Y296&amp;Z296&amp;AA296&amp;AB296&amp;AC296&amp;AD296&amp;AE296&amp;AF296&amp;AG296&amp;AH296&amp;AI296&amp;AJ296&amp;AK296&amp;AL296&amp;#REF!&amp;#REF!&amp;AM296&amp;AN296&amp;AO296&amp;AP296&amp;AQ296&amp;AR296&amp;AS296&amp;AT296&amp;AU296&amp;AV296&amp;AW296&amp;AX296&amp;AY296&amp;AZ296&amp;BA296&amp;BB296&amp;BC296&amp;BD296&amp;BE296)</f>
        <v>#REF!</v>
      </c>
      <c r="C296" s="108"/>
      <c r="D296" s="111"/>
      <c r="E296" s="111"/>
      <c r="F296" s="111"/>
      <c r="G296" s="111"/>
      <c r="H296" s="111"/>
      <c r="I296" s="111"/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  <c r="X296" s="111"/>
      <c r="Y296" s="111"/>
      <c r="Z296" s="111"/>
      <c r="AA296" s="111"/>
      <c r="AB296" s="111"/>
      <c r="AC296" s="111"/>
      <c r="AD296" s="111"/>
      <c r="AE296" s="111"/>
      <c r="AF296" s="111"/>
      <c r="AG296" s="111"/>
      <c r="AH296" s="111"/>
      <c r="AI296" s="111"/>
      <c r="AJ296" s="111"/>
      <c r="AK296" s="111"/>
      <c r="AL296" s="111"/>
      <c r="AM296" s="111"/>
      <c r="AN296" s="111"/>
      <c r="AO296" s="111"/>
      <c r="AP296" s="111"/>
      <c r="AQ296" s="111"/>
      <c r="AR296" s="111"/>
      <c r="AS296" s="111"/>
      <c r="AT296" s="111"/>
      <c r="AU296" s="111"/>
      <c r="AV296" s="111"/>
      <c r="AW296" s="111"/>
      <c r="AX296" s="111"/>
      <c r="AY296" s="111"/>
      <c r="AZ296" s="111"/>
      <c r="BA296" s="111"/>
      <c r="BB296" s="111"/>
      <c r="BC296" s="111"/>
      <c r="BD296" s="111"/>
      <c r="BE296" s="111"/>
      <c r="BF296" s="111"/>
      <c r="BG296" s="111"/>
      <c r="BH296" s="111"/>
      <c r="BI296" s="111"/>
      <c r="BJ296" s="111"/>
      <c r="BK296" s="111"/>
      <c r="BL296" s="111"/>
      <c r="BM296" s="111"/>
      <c r="BN296" s="111"/>
      <c r="BO296" s="111"/>
      <c r="BP296" s="111"/>
      <c r="BQ296" s="111"/>
      <c r="BR296" s="111"/>
      <c r="BS296" s="111"/>
      <c r="BT296" s="111"/>
      <c r="BU296" s="111"/>
      <c r="BV296" s="111"/>
      <c r="BW296" s="111"/>
      <c r="BX296" s="111"/>
      <c r="BY296" s="111"/>
      <c r="BZ296" s="111"/>
      <c r="CA296" s="111"/>
      <c r="CB296" s="111"/>
      <c r="CC296" s="111"/>
      <c r="CD296" s="111"/>
      <c r="CE296" s="111"/>
      <c r="CF296" s="111"/>
      <c r="CG296" s="111"/>
      <c r="CH296" s="111"/>
      <c r="CI296" s="111"/>
      <c r="CJ296" s="111"/>
      <c r="CK296" s="111"/>
    </row>
    <row r="297" customFormat="false" ht="12.75" hidden="false" customHeight="false" outlineLevel="0" collapsed="false">
      <c r="B297" s="0" t="e">
        <f aca="false">(D297&amp;E297&amp;F297&amp;G297&amp;H297&amp;I297&amp;J297&amp;K297&amp;L297&amp;M297&amp;N297&amp;O297&amp;P297&amp;Q297&amp;R297&amp;S297&amp;T297&amp;U297&amp;V297&amp;W297&amp;X297&amp;Y297&amp;Z297&amp;AA297&amp;AB297&amp;AC297&amp;AD297&amp;AE297&amp;AF297&amp;AG297&amp;AH297&amp;AI297&amp;AJ297&amp;AK297&amp;AL297&amp;#REF!&amp;#REF!&amp;AM297&amp;AN297&amp;AO297&amp;AP297&amp;AQ297&amp;AR297&amp;AS297&amp;AT297&amp;AU297&amp;AV297&amp;AW297&amp;AX297&amp;AY297&amp;AZ297&amp;BA297&amp;BB297&amp;BC297&amp;BD297&amp;BE297)</f>
        <v>#REF!</v>
      </c>
      <c r="C297" s="108"/>
      <c r="D297" s="111"/>
      <c r="E297" s="111"/>
      <c r="F297" s="111"/>
      <c r="G297" s="111"/>
      <c r="H297" s="111"/>
      <c r="I297" s="111"/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  <c r="X297" s="111"/>
      <c r="Y297" s="111"/>
      <c r="Z297" s="111"/>
      <c r="AA297" s="111"/>
      <c r="AB297" s="111"/>
      <c r="AC297" s="111"/>
      <c r="AD297" s="111"/>
      <c r="AE297" s="111"/>
      <c r="AF297" s="111"/>
      <c r="AG297" s="111"/>
      <c r="AH297" s="111"/>
      <c r="AI297" s="111"/>
      <c r="AJ297" s="111"/>
      <c r="AK297" s="111"/>
      <c r="AL297" s="111"/>
      <c r="AM297" s="111"/>
      <c r="AN297" s="111"/>
      <c r="AO297" s="111"/>
      <c r="AP297" s="111"/>
      <c r="AQ297" s="111"/>
      <c r="AR297" s="111"/>
      <c r="AS297" s="111"/>
      <c r="AT297" s="111"/>
      <c r="AU297" s="111"/>
      <c r="AV297" s="111"/>
      <c r="AW297" s="111"/>
      <c r="AX297" s="111"/>
      <c r="AY297" s="111"/>
      <c r="AZ297" s="111"/>
      <c r="BA297" s="111"/>
      <c r="BB297" s="111"/>
      <c r="BC297" s="111"/>
      <c r="BD297" s="111"/>
      <c r="BE297" s="111"/>
      <c r="BF297" s="111"/>
      <c r="BG297" s="111"/>
      <c r="BH297" s="111"/>
      <c r="BI297" s="111"/>
      <c r="BJ297" s="111"/>
      <c r="BK297" s="111"/>
      <c r="BL297" s="111"/>
      <c r="BM297" s="111"/>
      <c r="BN297" s="111"/>
      <c r="BO297" s="111"/>
      <c r="BP297" s="111"/>
      <c r="BQ297" s="111"/>
      <c r="BR297" s="111"/>
      <c r="BS297" s="111"/>
      <c r="BT297" s="111"/>
      <c r="BU297" s="111"/>
      <c r="BV297" s="111"/>
      <c r="BW297" s="111"/>
      <c r="BX297" s="111"/>
      <c r="BY297" s="111"/>
      <c r="BZ297" s="111"/>
      <c r="CA297" s="111"/>
      <c r="CB297" s="111"/>
      <c r="CC297" s="111"/>
      <c r="CD297" s="111"/>
      <c r="CE297" s="111"/>
      <c r="CF297" s="111"/>
      <c r="CG297" s="111"/>
      <c r="CH297" s="111"/>
      <c r="CI297" s="111"/>
      <c r="CJ297" s="111"/>
      <c r="CK297" s="111"/>
    </row>
    <row r="298" customFormat="false" ht="12.75" hidden="false" customHeight="false" outlineLevel="0" collapsed="false">
      <c r="B298" s="0" t="e">
        <f aca="false">(D298&amp;E298&amp;F298&amp;G298&amp;H298&amp;I298&amp;J298&amp;K298&amp;L298&amp;M298&amp;N298&amp;O298&amp;P298&amp;Q298&amp;R298&amp;S298&amp;T298&amp;U298&amp;V298&amp;W298&amp;X298&amp;Y298&amp;Z298&amp;AA298&amp;AB298&amp;AC298&amp;AD298&amp;AE298&amp;AF298&amp;AG298&amp;AH298&amp;AI298&amp;AJ298&amp;AK298&amp;AL298&amp;#REF!&amp;#REF!&amp;AM298&amp;AN298&amp;AO298&amp;AP298&amp;AQ298&amp;AR298&amp;AS298&amp;AT298&amp;AU298&amp;AV298&amp;AW298&amp;AX298&amp;AY298&amp;AZ298&amp;BA298&amp;BB298&amp;BC298&amp;BD298&amp;BE298)</f>
        <v>#REF!</v>
      </c>
      <c r="C298" s="108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  <c r="Y298" s="111"/>
      <c r="Z298" s="111"/>
      <c r="AA298" s="111"/>
      <c r="AB298" s="111"/>
      <c r="AC298" s="111"/>
      <c r="AD298" s="111"/>
      <c r="AE298" s="111"/>
      <c r="AF298" s="111"/>
      <c r="AG298" s="111"/>
      <c r="AH298" s="111"/>
      <c r="AI298" s="111"/>
      <c r="AJ298" s="111"/>
      <c r="AK298" s="111"/>
      <c r="AL298" s="111"/>
      <c r="AM298" s="111"/>
      <c r="AN298" s="111"/>
      <c r="AO298" s="111"/>
      <c r="AP298" s="111"/>
      <c r="AQ298" s="111"/>
      <c r="AR298" s="111"/>
      <c r="AS298" s="111"/>
      <c r="AT298" s="111"/>
      <c r="AU298" s="111"/>
      <c r="AV298" s="111"/>
      <c r="AW298" s="111"/>
      <c r="AX298" s="111"/>
      <c r="AY298" s="111"/>
      <c r="AZ298" s="111"/>
      <c r="BA298" s="111"/>
      <c r="BB298" s="111"/>
      <c r="BC298" s="111"/>
      <c r="BD298" s="111"/>
      <c r="BE298" s="111"/>
      <c r="BF298" s="111"/>
      <c r="BG298" s="111"/>
      <c r="BH298" s="111"/>
      <c r="BI298" s="111"/>
      <c r="BJ298" s="111"/>
      <c r="BK298" s="111"/>
      <c r="BL298" s="111"/>
      <c r="BM298" s="111"/>
      <c r="BN298" s="111"/>
      <c r="BO298" s="111"/>
      <c r="BP298" s="111"/>
      <c r="BQ298" s="111"/>
      <c r="BR298" s="111"/>
      <c r="BS298" s="111"/>
      <c r="BT298" s="111"/>
      <c r="BU298" s="111"/>
      <c r="BV298" s="111"/>
      <c r="BW298" s="111"/>
      <c r="BX298" s="111"/>
      <c r="BY298" s="111"/>
      <c r="BZ298" s="111"/>
      <c r="CA298" s="111"/>
      <c r="CB298" s="111"/>
      <c r="CC298" s="111"/>
      <c r="CD298" s="111"/>
      <c r="CE298" s="111"/>
      <c r="CF298" s="111"/>
      <c r="CG298" s="111"/>
      <c r="CH298" s="111"/>
      <c r="CI298" s="111"/>
      <c r="CJ298" s="111"/>
      <c r="CK298" s="111"/>
    </row>
    <row r="299" customFormat="false" ht="12.75" hidden="false" customHeight="false" outlineLevel="0" collapsed="false">
      <c r="B299" s="0" t="e">
        <f aca="false">(D299&amp;E299&amp;F299&amp;G299&amp;H299&amp;I299&amp;J299&amp;K299&amp;L299&amp;M299&amp;N299&amp;O299&amp;P299&amp;Q299&amp;R299&amp;S299&amp;T299&amp;U299&amp;V299&amp;W299&amp;X299&amp;Y299&amp;Z299&amp;AA299&amp;AB299&amp;AC299&amp;AD299&amp;AE299&amp;AF299&amp;AG299&amp;AH299&amp;AI299&amp;AJ299&amp;AK299&amp;AL299&amp;#REF!&amp;#REF!&amp;AM299&amp;AN299&amp;AO299&amp;AP299&amp;AQ299&amp;AR299&amp;AS299&amp;AT299&amp;AU299&amp;AV299&amp;AW299&amp;AX299&amp;AY299&amp;AZ299&amp;BA299&amp;BB299&amp;BC299&amp;BD299&amp;BE299)</f>
        <v>#REF!</v>
      </c>
      <c r="C299" s="108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  <c r="X299" s="111"/>
      <c r="Y299" s="111"/>
      <c r="Z299" s="111"/>
      <c r="AA299" s="111"/>
      <c r="AB299" s="111"/>
      <c r="AC299" s="111"/>
      <c r="AD299" s="111"/>
      <c r="AE299" s="111"/>
      <c r="AF299" s="111"/>
      <c r="AG299" s="111"/>
      <c r="AH299" s="111"/>
      <c r="AI299" s="111"/>
      <c r="AJ299" s="111"/>
      <c r="AK299" s="111"/>
      <c r="AL299" s="111"/>
      <c r="AM299" s="111"/>
      <c r="AN299" s="111"/>
      <c r="AO299" s="111"/>
      <c r="AP299" s="111"/>
      <c r="AQ299" s="111"/>
      <c r="AR299" s="111"/>
      <c r="AS299" s="111"/>
      <c r="AT299" s="111"/>
      <c r="AU299" s="111"/>
      <c r="AV299" s="111"/>
      <c r="AW299" s="111"/>
      <c r="AX299" s="111"/>
      <c r="AY299" s="111"/>
      <c r="AZ299" s="111"/>
      <c r="BA299" s="111"/>
      <c r="BB299" s="111"/>
      <c r="BC299" s="111"/>
      <c r="BD299" s="111"/>
      <c r="BE299" s="111"/>
      <c r="BF299" s="111"/>
      <c r="BG299" s="111"/>
      <c r="BH299" s="111"/>
      <c r="BI299" s="111"/>
      <c r="BJ299" s="111"/>
      <c r="BK299" s="111"/>
      <c r="BL299" s="111"/>
      <c r="BM299" s="111"/>
      <c r="BN299" s="111"/>
      <c r="BO299" s="111"/>
      <c r="BP299" s="111"/>
      <c r="BQ299" s="111"/>
      <c r="BR299" s="111"/>
      <c r="BS299" s="111"/>
      <c r="BT299" s="111"/>
      <c r="BU299" s="111"/>
      <c r="BV299" s="111"/>
      <c r="BW299" s="111"/>
      <c r="BX299" s="111"/>
      <c r="BY299" s="111"/>
      <c r="BZ299" s="111"/>
      <c r="CA299" s="111"/>
      <c r="CB299" s="111"/>
      <c r="CC299" s="111"/>
      <c r="CD299" s="111"/>
      <c r="CE299" s="111"/>
      <c r="CF299" s="111"/>
      <c r="CG299" s="111"/>
      <c r="CH299" s="111"/>
      <c r="CI299" s="111"/>
      <c r="CJ299" s="111"/>
      <c r="CK299" s="111"/>
    </row>
    <row r="300" customFormat="false" ht="12.75" hidden="false" customHeight="false" outlineLevel="0" collapsed="false">
      <c r="B300" s="0" t="e">
        <f aca="false">(D300&amp;E300&amp;F300&amp;G300&amp;H300&amp;I300&amp;J300&amp;K300&amp;L300&amp;M300&amp;N300&amp;O300&amp;P300&amp;Q300&amp;R300&amp;S300&amp;T300&amp;U300&amp;V300&amp;W300&amp;X300&amp;Y300&amp;Z300&amp;AA300&amp;AB300&amp;AC300&amp;AD300&amp;AE300&amp;AF300&amp;AG300&amp;AH300&amp;AI300&amp;AJ300&amp;AK300&amp;AL300&amp;#REF!&amp;#REF!&amp;AM300&amp;AN300&amp;AO300&amp;AP300&amp;AQ300&amp;AR300&amp;AS300&amp;AT300&amp;AU300&amp;AV300&amp;AW300&amp;AX300&amp;AY300&amp;AZ300&amp;BA300&amp;BB300&amp;BC300&amp;BD300&amp;BE300)</f>
        <v>#REF!</v>
      </c>
      <c r="C300" s="108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  <c r="X300" s="111"/>
      <c r="Y300" s="111"/>
      <c r="Z300" s="111"/>
      <c r="AA300" s="111"/>
      <c r="AB300" s="111"/>
      <c r="AC300" s="111"/>
      <c r="AD300" s="111"/>
      <c r="AE300" s="111"/>
      <c r="AF300" s="111"/>
      <c r="AG300" s="111"/>
      <c r="AH300" s="111"/>
      <c r="AI300" s="111"/>
      <c r="AJ300" s="111"/>
      <c r="AK300" s="111"/>
      <c r="AL300" s="111"/>
      <c r="AM300" s="111"/>
      <c r="AN300" s="111"/>
      <c r="AO300" s="111"/>
      <c r="AP300" s="111"/>
      <c r="AQ300" s="111"/>
      <c r="AR300" s="111"/>
      <c r="AS300" s="111"/>
      <c r="AT300" s="111"/>
      <c r="AU300" s="111"/>
      <c r="AV300" s="111"/>
      <c r="AW300" s="111"/>
      <c r="AX300" s="111"/>
      <c r="AY300" s="111"/>
      <c r="AZ300" s="111"/>
      <c r="BA300" s="111"/>
      <c r="BB300" s="111"/>
      <c r="BC300" s="111"/>
      <c r="BD300" s="111"/>
      <c r="BE300" s="111"/>
      <c r="BF300" s="111"/>
      <c r="BG300" s="111"/>
      <c r="BH300" s="111"/>
      <c r="BI300" s="111"/>
      <c r="BJ300" s="111"/>
      <c r="BK300" s="111"/>
      <c r="BL300" s="111"/>
      <c r="BM300" s="111"/>
      <c r="BN300" s="111"/>
      <c r="BO300" s="111"/>
      <c r="BP300" s="111"/>
      <c r="BQ300" s="111"/>
      <c r="BR300" s="111"/>
      <c r="BS300" s="111"/>
      <c r="BT300" s="111"/>
      <c r="BU300" s="111"/>
      <c r="BV300" s="111"/>
      <c r="BW300" s="111"/>
      <c r="BX300" s="111"/>
      <c r="BY300" s="111"/>
      <c r="BZ300" s="111"/>
      <c r="CA300" s="111"/>
      <c r="CB300" s="111"/>
      <c r="CC300" s="111"/>
      <c r="CD300" s="111"/>
      <c r="CE300" s="111"/>
      <c r="CF300" s="111"/>
      <c r="CG300" s="111"/>
      <c r="CH300" s="111"/>
      <c r="CI300" s="111"/>
      <c r="CJ300" s="111"/>
      <c r="CK300" s="111"/>
    </row>
    <row r="301" customFormat="false" ht="12.75" hidden="false" customHeight="false" outlineLevel="0" collapsed="false">
      <c r="B301" s="0" t="e">
        <f aca="false">(D301&amp;E301&amp;F301&amp;G301&amp;H301&amp;I301&amp;J301&amp;K301&amp;L301&amp;M301&amp;N301&amp;O301&amp;P301&amp;Q301&amp;R301&amp;S301&amp;T301&amp;U301&amp;V301&amp;W301&amp;X301&amp;Y301&amp;Z301&amp;AA301&amp;AB301&amp;AC301&amp;AD301&amp;AE301&amp;AF301&amp;AG301&amp;AH301&amp;AI301&amp;AJ301&amp;AK301&amp;AL301&amp;#REF!&amp;#REF!&amp;AM301&amp;AN301&amp;AO301&amp;AP301&amp;AQ301&amp;AR301&amp;AS301&amp;AT301&amp;AU301&amp;AV301&amp;AW301&amp;AX301&amp;AY301&amp;AZ301&amp;BA301&amp;BB301&amp;BC301&amp;BD301&amp;BE301)</f>
        <v>#REF!</v>
      </c>
      <c r="C301" s="108"/>
      <c r="D301" s="111"/>
      <c r="E301" s="111"/>
      <c r="F301" s="111"/>
      <c r="G301" s="111"/>
      <c r="H301" s="111"/>
      <c r="I301" s="111"/>
      <c r="J301" s="111"/>
      <c r="K301" s="111"/>
      <c r="L301" s="111"/>
      <c r="M301" s="111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  <c r="X301" s="111"/>
      <c r="Y301" s="111"/>
      <c r="Z301" s="111"/>
      <c r="AA301" s="111"/>
      <c r="AB301" s="111"/>
      <c r="AC301" s="111"/>
      <c r="AD301" s="111"/>
      <c r="AE301" s="111"/>
      <c r="AF301" s="111"/>
      <c r="AG301" s="111"/>
      <c r="AH301" s="111"/>
      <c r="AI301" s="111"/>
      <c r="AJ301" s="111"/>
      <c r="AK301" s="111"/>
      <c r="AL301" s="111"/>
      <c r="AM301" s="111"/>
      <c r="AN301" s="111"/>
      <c r="AO301" s="111"/>
      <c r="AP301" s="111"/>
      <c r="AQ301" s="111"/>
      <c r="AR301" s="111"/>
      <c r="AS301" s="111"/>
      <c r="AT301" s="111"/>
      <c r="AU301" s="111"/>
      <c r="AV301" s="111"/>
      <c r="AW301" s="111"/>
      <c r="AX301" s="111"/>
      <c r="AY301" s="111"/>
      <c r="AZ301" s="111"/>
      <c r="BA301" s="111"/>
      <c r="BB301" s="111"/>
      <c r="BC301" s="111"/>
      <c r="BD301" s="111"/>
      <c r="BE301" s="111"/>
      <c r="BF301" s="111"/>
      <c r="BG301" s="111"/>
      <c r="BH301" s="111"/>
      <c r="BI301" s="111"/>
      <c r="BJ301" s="111"/>
      <c r="BK301" s="111"/>
      <c r="BL301" s="111"/>
      <c r="BM301" s="111"/>
      <c r="BN301" s="111"/>
      <c r="BO301" s="111"/>
      <c r="BP301" s="111"/>
      <c r="BQ301" s="111"/>
      <c r="BR301" s="111"/>
      <c r="BS301" s="111"/>
      <c r="BT301" s="111"/>
      <c r="BU301" s="111"/>
      <c r="BV301" s="111"/>
      <c r="BW301" s="111"/>
      <c r="BX301" s="111"/>
      <c r="BY301" s="111"/>
      <c r="BZ301" s="111"/>
      <c r="CA301" s="111"/>
      <c r="CB301" s="111"/>
      <c r="CC301" s="111"/>
      <c r="CD301" s="111"/>
      <c r="CE301" s="111"/>
      <c r="CF301" s="111"/>
      <c r="CG301" s="111"/>
      <c r="CH301" s="111"/>
      <c r="CI301" s="111"/>
      <c r="CJ301" s="111"/>
      <c r="CK301" s="111"/>
    </row>
    <row r="302" customFormat="false" ht="12.75" hidden="false" customHeight="false" outlineLevel="0" collapsed="false">
      <c r="B302" s="0" t="e">
        <f aca="false">(D302&amp;E302&amp;F302&amp;G302&amp;H302&amp;I302&amp;J302&amp;K302&amp;L302&amp;M302&amp;N302&amp;O302&amp;P302&amp;Q302&amp;R302&amp;S302&amp;T302&amp;U302&amp;V302&amp;W302&amp;X302&amp;Y302&amp;Z302&amp;AA302&amp;AB302&amp;AC302&amp;AD302&amp;AE302&amp;AF302&amp;AG302&amp;AH302&amp;AI302&amp;AJ302&amp;AK302&amp;AL302&amp;#REF!&amp;#REF!&amp;AM302&amp;AN302&amp;AO302&amp;AP302&amp;AQ302&amp;AR302&amp;AS302&amp;AT302&amp;AU302&amp;AV302&amp;AW302&amp;AX302&amp;AY302&amp;AZ302&amp;BA302&amp;BB302&amp;BC302&amp;BD302&amp;BE302)</f>
        <v>#REF!</v>
      </c>
      <c r="C302" s="108"/>
      <c r="D302" s="111"/>
      <c r="E302" s="111"/>
      <c r="F302" s="111"/>
      <c r="G302" s="111"/>
      <c r="H302" s="111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  <c r="Y302" s="111"/>
      <c r="Z302" s="111"/>
      <c r="AA302" s="111"/>
      <c r="AB302" s="111"/>
      <c r="AC302" s="111"/>
      <c r="AD302" s="111"/>
      <c r="AE302" s="111"/>
      <c r="AF302" s="111"/>
      <c r="AG302" s="111"/>
      <c r="AH302" s="111"/>
      <c r="AI302" s="111"/>
      <c r="AJ302" s="111"/>
      <c r="AK302" s="111"/>
      <c r="AL302" s="111"/>
      <c r="AM302" s="111"/>
      <c r="AN302" s="111"/>
      <c r="AO302" s="111"/>
      <c r="AP302" s="111"/>
      <c r="AQ302" s="111"/>
      <c r="AR302" s="111"/>
      <c r="AS302" s="111"/>
      <c r="AT302" s="111"/>
      <c r="AU302" s="111"/>
      <c r="AV302" s="111"/>
      <c r="AW302" s="111"/>
      <c r="AX302" s="111"/>
      <c r="AY302" s="111"/>
      <c r="AZ302" s="111"/>
      <c r="BA302" s="111"/>
      <c r="BB302" s="111"/>
      <c r="BC302" s="111"/>
      <c r="BD302" s="111"/>
      <c r="BE302" s="111"/>
      <c r="BF302" s="111"/>
      <c r="BG302" s="111"/>
      <c r="BH302" s="111"/>
      <c r="BI302" s="111"/>
      <c r="BJ302" s="111"/>
      <c r="BK302" s="111"/>
      <c r="BL302" s="111"/>
      <c r="BM302" s="111"/>
      <c r="BN302" s="111"/>
      <c r="BO302" s="111"/>
      <c r="BP302" s="111"/>
      <c r="BQ302" s="111"/>
      <c r="BR302" s="111"/>
      <c r="BS302" s="111"/>
      <c r="BT302" s="111"/>
      <c r="BU302" s="111"/>
      <c r="BV302" s="111"/>
      <c r="BW302" s="111"/>
      <c r="BX302" s="111"/>
      <c r="BY302" s="111"/>
      <c r="BZ302" s="111"/>
      <c r="CA302" s="111"/>
      <c r="CB302" s="111"/>
      <c r="CC302" s="111"/>
      <c r="CD302" s="111"/>
      <c r="CE302" s="111"/>
      <c r="CF302" s="111"/>
      <c r="CG302" s="111"/>
      <c r="CH302" s="111"/>
      <c r="CI302" s="111"/>
      <c r="CJ302" s="111"/>
      <c r="CK302" s="111"/>
    </row>
    <row r="303" customFormat="false" ht="12.75" hidden="false" customHeight="false" outlineLevel="0" collapsed="false">
      <c r="B303" s="0" t="e">
        <f aca="false">(D303&amp;E303&amp;F303&amp;G303&amp;H303&amp;I303&amp;J303&amp;K303&amp;L303&amp;M303&amp;N303&amp;O303&amp;P303&amp;Q303&amp;R303&amp;S303&amp;T303&amp;U303&amp;V303&amp;W303&amp;X303&amp;Y303&amp;Z303&amp;AA303&amp;AB303&amp;AC303&amp;AD303&amp;AE303&amp;AF303&amp;AG303&amp;AH303&amp;AI303&amp;AJ303&amp;AK303&amp;AL303&amp;#REF!&amp;#REF!&amp;AM303&amp;AN303&amp;AO303&amp;AP303&amp;AQ303&amp;AR303&amp;AS303&amp;AT303&amp;AU303&amp;AV303&amp;AW303&amp;AX303&amp;AY303&amp;AZ303&amp;BA303&amp;BB303&amp;BC303&amp;BD303&amp;BE303)</f>
        <v>#REF!</v>
      </c>
      <c r="C303" s="108"/>
      <c r="D303" s="111"/>
      <c r="E303" s="111"/>
      <c r="F303" s="111"/>
      <c r="G303" s="111"/>
      <c r="H303" s="111"/>
      <c r="I303" s="111"/>
      <c r="J303" s="111"/>
      <c r="K303" s="111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  <c r="X303" s="111"/>
      <c r="Y303" s="111"/>
      <c r="Z303" s="111"/>
      <c r="AA303" s="111"/>
      <c r="AB303" s="111"/>
      <c r="AC303" s="111"/>
      <c r="AD303" s="111"/>
      <c r="AE303" s="111"/>
      <c r="AF303" s="111"/>
      <c r="AG303" s="111"/>
      <c r="AH303" s="111"/>
      <c r="AI303" s="111"/>
      <c r="AJ303" s="111"/>
      <c r="AK303" s="111"/>
      <c r="AL303" s="111"/>
      <c r="AM303" s="111"/>
      <c r="AN303" s="111"/>
      <c r="AO303" s="111"/>
      <c r="AP303" s="111"/>
      <c r="AQ303" s="111"/>
      <c r="AR303" s="111"/>
      <c r="AS303" s="111"/>
      <c r="AT303" s="111"/>
      <c r="AU303" s="111"/>
      <c r="AV303" s="111"/>
      <c r="AW303" s="111"/>
      <c r="AX303" s="111"/>
      <c r="AY303" s="111"/>
      <c r="AZ303" s="111"/>
      <c r="BA303" s="111"/>
      <c r="BB303" s="111"/>
      <c r="BC303" s="111"/>
      <c r="BD303" s="111"/>
      <c r="BE303" s="111"/>
      <c r="BF303" s="111"/>
      <c r="BG303" s="111"/>
      <c r="BH303" s="111"/>
      <c r="BI303" s="111"/>
      <c r="BJ303" s="111"/>
      <c r="BK303" s="111"/>
      <c r="BL303" s="111"/>
      <c r="BM303" s="111"/>
      <c r="BN303" s="111"/>
      <c r="BO303" s="111"/>
      <c r="BP303" s="111"/>
      <c r="BQ303" s="111"/>
      <c r="BR303" s="111"/>
      <c r="BS303" s="111"/>
      <c r="BT303" s="111"/>
      <c r="BU303" s="111"/>
      <c r="BV303" s="111"/>
      <c r="BW303" s="111"/>
      <c r="BX303" s="111"/>
      <c r="BY303" s="111"/>
      <c r="BZ303" s="111"/>
      <c r="CA303" s="111"/>
      <c r="CB303" s="111"/>
      <c r="CC303" s="111"/>
      <c r="CD303" s="111"/>
      <c r="CE303" s="111"/>
      <c r="CF303" s="111"/>
      <c r="CG303" s="111"/>
      <c r="CH303" s="111"/>
      <c r="CI303" s="111"/>
      <c r="CJ303" s="111"/>
      <c r="CK303" s="111"/>
    </row>
    <row r="304" customFormat="false" ht="12.75" hidden="false" customHeight="false" outlineLevel="0" collapsed="false">
      <c r="B304" s="0" t="e">
        <f aca="false">(D304&amp;E304&amp;F304&amp;G304&amp;H304&amp;I304&amp;J304&amp;K304&amp;L304&amp;M304&amp;N304&amp;O304&amp;P304&amp;Q304&amp;R304&amp;S304&amp;T304&amp;U304&amp;V304&amp;W304&amp;X304&amp;Y304&amp;Z304&amp;AA304&amp;AB304&amp;AC304&amp;AD304&amp;AE304&amp;AF304&amp;AG304&amp;AH304&amp;AI304&amp;AJ304&amp;AK304&amp;AL304&amp;#REF!&amp;#REF!&amp;AM304&amp;AN304&amp;AO304&amp;AP304&amp;AQ304&amp;AR304&amp;AS304&amp;AT304&amp;AU304&amp;AV304&amp;AW304&amp;AX304&amp;AY304&amp;AZ304&amp;BA304&amp;BB304&amp;BC304&amp;BD304&amp;BE304)</f>
        <v>#REF!</v>
      </c>
      <c r="C304" s="108"/>
      <c r="D304" s="111"/>
      <c r="E304" s="111"/>
      <c r="F304" s="111"/>
      <c r="G304" s="111"/>
      <c r="H304" s="111"/>
      <c r="I304" s="111"/>
      <c r="J304" s="111"/>
      <c r="K304" s="111"/>
      <c r="L304" s="111"/>
      <c r="M304" s="111"/>
      <c r="N304" s="111"/>
      <c r="O304" s="111"/>
      <c r="P304" s="111"/>
      <c r="Q304" s="111"/>
      <c r="R304" s="111"/>
      <c r="S304" s="111"/>
      <c r="T304" s="111"/>
      <c r="U304" s="111"/>
      <c r="V304" s="111"/>
      <c r="W304" s="111"/>
      <c r="X304" s="111"/>
      <c r="Y304" s="111"/>
      <c r="Z304" s="111"/>
      <c r="AA304" s="111"/>
      <c r="AB304" s="111"/>
      <c r="AC304" s="111"/>
      <c r="AD304" s="111"/>
      <c r="AE304" s="111"/>
      <c r="AF304" s="111"/>
      <c r="AG304" s="111"/>
      <c r="AH304" s="111"/>
      <c r="AI304" s="111"/>
      <c r="AJ304" s="111"/>
      <c r="AK304" s="111"/>
      <c r="AL304" s="111"/>
      <c r="AM304" s="111"/>
      <c r="AN304" s="111"/>
      <c r="AO304" s="111"/>
      <c r="AP304" s="111"/>
      <c r="AQ304" s="111"/>
      <c r="AR304" s="111"/>
      <c r="AS304" s="111"/>
      <c r="AT304" s="111"/>
      <c r="AU304" s="111"/>
      <c r="AV304" s="111"/>
      <c r="AW304" s="111"/>
      <c r="AX304" s="111"/>
      <c r="AY304" s="111"/>
      <c r="AZ304" s="111"/>
      <c r="BA304" s="111"/>
      <c r="BB304" s="111"/>
      <c r="BC304" s="111"/>
      <c r="BD304" s="111"/>
      <c r="BE304" s="111"/>
      <c r="BF304" s="111"/>
      <c r="BG304" s="111"/>
      <c r="BH304" s="111"/>
      <c r="BI304" s="111"/>
      <c r="BJ304" s="111"/>
      <c r="BK304" s="111"/>
      <c r="BL304" s="111"/>
      <c r="BM304" s="111"/>
      <c r="BN304" s="111"/>
      <c r="BO304" s="111"/>
      <c r="BP304" s="111"/>
      <c r="BQ304" s="111"/>
      <c r="BR304" s="111"/>
      <c r="BS304" s="111"/>
      <c r="BT304" s="111"/>
      <c r="BU304" s="111"/>
      <c r="BV304" s="111"/>
      <c r="BW304" s="111"/>
      <c r="BX304" s="111"/>
      <c r="BY304" s="111"/>
      <c r="BZ304" s="111"/>
      <c r="CA304" s="111"/>
      <c r="CB304" s="111"/>
      <c r="CC304" s="111"/>
      <c r="CD304" s="111"/>
      <c r="CE304" s="111"/>
      <c r="CF304" s="111"/>
      <c r="CG304" s="111"/>
      <c r="CH304" s="111"/>
      <c r="CI304" s="111"/>
      <c r="CJ304" s="111"/>
      <c r="CK304" s="111"/>
    </row>
    <row r="305" customFormat="false" ht="12.75" hidden="false" customHeight="false" outlineLevel="0" collapsed="false">
      <c r="B305" s="0" t="e">
        <f aca="false">(D305&amp;E305&amp;F305&amp;G305&amp;H305&amp;I305&amp;J305&amp;K305&amp;L305&amp;M305&amp;N305&amp;O305&amp;P305&amp;Q305&amp;R305&amp;S305&amp;T305&amp;U305&amp;V305&amp;W305&amp;X305&amp;Y305&amp;Z305&amp;AA305&amp;AB305&amp;AC305&amp;AD305&amp;AE305&amp;AF305&amp;AG305&amp;AH305&amp;AI305&amp;AJ305&amp;AK305&amp;AL305&amp;#REF!&amp;#REF!&amp;AM305&amp;AN305&amp;AO305&amp;AP305&amp;AQ305&amp;AR305&amp;AS305&amp;AT305&amp;AU305&amp;AV305&amp;AW305&amp;AX305&amp;AY305&amp;AZ305&amp;BA305&amp;BB305&amp;BC305&amp;BD305&amp;BE305)</f>
        <v>#REF!</v>
      </c>
      <c r="C305" s="108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  <c r="AB305" s="111"/>
      <c r="AC305" s="111"/>
      <c r="AD305" s="111"/>
      <c r="AE305" s="111"/>
      <c r="AF305" s="111"/>
      <c r="AG305" s="111"/>
      <c r="AH305" s="111"/>
      <c r="AI305" s="111"/>
      <c r="AJ305" s="111"/>
      <c r="AK305" s="111"/>
      <c r="AL305" s="111"/>
      <c r="AM305" s="111"/>
      <c r="AN305" s="111"/>
      <c r="AO305" s="111"/>
      <c r="AP305" s="111"/>
      <c r="AQ305" s="111"/>
      <c r="AR305" s="111"/>
      <c r="AS305" s="111"/>
      <c r="AT305" s="111"/>
      <c r="AU305" s="111"/>
      <c r="AV305" s="111"/>
      <c r="AW305" s="111"/>
      <c r="AX305" s="111"/>
      <c r="AY305" s="111"/>
      <c r="AZ305" s="111"/>
      <c r="BA305" s="111"/>
      <c r="BB305" s="111"/>
      <c r="BC305" s="111"/>
      <c r="BD305" s="111"/>
      <c r="BE305" s="111"/>
      <c r="BF305" s="111"/>
      <c r="BG305" s="111"/>
      <c r="BH305" s="111"/>
      <c r="BI305" s="111"/>
      <c r="BJ305" s="111"/>
      <c r="BK305" s="111"/>
      <c r="BL305" s="111"/>
      <c r="BM305" s="111"/>
      <c r="BN305" s="111"/>
      <c r="BO305" s="111"/>
      <c r="BP305" s="111"/>
      <c r="BQ305" s="111"/>
      <c r="BR305" s="111"/>
      <c r="BS305" s="111"/>
      <c r="BT305" s="111"/>
      <c r="BU305" s="111"/>
      <c r="BV305" s="111"/>
      <c r="BW305" s="111"/>
      <c r="BX305" s="111"/>
      <c r="BY305" s="111"/>
      <c r="BZ305" s="111"/>
      <c r="CA305" s="111"/>
      <c r="CB305" s="111"/>
      <c r="CC305" s="111"/>
      <c r="CD305" s="111"/>
      <c r="CE305" s="111"/>
      <c r="CF305" s="111"/>
      <c r="CG305" s="111"/>
      <c r="CH305" s="111"/>
      <c r="CI305" s="111"/>
      <c r="CJ305" s="111"/>
      <c r="CK305" s="111"/>
    </row>
    <row r="306" customFormat="false" ht="12.75" hidden="false" customHeight="false" outlineLevel="0" collapsed="false">
      <c r="B306" s="0" t="e">
        <f aca="false">(D306&amp;E306&amp;F306&amp;G306&amp;H306&amp;I306&amp;J306&amp;K306&amp;L306&amp;M306&amp;N306&amp;O306&amp;P306&amp;Q306&amp;R306&amp;S306&amp;T306&amp;U306&amp;V306&amp;W306&amp;X306&amp;Y306&amp;Z306&amp;AA306&amp;AB306&amp;AC306&amp;AD306&amp;AE306&amp;AF306&amp;AG306&amp;AH306&amp;AI306&amp;AJ306&amp;AK306&amp;AL306&amp;#REF!&amp;#REF!&amp;AM306&amp;AN306&amp;AO306&amp;AP306&amp;AQ306&amp;AR306&amp;AS306&amp;AT306&amp;AU306&amp;AV306&amp;AW306&amp;AX306&amp;AY306&amp;AZ306&amp;BA306&amp;BB306&amp;BC306&amp;BD306&amp;BE306)</f>
        <v>#REF!</v>
      </c>
      <c r="C306" s="108"/>
      <c r="D306" s="111"/>
      <c r="E306" s="111"/>
      <c r="F306" s="111"/>
      <c r="G306" s="111"/>
      <c r="H306" s="111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  <c r="X306" s="111"/>
      <c r="Y306" s="111"/>
      <c r="Z306" s="111"/>
      <c r="AA306" s="111"/>
      <c r="AB306" s="111"/>
      <c r="AC306" s="111"/>
      <c r="AD306" s="111"/>
      <c r="AE306" s="111"/>
      <c r="AF306" s="111"/>
      <c r="AG306" s="111"/>
      <c r="AH306" s="111"/>
      <c r="AI306" s="111"/>
      <c r="AJ306" s="111"/>
      <c r="AK306" s="111"/>
      <c r="AL306" s="111"/>
      <c r="AM306" s="111"/>
      <c r="AN306" s="111"/>
      <c r="AO306" s="111"/>
      <c r="AP306" s="111"/>
      <c r="AQ306" s="111"/>
      <c r="AR306" s="111"/>
      <c r="AS306" s="111"/>
      <c r="AT306" s="111"/>
      <c r="AU306" s="111"/>
      <c r="AV306" s="111"/>
      <c r="AW306" s="111"/>
      <c r="AX306" s="111"/>
      <c r="AY306" s="111"/>
      <c r="AZ306" s="111"/>
      <c r="BA306" s="111"/>
      <c r="BB306" s="111"/>
      <c r="BC306" s="111"/>
      <c r="BD306" s="111"/>
      <c r="BE306" s="111"/>
      <c r="BF306" s="111"/>
      <c r="BG306" s="111"/>
      <c r="BH306" s="111"/>
      <c r="BI306" s="111"/>
      <c r="BJ306" s="111"/>
      <c r="BK306" s="111"/>
      <c r="BL306" s="111"/>
      <c r="BM306" s="111"/>
      <c r="BN306" s="111"/>
      <c r="BO306" s="111"/>
      <c r="BP306" s="111"/>
      <c r="BQ306" s="111"/>
      <c r="BR306" s="111"/>
      <c r="BS306" s="111"/>
      <c r="BT306" s="111"/>
      <c r="BU306" s="111"/>
      <c r="BV306" s="111"/>
      <c r="BW306" s="111"/>
      <c r="BX306" s="111"/>
      <c r="BY306" s="111"/>
      <c r="BZ306" s="111"/>
      <c r="CA306" s="111"/>
      <c r="CB306" s="111"/>
      <c r="CC306" s="111"/>
      <c r="CD306" s="111"/>
      <c r="CE306" s="111"/>
      <c r="CF306" s="111"/>
      <c r="CG306" s="111"/>
      <c r="CH306" s="111"/>
      <c r="CI306" s="111"/>
      <c r="CJ306" s="111"/>
      <c r="CK306" s="111"/>
    </row>
    <row r="307" customFormat="false" ht="12.75" hidden="false" customHeight="false" outlineLevel="0" collapsed="false">
      <c r="B307" s="0" t="e">
        <f aca="false">(D307&amp;E307&amp;F307&amp;G307&amp;H307&amp;I307&amp;J307&amp;K307&amp;L307&amp;M307&amp;N307&amp;O307&amp;P307&amp;Q307&amp;R307&amp;S307&amp;T307&amp;U307&amp;V307&amp;W307&amp;X307&amp;Y307&amp;Z307&amp;AA307&amp;AB307&amp;AC307&amp;AD307&amp;AE307&amp;AF307&amp;AG307&amp;AH307&amp;AI307&amp;AJ307&amp;AK307&amp;AL307&amp;#REF!&amp;#REF!&amp;AM307&amp;AN307&amp;AO307&amp;AP307&amp;AQ307&amp;AR307&amp;AS307&amp;AT307&amp;AU307&amp;AV307&amp;AW307&amp;AX307&amp;AY307&amp;AZ307&amp;BA307&amp;BB307&amp;BC307&amp;BD307&amp;BE307)</f>
        <v>#REF!</v>
      </c>
      <c r="C307" s="108"/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  <c r="X307" s="111"/>
      <c r="Y307" s="111"/>
      <c r="Z307" s="111"/>
      <c r="AA307" s="111"/>
      <c r="AB307" s="111"/>
      <c r="AC307" s="111"/>
      <c r="AD307" s="111"/>
      <c r="AE307" s="111"/>
      <c r="AF307" s="111"/>
      <c r="AG307" s="111"/>
      <c r="AH307" s="111"/>
      <c r="AI307" s="111"/>
      <c r="AJ307" s="111"/>
      <c r="AK307" s="111"/>
      <c r="AL307" s="111"/>
      <c r="AM307" s="111"/>
      <c r="AN307" s="111"/>
      <c r="AO307" s="111"/>
      <c r="AP307" s="111"/>
      <c r="AQ307" s="111"/>
      <c r="AR307" s="111"/>
      <c r="AS307" s="111"/>
      <c r="AT307" s="111"/>
      <c r="AU307" s="111"/>
      <c r="AV307" s="111"/>
      <c r="AW307" s="111"/>
      <c r="AX307" s="111"/>
      <c r="AY307" s="111"/>
      <c r="AZ307" s="111"/>
      <c r="BA307" s="111"/>
      <c r="BB307" s="111"/>
      <c r="BC307" s="111"/>
      <c r="BD307" s="111"/>
      <c r="BE307" s="111"/>
      <c r="BF307" s="111"/>
      <c r="BG307" s="111"/>
      <c r="BH307" s="111"/>
      <c r="BI307" s="111"/>
      <c r="BJ307" s="111"/>
      <c r="BK307" s="111"/>
      <c r="BL307" s="111"/>
      <c r="BM307" s="111"/>
      <c r="BN307" s="111"/>
      <c r="BO307" s="111"/>
      <c r="BP307" s="111"/>
      <c r="BQ307" s="111"/>
      <c r="BR307" s="111"/>
      <c r="BS307" s="111"/>
      <c r="BT307" s="111"/>
      <c r="BU307" s="111"/>
      <c r="BV307" s="111"/>
      <c r="BW307" s="111"/>
      <c r="BX307" s="111"/>
      <c r="BY307" s="111"/>
      <c r="BZ307" s="111"/>
      <c r="CA307" s="111"/>
      <c r="CB307" s="111"/>
      <c r="CC307" s="111"/>
      <c r="CD307" s="111"/>
      <c r="CE307" s="111"/>
      <c r="CF307" s="111"/>
      <c r="CG307" s="111"/>
      <c r="CH307" s="111"/>
      <c r="CI307" s="111"/>
      <c r="CJ307" s="111"/>
      <c r="CK307" s="111"/>
    </row>
    <row r="308" customFormat="false" ht="12.75" hidden="false" customHeight="false" outlineLevel="0" collapsed="false">
      <c r="B308" s="0" t="e">
        <f aca="false">(D308&amp;E308&amp;F308&amp;G308&amp;H308&amp;I308&amp;J308&amp;K308&amp;L308&amp;M308&amp;N308&amp;O308&amp;P308&amp;Q308&amp;R308&amp;S308&amp;T308&amp;U308&amp;V308&amp;W308&amp;X308&amp;Y308&amp;Z308&amp;AA308&amp;AB308&amp;AC308&amp;AD308&amp;AE308&amp;AF308&amp;AG308&amp;AH308&amp;AI308&amp;AJ308&amp;AK308&amp;AL308&amp;#REF!&amp;#REF!&amp;AM308&amp;AN308&amp;AO308&amp;AP308&amp;AQ308&amp;AR308&amp;AS308&amp;AT308&amp;AU308&amp;AV308&amp;AW308&amp;AX308&amp;AY308&amp;AZ308&amp;BA308&amp;BB308&amp;BC308&amp;BD308&amp;BE308)</f>
        <v>#REF!</v>
      </c>
      <c r="C308" s="108"/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  <c r="X308" s="111"/>
      <c r="Y308" s="111"/>
      <c r="Z308" s="111"/>
      <c r="AA308" s="111"/>
      <c r="AB308" s="111"/>
      <c r="AC308" s="111"/>
      <c r="AD308" s="111"/>
      <c r="AE308" s="111"/>
      <c r="AF308" s="111"/>
      <c r="AG308" s="111"/>
      <c r="AH308" s="111"/>
      <c r="AI308" s="111"/>
      <c r="AJ308" s="111"/>
      <c r="AK308" s="111"/>
      <c r="AL308" s="111"/>
      <c r="AM308" s="111"/>
      <c r="AN308" s="111"/>
      <c r="AO308" s="111"/>
      <c r="AP308" s="111"/>
      <c r="AQ308" s="111"/>
      <c r="AR308" s="111"/>
      <c r="AS308" s="111"/>
      <c r="AT308" s="111"/>
      <c r="AU308" s="111"/>
      <c r="AV308" s="111"/>
      <c r="AW308" s="111"/>
      <c r="AX308" s="111"/>
      <c r="AY308" s="111"/>
      <c r="AZ308" s="111"/>
      <c r="BA308" s="111"/>
      <c r="BB308" s="111"/>
      <c r="BC308" s="111"/>
      <c r="BD308" s="111"/>
      <c r="BE308" s="111"/>
      <c r="BF308" s="111"/>
      <c r="BG308" s="111"/>
      <c r="BH308" s="111"/>
      <c r="BI308" s="111"/>
      <c r="BJ308" s="111"/>
      <c r="BK308" s="111"/>
      <c r="BL308" s="111"/>
      <c r="BM308" s="111"/>
      <c r="BN308" s="111"/>
      <c r="BO308" s="111"/>
      <c r="BP308" s="111"/>
      <c r="BQ308" s="111"/>
      <c r="BR308" s="111"/>
      <c r="BS308" s="111"/>
      <c r="BT308" s="111"/>
      <c r="BU308" s="111"/>
      <c r="BV308" s="111"/>
      <c r="BW308" s="111"/>
      <c r="BX308" s="111"/>
      <c r="BY308" s="111"/>
      <c r="BZ308" s="111"/>
      <c r="CA308" s="111"/>
      <c r="CB308" s="111"/>
      <c r="CC308" s="111"/>
      <c r="CD308" s="111"/>
      <c r="CE308" s="111"/>
      <c r="CF308" s="111"/>
      <c r="CG308" s="111"/>
      <c r="CH308" s="111"/>
      <c r="CI308" s="111"/>
      <c r="CJ308" s="111"/>
      <c r="CK308" s="111"/>
    </row>
    <row r="309" customFormat="false" ht="12.75" hidden="false" customHeight="false" outlineLevel="0" collapsed="false">
      <c r="B309" s="0" t="e">
        <f aca="false">(D309&amp;E309&amp;F309&amp;G309&amp;H309&amp;I309&amp;J309&amp;K309&amp;L309&amp;M309&amp;N309&amp;O309&amp;P309&amp;Q309&amp;R309&amp;S309&amp;T309&amp;U309&amp;V309&amp;W309&amp;X309&amp;Y309&amp;Z309&amp;AA309&amp;AB309&amp;AC309&amp;AD309&amp;AE309&amp;AF309&amp;AG309&amp;AH309&amp;AI309&amp;AJ309&amp;AK309&amp;AL309&amp;#REF!&amp;#REF!&amp;AM309&amp;AN309&amp;AO309&amp;AP309&amp;AQ309&amp;AR309&amp;AS309&amp;AT309&amp;AU309&amp;AV309&amp;AW309&amp;AX309&amp;AY309&amp;AZ309&amp;BA309&amp;BB309&amp;BC309&amp;BD309&amp;BE309)</f>
        <v>#REF!</v>
      </c>
      <c r="C309" s="108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1"/>
      <c r="Y309" s="111"/>
      <c r="Z309" s="111"/>
      <c r="AA309" s="111"/>
      <c r="AB309" s="111"/>
      <c r="AC309" s="111"/>
      <c r="AD309" s="111"/>
      <c r="AE309" s="111"/>
      <c r="AF309" s="111"/>
      <c r="AG309" s="111"/>
      <c r="AH309" s="111"/>
      <c r="AI309" s="111"/>
      <c r="AJ309" s="111"/>
      <c r="AK309" s="111"/>
      <c r="AL309" s="111"/>
      <c r="AM309" s="111"/>
      <c r="AN309" s="111"/>
      <c r="AO309" s="111"/>
      <c r="AP309" s="111"/>
      <c r="AQ309" s="111"/>
      <c r="AR309" s="111"/>
      <c r="AS309" s="111"/>
      <c r="AT309" s="111"/>
      <c r="AU309" s="111"/>
      <c r="AV309" s="111"/>
      <c r="AW309" s="111"/>
      <c r="AX309" s="111"/>
      <c r="AY309" s="111"/>
      <c r="AZ309" s="111"/>
      <c r="BA309" s="111"/>
      <c r="BB309" s="111"/>
      <c r="BC309" s="111"/>
      <c r="BD309" s="111"/>
      <c r="BE309" s="111"/>
      <c r="BF309" s="111"/>
      <c r="BG309" s="111"/>
      <c r="BH309" s="111"/>
      <c r="BI309" s="111"/>
      <c r="BJ309" s="111"/>
      <c r="BK309" s="111"/>
      <c r="BL309" s="111"/>
      <c r="BM309" s="111"/>
      <c r="BN309" s="111"/>
      <c r="BO309" s="111"/>
      <c r="BP309" s="111"/>
      <c r="BQ309" s="111"/>
      <c r="BR309" s="111"/>
      <c r="BS309" s="111"/>
      <c r="BT309" s="111"/>
      <c r="BU309" s="111"/>
      <c r="BV309" s="111"/>
      <c r="BW309" s="111"/>
      <c r="BX309" s="111"/>
      <c r="BY309" s="111"/>
      <c r="BZ309" s="111"/>
      <c r="CA309" s="111"/>
      <c r="CB309" s="111"/>
      <c r="CC309" s="111"/>
      <c r="CD309" s="111"/>
      <c r="CE309" s="111"/>
      <c r="CF309" s="111"/>
      <c r="CG309" s="111"/>
      <c r="CH309" s="111"/>
      <c r="CI309" s="111"/>
      <c r="CJ309" s="111"/>
      <c r="CK309" s="111"/>
    </row>
    <row r="310" customFormat="false" ht="12.75" hidden="false" customHeight="false" outlineLevel="0" collapsed="false">
      <c r="B310" s="0" t="e">
        <f aca="false">(D310&amp;E310&amp;F310&amp;G310&amp;H310&amp;I310&amp;J310&amp;K310&amp;L310&amp;M310&amp;N310&amp;O310&amp;P310&amp;Q310&amp;R310&amp;S310&amp;T310&amp;U310&amp;V310&amp;W310&amp;X310&amp;Y310&amp;Z310&amp;AA310&amp;AB310&amp;AC310&amp;AD310&amp;AE310&amp;AF310&amp;AG310&amp;AH310&amp;AI310&amp;AJ310&amp;AK310&amp;AL310&amp;#REF!&amp;#REF!&amp;AM310&amp;AN310&amp;AO310&amp;AP310&amp;AQ310&amp;AR310&amp;AS310&amp;AT310&amp;AU310&amp;AV310&amp;AW310&amp;AX310&amp;AY310&amp;AZ310&amp;BA310&amp;BB310&amp;BC310&amp;BD310&amp;BE310)</f>
        <v>#REF!</v>
      </c>
      <c r="C310" s="108"/>
      <c r="D310" s="111"/>
      <c r="E310" s="111"/>
      <c r="F310" s="111"/>
      <c r="G310" s="111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  <c r="X310" s="111"/>
      <c r="Y310" s="111"/>
      <c r="Z310" s="111"/>
      <c r="AA310" s="111"/>
      <c r="AB310" s="111"/>
      <c r="AC310" s="111"/>
      <c r="AD310" s="111"/>
      <c r="AE310" s="111"/>
      <c r="AF310" s="111"/>
      <c r="AG310" s="111"/>
      <c r="AH310" s="111"/>
      <c r="AI310" s="111"/>
      <c r="AJ310" s="111"/>
      <c r="AK310" s="111"/>
      <c r="AL310" s="111"/>
      <c r="AM310" s="111"/>
      <c r="AN310" s="111"/>
      <c r="AO310" s="111"/>
      <c r="AP310" s="111"/>
      <c r="AQ310" s="111"/>
      <c r="AR310" s="111"/>
      <c r="AS310" s="111"/>
      <c r="AT310" s="111"/>
      <c r="AU310" s="111"/>
      <c r="AV310" s="111"/>
      <c r="AW310" s="111"/>
      <c r="AX310" s="111"/>
      <c r="AY310" s="111"/>
      <c r="AZ310" s="111"/>
      <c r="BA310" s="111"/>
      <c r="BB310" s="111"/>
      <c r="BC310" s="111"/>
      <c r="BD310" s="111"/>
      <c r="BE310" s="111"/>
      <c r="BF310" s="111"/>
      <c r="BG310" s="111"/>
      <c r="BH310" s="111"/>
      <c r="BI310" s="111"/>
      <c r="BJ310" s="111"/>
      <c r="BK310" s="111"/>
      <c r="BL310" s="111"/>
      <c r="BM310" s="111"/>
      <c r="BN310" s="111"/>
      <c r="BO310" s="111"/>
      <c r="BP310" s="111"/>
      <c r="BQ310" s="111"/>
      <c r="BR310" s="111"/>
      <c r="BS310" s="111"/>
      <c r="BT310" s="111"/>
      <c r="BU310" s="111"/>
      <c r="BV310" s="111"/>
      <c r="BW310" s="111"/>
      <c r="BX310" s="111"/>
      <c r="BY310" s="111"/>
      <c r="BZ310" s="111"/>
      <c r="CA310" s="111"/>
      <c r="CB310" s="111"/>
      <c r="CC310" s="111"/>
      <c r="CD310" s="111"/>
      <c r="CE310" s="111"/>
      <c r="CF310" s="111"/>
      <c r="CG310" s="111"/>
      <c r="CH310" s="111"/>
      <c r="CI310" s="111"/>
      <c r="CJ310" s="111"/>
      <c r="CK310" s="111"/>
    </row>
    <row r="311" customFormat="false" ht="12.75" hidden="false" customHeight="false" outlineLevel="0" collapsed="false">
      <c r="B311" s="0" t="e">
        <f aca="false">(D311&amp;E311&amp;F311&amp;G311&amp;H311&amp;I311&amp;J311&amp;K311&amp;L311&amp;M311&amp;N311&amp;O311&amp;P311&amp;Q311&amp;R311&amp;S311&amp;T311&amp;U311&amp;V311&amp;W311&amp;X311&amp;Y311&amp;Z311&amp;AA311&amp;AB311&amp;AC311&amp;AD311&amp;AE311&amp;AF311&amp;AG311&amp;AH311&amp;AI311&amp;AJ311&amp;AK311&amp;AL311&amp;#REF!&amp;#REF!&amp;AM311&amp;AN311&amp;AO311&amp;AP311&amp;AQ311&amp;AR311&amp;AS311&amp;AT311&amp;AU311&amp;AV311&amp;AW311&amp;AX311&amp;AY311&amp;AZ311&amp;BA311&amp;BB311&amp;BC311&amp;BD311&amp;BE311)</f>
        <v>#REF!</v>
      </c>
      <c r="C311" s="108"/>
      <c r="D311" s="111"/>
      <c r="E311" s="111"/>
      <c r="F311" s="111"/>
      <c r="G311" s="111"/>
      <c r="H311" s="111"/>
      <c r="I311" s="111"/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  <c r="X311" s="111"/>
      <c r="Y311" s="111"/>
      <c r="Z311" s="111"/>
      <c r="AA311" s="111"/>
      <c r="AB311" s="111"/>
      <c r="AC311" s="111"/>
      <c r="AD311" s="111"/>
      <c r="AE311" s="111"/>
      <c r="AF311" s="111"/>
      <c r="AG311" s="111"/>
      <c r="AH311" s="111"/>
      <c r="AI311" s="111"/>
      <c r="AJ311" s="111"/>
      <c r="AK311" s="111"/>
      <c r="AL311" s="111"/>
      <c r="AM311" s="111"/>
      <c r="AN311" s="111"/>
      <c r="AO311" s="111"/>
      <c r="AP311" s="111"/>
      <c r="AQ311" s="111"/>
      <c r="AR311" s="111"/>
      <c r="AS311" s="111"/>
      <c r="AT311" s="111"/>
      <c r="AU311" s="111"/>
      <c r="AV311" s="111"/>
      <c r="AW311" s="111"/>
      <c r="AX311" s="111"/>
      <c r="AY311" s="111"/>
      <c r="AZ311" s="111"/>
      <c r="BA311" s="111"/>
      <c r="BB311" s="111"/>
      <c r="BC311" s="111"/>
      <c r="BD311" s="111"/>
      <c r="BE311" s="111"/>
      <c r="BF311" s="111"/>
      <c r="BG311" s="111"/>
      <c r="BH311" s="111"/>
      <c r="BI311" s="111"/>
      <c r="BJ311" s="111"/>
      <c r="BK311" s="111"/>
      <c r="BL311" s="111"/>
      <c r="BM311" s="111"/>
      <c r="BN311" s="111"/>
      <c r="BO311" s="111"/>
      <c r="BP311" s="111"/>
      <c r="BQ311" s="111"/>
      <c r="BR311" s="111"/>
      <c r="BS311" s="111"/>
      <c r="BT311" s="111"/>
      <c r="BU311" s="111"/>
      <c r="BV311" s="111"/>
      <c r="BW311" s="111"/>
      <c r="BX311" s="111"/>
      <c r="BY311" s="111"/>
      <c r="BZ311" s="111"/>
      <c r="CA311" s="111"/>
      <c r="CB311" s="111"/>
      <c r="CC311" s="111"/>
      <c r="CD311" s="111"/>
      <c r="CE311" s="111"/>
      <c r="CF311" s="111"/>
      <c r="CG311" s="111"/>
      <c r="CH311" s="111"/>
      <c r="CI311" s="111"/>
      <c r="CJ311" s="111"/>
      <c r="CK311" s="111"/>
    </row>
    <row r="312" customFormat="false" ht="12.75" hidden="false" customHeight="false" outlineLevel="0" collapsed="false">
      <c r="B312" s="0" t="e">
        <f aca="false">(D312&amp;E312&amp;F312&amp;G312&amp;H312&amp;I312&amp;J312&amp;K312&amp;L312&amp;M312&amp;N312&amp;O312&amp;P312&amp;Q312&amp;R312&amp;S312&amp;T312&amp;U312&amp;V312&amp;W312&amp;X312&amp;Y312&amp;Z312&amp;AA312&amp;AB312&amp;AC312&amp;AD312&amp;AE312&amp;AF312&amp;AG312&amp;AH312&amp;AI312&amp;AJ312&amp;AK312&amp;AL312&amp;#REF!&amp;#REF!&amp;AM312&amp;AN312&amp;AO312&amp;AP312&amp;AQ312&amp;AR312&amp;AS312&amp;AT312&amp;AU312&amp;AV312&amp;AW312&amp;AX312&amp;AY312&amp;AZ312&amp;BA312&amp;BB312&amp;BC312&amp;BD312&amp;BE312)</f>
        <v>#REF!</v>
      </c>
      <c r="C312" s="108"/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  <c r="X312" s="111"/>
      <c r="Y312" s="111"/>
      <c r="Z312" s="111"/>
      <c r="AA312" s="111"/>
      <c r="AB312" s="111"/>
      <c r="AC312" s="111"/>
      <c r="AD312" s="111"/>
      <c r="AE312" s="111"/>
      <c r="AF312" s="111"/>
      <c r="AG312" s="111"/>
      <c r="AH312" s="111"/>
      <c r="AI312" s="111"/>
      <c r="AJ312" s="111"/>
      <c r="AK312" s="111"/>
      <c r="AL312" s="111"/>
      <c r="AM312" s="111"/>
      <c r="AN312" s="111"/>
      <c r="AO312" s="111"/>
      <c r="AP312" s="111"/>
      <c r="AQ312" s="111"/>
      <c r="AR312" s="111"/>
      <c r="AS312" s="111"/>
      <c r="AT312" s="111"/>
      <c r="AU312" s="111"/>
      <c r="AV312" s="111"/>
      <c r="AW312" s="111"/>
      <c r="AX312" s="111"/>
      <c r="AY312" s="111"/>
      <c r="AZ312" s="111"/>
      <c r="BA312" s="111"/>
      <c r="BB312" s="111"/>
      <c r="BC312" s="111"/>
      <c r="BD312" s="111"/>
      <c r="BE312" s="111"/>
      <c r="BF312" s="111"/>
      <c r="BG312" s="111"/>
      <c r="BH312" s="111"/>
      <c r="BI312" s="111"/>
      <c r="BJ312" s="111"/>
      <c r="BK312" s="111"/>
      <c r="BL312" s="111"/>
      <c r="BM312" s="111"/>
      <c r="BN312" s="111"/>
      <c r="BO312" s="111"/>
      <c r="BP312" s="111"/>
      <c r="BQ312" s="111"/>
      <c r="BR312" s="111"/>
      <c r="BS312" s="111"/>
      <c r="BT312" s="111"/>
      <c r="BU312" s="111"/>
      <c r="BV312" s="111"/>
      <c r="BW312" s="111"/>
      <c r="BX312" s="111"/>
      <c r="BY312" s="111"/>
      <c r="BZ312" s="111"/>
      <c r="CA312" s="111"/>
      <c r="CB312" s="111"/>
      <c r="CC312" s="111"/>
      <c r="CD312" s="111"/>
      <c r="CE312" s="111"/>
      <c r="CF312" s="111"/>
      <c r="CG312" s="111"/>
      <c r="CH312" s="111"/>
      <c r="CI312" s="111"/>
      <c r="CJ312" s="111"/>
      <c r="CK312" s="111"/>
    </row>
    <row r="313" customFormat="false" ht="12.75" hidden="false" customHeight="false" outlineLevel="0" collapsed="false">
      <c r="B313" s="0" t="e">
        <f aca="false">(D313&amp;E313&amp;F313&amp;G313&amp;H313&amp;I313&amp;J313&amp;K313&amp;L313&amp;M313&amp;N313&amp;O313&amp;P313&amp;Q313&amp;R313&amp;S313&amp;T313&amp;U313&amp;V313&amp;W313&amp;X313&amp;Y313&amp;Z313&amp;AA313&amp;AB313&amp;AC313&amp;AD313&amp;AE313&amp;AF313&amp;AG313&amp;AH313&amp;AI313&amp;AJ313&amp;AK313&amp;AL313&amp;#REF!&amp;#REF!&amp;AM313&amp;AN313&amp;AO313&amp;AP313&amp;AQ313&amp;AR313&amp;AS313&amp;AT313&amp;AU313&amp;AV313&amp;AW313&amp;AX313&amp;AY313&amp;AZ313&amp;BA313&amp;BB313&amp;BC313&amp;BD313&amp;BE313)</f>
        <v>#REF!</v>
      </c>
      <c r="C313" s="108"/>
      <c r="D313" s="111"/>
      <c r="E313" s="111"/>
      <c r="F313" s="111"/>
      <c r="G313" s="111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  <c r="X313" s="111"/>
      <c r="Y313" s="111"/>
      <c r="Z313" s="111"/>
      <c r="AA313" s="111"/>
      <c r="AB313" s="111"/>
      <c r="AC313" s="111"/>
      <c r="AD313" s="111"/>
      <c r="AE313" s="111"/>
      <c r="AF313" s="111"/>
      <c r="AG313" s="111"/>
      <c r="AH313" s="111"/>
      <c r="AI313" s="111"/>
      <c r="AJ313" s="111"/>
      <c r="AK313" s="111"/>
      <c r="AL313" s="111"/>
      <c r="AM313" s="111"/>
      <c r="AN313" s="111"/>
      <c r="AO313" s="111"/>
      <c r="AP313" s="111"/>
      <c r="AQ313" s="111"/>
      <c r="AR313" s="111"/>
      <c r="AS313" s="111"/>
      <c r="AT313" s="111"/>
      <c r="AU313" s="111"/>
      <c r="AV313" s="111"/>
      <c r="AW313" s="111"/>
      <c r="AX313" s="111"/>
      <c r="AY313" s="111"/>
      <c r="AZ313" s="111"/>
      <c r="BA313" s="111"/>
      <c r="BB313" s="111"/>
      <c r="BC313" s="111"/>
      <c r="BD313" s="111"/>
      <c r="BE313" s="111"/>
      <c r="BF313" s="111"/>
      <c r="BG313" s="111"/>
      <c r="BH313" s="111"/>
      <c r="BI313" s="111"/>
      <c r="BJ313" s="111"/>
      <c r="BK313" s="111"/>
      <c r="BL313" s="111"/>
      <c r="BM313" s="111"/>
      <c r="BN313" s="111"/>
      <c r="BO313" s="111"/>
      <c r="BP313" s="111"/>
      <c r="BQ313" s="111"/>
      <c r="BR313" s="111"/>
      <c r="BS313" s="111"/>
      <c r="BT313" s="111"/>
      <c r="BU313" s="111"/>
      <c r="BV313" s="111"/>
      <c r="BW313" s="111"/>
      <c r="BX313" s="111"/>
      <c r="BY313" s="111"/>
      <c r="BZ313" s="111"/>
      <c r="CA313" s="111"/>
      <c r="CB313" s="111"/>
      <c r="CC313" s="111"/>
      <c r="CD313" s="111"/>
      <c r="CE313" s="111"/>
      <c r="CF313" s="111"/>
      <c r="CG313" s="111"/>
      <c r="CH313" s="111"/>
      <c r="CI313" s="111"/>
      <c r="CJ313" s="111"/>
      <c r="CK313" s="111"/>
    </row>
    <row r="314" customFormat="false" ht="12.75" hidden="false" customHeight="false" outlineLevel="0" collapsed="false">
      <c r="B314" s="0" t="e">
        <f aca="false">(D314&amp;E314&amp;F314&amp;G314&amp;H314&amp;I314&amp;J314&amp;K314&amp;L314&amp;M314&amp;N314&amp;O314&amp;P314&amp;Q314&amp;R314&amp;S314&amp;T314&amp;U314&amp;V314&amp;W314&amp;X314&amp;Y314&amp;Z314&amp;AA314&amp;AB314&amp;AC314&amp;AD314&amp;AE314&amp;AF314&amp;AG314&amp;AH314&amp;AI314&amp;AJ314&amp;AK314&amp;AL314&amp;#REF!&amp;#REF!&amp;AM314&amp;AN314&amp;AO314&amp;AP314&amp;AQ314&amp;AR314&amp;AS314&amp;AT314&amp;AU314&amp;AV314&amp;AW314&amp;AX314&amp;AY314&amp;AZ314&amp;BA314&amp;BB314&amp;BC314&amp;BD314&amp;BE314)</f>
        <v>#REF!</v>
      </c>
      <c r="C314" s="108"/>
      <c r="D314" s="111"/>
      <c r="E314" s="111"/>
      <c r="F314" s="111"/>
      <c r="G314" s="111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  <c r="X314" s="111"/>
      <c r="Y314" s="111"/>
      <c r="Z314" s="111"/>
      <c r="AA314" s="111"/>
      <c r="AB314" s="111"/>
      <c r="AC314" s="111"/>
      <c r="AD314" s="111"/>
      <c r="AE314" s="111"/>
      <c r="AF314" s="111"/>
      <c r="AG314" s="111"/>
      <c r="AH314" s="111"/>
      <c r="AI314" s="111"/>
      <c r="AJ314" s="111"/>
      <c r="AK314" s="111"/>
      <c r="AL314" s="111"/>
      <c r="AM314" s="111"/>
      <c r="AN314" s="111"/>
      <c r="AO314" s="111"/>
      <c r="AP314" s="111"/>
      <c r="AQ314" s="111"/>
      <c r="AR314" s="111"/>
      <c r="AS314" s="111"/>
      <c r="AT314" s="111"/>
      <c r="AU314" s="111"/>
      <c r="AV314" s="111"/>
      <c r="AW314" s="111"/>
      <c r="AX314" s="111"/>
      <c r="AY314" s="111"/>
      <c r="AZ314" s="111"/>
      <c r="BA314" s="111"/>
      <c r="BB314" s="111"/>
      <c r="BC314" s="111"/>
      <c r="BD314" s="111"/>
      <c r="BE314" s="111"/>
      <c r="BF314" s="111"/>
      <c r="BG314" s="111"/>
      <c r="BH314" s="111"/>
      <c r="BI314" s="111"/>
      <c r="BJ314" s="111"/>
      <c r="BK314" s="111"/>
      <c r="BL314" s="111"/>
      <c r="BM314" s="111"/>
      <c r="BN314" s="111"/>
      <c r="BO314" s="111"/>
      <c r="BP314" s="111"/>
      <c r="BQ314" s="111"/>
      <c r="BR314" s="111"/>
      <c r="BS314" s="111"/>
      <c r="BT314" s="111"/>
      <c r="BU314" s="111"/>
      <c r="BV314" s="111"/>
      <c r="BW314" s="111"/>
      <c r="BX314" s="111"/>
      <c r="BY314" s="111"/>
      <c r="BZ314" s="111"/>
      <c r="CA314" s="111"/>
      <c r="CB314" s="111"/>
      <c r="CC314" s="111"/>
      <c r="CD314" s="111"/>
      <c r="CE314" s="111"/>
      <c r="CF314" s="111"/>
      <c r="CG314" s="111"/>
      <c r="CH314" s="111"/>
      <c r="CI314" s="111"/>
      <c r="CJ314" s="111"/>
      <c r="CK314" s="111"/>
    </row>
    <row r="315" customFormat="false" ht="12.75" hidden="false" customHeight="false" outlineLevel="0" collapsed="false">
      <c r="B315" s="0" t="e">
        <f aca="false">(D315&amp;E315&amp;F315&amp;G315&amp;H315&amp;I315&amp;J315&amp;K315&amp;L315&amp;M315&amp;N315&amp;O315&amp;P315&amp;Q315&amp;R315&amp;S315&amp;T315&amp;U315&amp;V315&amp;W315&amp;X315&amp;Y315&amp;Z315&amp;AA315&amp;AB315&amp;AC315&amp;AD315&amp;AE315&amp;AF315&amp;AG315&amp;AH315&amp;AI315&amp;AJ315&amp;AK315&amp;AL315&amp;#REF!&amp;#REF!&amp;AM315&amp;AN315&amp;AO315&amp;AP315&amp;AQ315&amp;AR315&amp;AS315&amp;AT315&amp;AU315&amp;AV315&amp;AW315&amp;AX315&amp;AY315&amp;AZ315&amp;BA315&amp;BB315&amp;BC315&amp;BD315&amp;BE315)</f>
        <v>#REF!</v>
      </c>
      <c r="C315" s="108"/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1"/>
      <c r="T315" s="111"/>
      <c r="U315" s="111"/>
      <c r="V315" s="111"/>
      <c r="W315" s="111"/>
      <c r="X315" s="111"/>
      <c r="Y315" s="111"/>
      <c r="Z315" s="111"/>
      <c r="AA315" s="111"/>
      <c r="AB315" s="111"/>
      <c r="AC315" s="111"/>
      <c r="AD315" s="111"/>
      <c r="AE315" s="111"/>
      <c r="AF315" s="111"/>
      <c r="AG315" s="111"/>
      <c r="AH315" s="111"/>
      <c r="AI315" s="111"/>
      <c r="AJ315" s="111"/>
      <c r="AK315" s="111"/>
      <c r="AL315" s="111"/>
      <c r="AM315" s="111"/>
      <c r="AN315" s="111"/>
      <c r="AO315" s="111"/>
      <c r="AP315" s="111"/>
      <c r="AQ315" s="111"/>
      <c r="AR315" s="111"/>
      <c r="AS315" s="111"/>
      <c r="AT315" s="111"/>
      <c r="AU315" s="111"/>
      <c r="AV315" s="111"/>
      <c r="AW315" s="111"/>
      <c r="AX315" s="111"/>
      <c r="AY315" s="111"/>
      <c r="AZ315" s="111"/>
      <c r="BA315" s="111"/>
      <c r="BB315" s="111"/>
      <c r="BC315" s="111"/>
      <c r="BD315" s="111"/>
      <c r="BE315" s="111"/>
      <c r="BF315" s="111"/>
      <c r="BG315" s="111"/>
      <c r="BH315" s="111"/>
      <c r="BI315" s="111"/>
      <c r="BJ315" s="111"/>
      <c r="BK315" s="111"/>
      <c r="BL315" s="111"/>
      <c r="BM315" s="111"/>
      <c r="BN315" s="111"/>
      <c r="BO315" s="111"/>
      <c r="BP315" s="111"/>
      <c r="BQ315" s="111"/>
      <c r="BR315" s="111"/>
      <c r="BS315" s="111"/>
      <c r="BT315" s="111"/>
      <c r="BU315" s="111"/>
      <c r="BV315" s="111"/>
      <c r="BW315" s="111"/>
      <c r="BX315" s="111"/>
      <c r="BY315" s="111"/>
      <c r="BZ315" s="111"/>
      <c r="CA315" s="111"/>
      <c r="CB315" s="111"/>
      <c r="CC315" s="111"/>
      <c r="CD315" s="111"/>
      <c r="CE315" s="111"/>
      <c r="CF315" s="111"/>
      <c r="CG315" s="111"/>
      <c r="CH315" s="111"/>
      <c r="CI315" s="111"/>
      <c r="CJ315" s="111"/>
      <c r="CK315" s="111"/>
    </row>
    <row r="316" customFormat="false" ht="12.75" hidden="false" customHeight="false" outlineLevel="0" collapsed="false">
      <c r="B316" s="0" t="e">
        <f aca="false">(D316&amp;E316&amp;F316&amp;G316&amp;H316&amp;I316&amp;J316&amp;K316&amp;L316&amp;M316&amp;N316&amp;O316&amp;P316&amp;Q316&amp;R316&amp;S316&amp;T316&amp;U316&amp;V316&amp;W316&amp;X316&amp;Y316&amp;Z316&amp;AA316&amp;AB316&amp;AC316&amp;AD316&amp;AE316&amp;AF316&amp;AG316&amp;AH316&amp;AI316&amp;AJ316&amp;AK316&amp;AL316&amp;#REF!&amp;#REF!&amp;AM316&amp;AN316&amp;AO316&amp;AP316&amp;AQ316&amp;AR316&amp;AS316&amp;AT316&amp;AU316&amp;AV316&amp;AW316&amp;AX316&amp;AY316&amp;AZ316&amp;BA316&amp;BB316&amp;BC316&amp;BD316&amp;BE316)</f>
        <v>#REF!</v>
      </c>
      <c r="C316" s="108"/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  <c r="Y316" s="111"/>
      <c r="Z316" s="111"/>
      <c r="AA316" s="111"/>
      <c r="AB316" s="111"/>
      <c r="AC316" s="111"/>
      <c r="AD316" s="111"/>
      <c r="AE316" s="111"/>
      <c r="AF316" s="111"/>
      <c r="AG316" s="111"/>
      <c r="AH316" s="111"/>
      <c r="AI316" s="111"/>
      <c r="AJ316" s="111"/>
      <c r="AK316" s="111"/>
      <c r="AL316" s="111"/>
      <c r="AM316" s="111"/>
      <c r="AN316" s="111"/>
      <c r="AO316" s="111"/>
      <c r="AP316" s="111"/>
      <c r="AQ316" s="111"/>
      <c r="AR316" s="111"/>
      <c r="AS316" s="111"/>
      <c r="AT316" s="111"/>
      <c r="AU316" s="111"/>
      <c r="AV316" s="111"/>
      <c r="AW316" s="111"/>
      <c r="AX316" s="111"/>
      <c r="AY316" s="111"/>
      <c r="AZ316" s="111"/>
      <c r="BA316" s="111"/>
      <c r="BB316" s="111"/>
      <c r="BC316" s="111"/>
      <c r="BD316" s="111"/>
      <c r="BE316" s="111"/>
      <c r="BF316" s="111"/>
      <c r="BG316" s="111"/>
      <c r="BH316" s="111"/>
      <c r="BI316" s="111"/>
      <c r="BJ316" s="111"/>
      <c r="BK316" s="111"/>
      <c r="BL316" s="111"/>
      <c r="BM316" s="111"/>
      <c r="BN316" s="111"/>
      <c r="BO316" s="111"/>
      <c r="BP316" s="111"/>
      <c r="BQ316" s="111"/>
      <c r="BR316" s="111"/>
      <c r="BS316" s="111"/>
      <c r="BT316" s="111"/>
      <c r="BU316" s="111"/>
      <c r="BV316" s="111"/>
      <c r="BW316" s="111"/>
      <c r="BX316" s="111"/>
      <c r="BY316" s="111"/>
      <c r="BZ316" s="111"/>
      <c r="CA316" s="111"/>
      <c r="CB316" s="111"/>
      <c r="CC316" s="111"/>
      <c r="CD316" s="111"/>
      <c r="CE316" s="111"/>
      <c r="CF316" s="111"/>
      <c r="CG316" s="111"/>
      <c r="CH316" s="111"/>
      <c r="CI316" s="111"/>
      <c r="CJ316" s="111"/>
      <c r="CK316" s="111"/>
    </row>
    <row r="317" customFormat="false" ht="12.75" hidden="false" customHeight="false" outlineLevel="0" collapsed="false">
      <c r="B317" s="0" t="e">
        <f aca="false">(D317&amp;E317&amp;F317&amp;G317&amp;H317&amp;I317&amp;J317&amp;K317&amp;L317&amp;M317&amp;N317&amp;O317&amp;P317&amp;Q317&amp;R317&amp;S317&amp;T317&amp;U317&amp;V317&amp;W317&amp;X317&amp;Y317&amp;Z317&amp;AA317&amp;AB317&amp;AC317&amp;AD317&amp;AE317&amp;AF317&amp;AG317&amp;AH317&amp;AI317&amp;AJ317&amp;AK317&amp;AL317&amp;#REF!&amp;#REF!&amp;AM317&amp;AN317&amp;AO317&amp;AP317&amp;AQ317&amp;AR317&amp;AS317&amp;AT317&amp;AU317&amp;AV317&amp;AW317&amp;AX317&amp;AY317&amp;AZ317&amp;BA317&amp;BB317&amp;BC317&amp;BD317&amp;BE317)</f>
        <v>#REF!</v>
      </c>
      <c r="C317" s="108"/>
      <c r="D317" s="111"/>
      <c r="E317" s="111"/>
      <c r="F317" s="111"/>
      <c r="G317" s="111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111"/>
      <c r="U317" s="111"/>
      <c r="V317" s="111"/>
      <c r="W317" s="111"/>
      <c r="X317" s="111"/>
      <c r="Y317" s="111"/>
      <c r="Z317" s="111"/>
      <c r="AA317" s="111"/>
      <c r="AB317" s="111"/>
      <c r="AC317" s="111"/>
      <c r="AD317" s="111"/>
      <c r="AE317" s="111"/>
      <c r="AF317" s="111"/>
      <c r="AG317" s="111"/>
      <c r="AH317" s="111"/>
      <c r="AI317" s="111"/>
      <c r="AJ317" s="111"/>
      <c r="AK317" s="111"/>
      <c r="AL317" s="111"/>
      <c r="AM317" s="111"/>
      <c r="AN317" s="111"/>
      <c r="AO317" s="111"/>
      <c r="AP317" s="111"/>
      <c r="AQ317" s="111"/>
      <c r="AR317" s="111"/>
      <c r="AS317" s="111"/>
      <c r="AT317" s="111"/>
      <c r="AU317" s="111"/>
      <c r="AV317" s="111"/>
      <c r="AW317" s="111"/>
      <c r="AX317" s="111"/>
      <c r="AY317" s="111"/>
      <c r="AZ317" s="111"/>
      <c r="BA317" s="111"/>
      <c r="BB317" s="111"/>
      <c r="BC317" s="111"/>
      <c r="BD317" s="111"/>
      <c r="BE317" s="111"/>
      <c r="BF317" s="111"/>
      <c r="BG317" s="111"/>
      <c r="BH317" s="111"/>
      <c r="BI317" s="111"/>
      <c r="BJ317" s="111"/>
      <c r="BK317" s="111"/>
      <c r="BL317" s="111"/>
      <c r="BM317" s="111"/>
      <c r="BN317" s="111"/>
      <c r="BO317" s="111"/>
      <c r="BP317" s="111"/>
      <c r="BQ317" s="111"/>
      <c r="BR317" s="111"/>
      <c r="BS317" s="111"/>
      <c r="BT317" s="111"/>
      <c r="BU317" s="111"/>
      <c r="BV317" s="111"/>
      <c r="BW317" s="111"/>
      <c r="BX317" s="111"/>
      <c r="BY317" s="111"/>
      <c r="BZ317" s="111"/>
      <c r="CA317" s="111"/>
      <c r="CB317" s="111"/>
      <c r="CC317" s="111"/>
      <c r="CD317" s="111"/>
      <c r="CE317" s="111"/>
      <c r="CF317" s="111"/>
      <c r="CG317" s="111"/>
      <c r="CH317" s="111"/>
      <c r="CI317" s="111"/>
      <c r="CJ317" s="111"/>
      <c r="CK317" s="111"/>
    </row>
    <row r="318" customFormat="false" ht="12.75" hidden="false" customHeight="false" outlineLevel="0" collapsed="false">
      <c r="B318" s="0" t="e">
        <f aca="false">(D318&amp;E318&amp;F318&amp;G318&amp;H318&amp;I318&amp;J318&amp;K318&amp;L318&amp;M318&amp;N318&amp;O318&amp;P318&amp;Q318&amp;R318&amp;S318&amp;T318&amp;U318&amp;V318&amp;W318&amp;X318&amp;Y318&amp;Z318&amp;AA318&amp;AB318&amp;AC318&amp;AD318&amp;AE318&amp;AF318&amp;AG318&amp;AH318&amp;AI318&amp;AJ318&amp;AK318&amp;AL318&amp;#REF!&amp;#REF!&amp;AM318&amp;AN318&amp;AO318&amp;AP318&amp;AQ318&amp;AR318&amp;AS318&amp;AT318&amp;AU318&amp;AV318&amp;AW318&amp;AX318&amp;AY318&amp;AZ318&amp;BA318&amp;BB318&amp;BC318&amp;BD318&amp;BE318)</f>
        <v>#REF!</v>
      </c>
      <c r="C318" s="108"/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  <c r="X318" s="111"/>
      <c r="Y318" s="111"/>
      <c r="Z318" s="111"/>
      <c r="AA318" s="111"/>
      <c r="AB318" s="111"/>
      <c r="AC318" s="111"/>
      <c r="AD318" s="111"/>
      <c r="AE318" s="111"/>
      <c r="AF318" s="111"/>
      <c r="AG318" s="111"/>
      <c r="AH318" s="111"/>
      <c r="AI318" s="111"/>
      <c r="AJ318" s="111"/>
      <c r="AK318" s="111"/>
      <c r="AL318" s="111"/>
      <c r="AM318" s="111"/>
      <c r="AN318" s="111"/>
      <c r="AO318" s="111"/>
      <c r="AP318" s="111"/>
      <c r="AQ318" s="111"/>
      <c r="AR318" s="111"/>
      <c r="AS318" s="111"/>
      <c r="AT318" s="111"/>
      <c r="AU318" s="111"/>
      <c r="AV318" s="111"/>
      <c r="AW318" s="111"/>
      <c r="AX318" s="111"/>
      <c r="AY318" s="111"/>
      <c r="AZ318" s="111"/>
      <c r="BA318" s="111"/>
      <c r="BB318" s="111"/>
      <c r="BC318" s="111"/>
      <c r="BD318" s="111"/>
      <c r="BE318" s="111"/>
      <c r="BF318" s="111"/>
      <c r="BG318" s="111"/>
      <c r="BH318" s="111"/>
      <c r="BI318" s="111"/>
      <c r="BJ318" s="111"/>
      <c r="BK318" s="111"/>
      <c r="BL318" s="111"/>
      <c r="BM318" s="111"/>
      <c r="BN318" s="111"/>
      <c r="BO318" s="111"/>
      <c r="BP318" s="111"/>
      <c r="BQ318" s="111"/>
      <c r="BR318" s="111"/>
      <c r="BS318" s="111"/>
      <c r="BT318" s="111"/>
      <c r="BU318" s="111"/>
      <c r="BV318" s="111"/>
      <c r="BW318" s="111"/>
      <c r="BX318" s="111"/>
      <c r="BY318" s="111"/>
      <c r="BZ318" s="111"/>
      <c r="CA318" s="111"/>
      <c r="CB318" s="111"/>
      <c r="CC318" s="111"/>
      <c r="CD318" s="111"/>
      <c r="CE318" s="111"/>
      <c r="CF318" s="111"/>
      <c r="CG318" s="111"/>
      <c r="CH318" s="111"/>
      <c r="CI318" s="111"/>
      <c r="CJ318" s="111"/>
      <c r="CK318" s="111"/>
    </row>
    <row r="319" customFormat="false" ht="12.75" hidden="false" customHeight="false" outlineLevel="0" collapsed="false">
      <c r="B319" s="0" t="e">
        <f aca="false">(D319&amp;E319&amp;F319&amp;G319&amp;H319&amp;I319&amp;J319&amp;K319&amp;L319&amp;M319&amp;N319&amp;O319&amp;P319&amp;Q319&amp;R319&amp;S319&amp;T319&amp;U319&amp;V319&amp;W319&amp;X319&amp;Y319&amp;Z319&amp;AA319&amp;AB319&amp;AC319&amp;AD319&amp;AE319&amp;AF319&amp;AG319&amp;AH319&amp;AI319&amp;AJ319&amp;AK319&amp;AL319&amp;#REF!&amp;#REF!&amp;AM319&amp;AN319&amp;AO319&amp;AP319&amp;AQ319&amp;AR319&amp;AS319&amp;AT319&amp;AU319&amp;AV319&amp;AW319&amp;AX319&amp;AY319&amp;AZ319&amp;BA319&amp;BB319&amp;BC319&amp;BD319&amp;BE319)</f>
        <v>#REF!</v>
      </c>
      <c r="C319" s="108"/>
      <c r="D319" s="111"/>
      <c r="E319" s="111"/>
      <c r="F319" s="111"/>
      <c r="G319" s="111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  <c r="R319" s="111"/>
      <c r="S319" s="111"/>
      <c r="T319" s="111"/>
      <c r="U319" s="111"/>
      <c r="V319" s="111"/>
      <c r="W319" s="111"/>
      <c r="X319" s="111"/>
      <c r="Y319" s="111"/>
      <c r="Z319" s="111"/>
      <c r="AA319" s="111"/>
      <c r="AB319" s="111"/>
      <c r="AC319" s="111"/>
      <c r="AD319" s="111"/>
      <c r="AE319" s="111"/>
      <c r="AF319" s="111"/>
      <c r="AG319" s="111"/>
      <c r="AH319" s="111"/>
      <c r="AI319" s="111"/>
      <c r="AJ319" s="111"/>
      <c r="AK319" s="111"/>
      <c r="AL319" s="111"/>
      <c r="AM319" s="111"/>
      <c r="AN319" s="111"/>
      <c r="AO319" s="111"/>
      <c r="AP319" s="111"/>
      <c r="AQ319" s="111"/>
      <c r="AR319" s="111"/>
      <c r="AS319" s="111"/>
      <c r="AT319" s="111"/>
      <c r="AU319" s="111"/>
      <c r="AV319" s="111"/>
      <c r="AW319" s="111"/>
      <c r="AX319" s="111"/>
      <c r="AY319" s="111"/>
      <c r="AZ319" s="111"/>
      <c r="BA319" s="111"/>
      <c r="BB319" s="111"/>
      <c r="BC319" s="111"/>
      <c r="BD319" s="111"/>
      <c r="BE319" s="111"/>
      <c r="BF319" s="111"/>
      <c r="BG319" s="111"/>
      <c r="BH319" s="111"/>
      <c r="BI319" s="111"/>
      <c r="BJ319" s="111"/>
      <c r="BK319" s="111"/>
      <c r="BL319" s="111"/>
      <c r="BM319" s="111"/>
      <c r="BN319" s="111"/>
      <c r="BO319" s="111"/>
      <c r="BP319" s="111"/>
      <c r="BQ319" s="111"/>
      <c r="BR319" s="111"/>
      <c r="BS319" s="111"/>
      <c r="BT319" s="111"/>
      <c r="BU319" s="111"/>
      <c r="BV319" s="111"/>
      <c r="BW319" s="111"/>
      <c r="BX319" s="111"/>
      <c r="BY319" s="111"/>
      <c r="BZ319" s="111"/>
      <c r="CA319" s="111"/>
      <c r="CB319" s="111"/>
      <c r="CC319" s="111"/>
      <c r="CD319" s="111"/>
      <c r="CE319" s="111"/>
      <c r="CF319" s="111"/>
      <c r="CG319" s="111"/>
      <c r="CH319" s="111"/>
      <c r="CI319" s="111"/>
      <c r="CJ319" s="111"/>
      <c r="CK319" s="111"/>
    </row>
    <row r="320" customFormat="false" ht="12.75" hidden="false" customHeight="false" outlineLevel="0" collapsed="false">
      <c r="B320" s="0" t="e">
        <f aca="false">(D320&amp;E320&amp;F320&amp;G320&amp;H320&amp;I320&amp;J320&amp;K320&amp;L320&amp;M320&amp;N320&amp;O320&amp;P320&amp;Q320&amp;R320&amp;S320&amp;T320&amp;U320&amp;V320&amp;W320&amp;X320&amp;Y320&amp;Z320&amp;AA320&amp;AB320&amp;AC320&amp;AD320&amp;AE320&amp;AF320&amp;AG320&amp;AH320&amp;AI320&amp;AJ320&amp;AK320&amp;AL320&amp;#REF!&amp;#REF!&amp;AM320&amp;AN320&amp;AO320&amp;AP320&amp;AQ320&amp;AR320&amp;AS320&amp;AT320&amp;AU320&amp;AV320&amp;AW320&amp;AX320&amp;AY320&amp;AZ320&amp;BA320&amp;BB320&amp;BC320&amp;BD320&amp;BE320)</f>
        <v>#REF!</v>
      </c>
      <c r="C320" s="108"/>
      <c r="D320" s="111"/>
      <c r="E320" s="111"/>
      <c r="F320" s="111"/>
      <c r="G320" s="111"/>
      <c r="H320" s="111"/>
      <c r="I320" s="111"/>
      <c r="J320" s="111"/>
      <c r="K320" s="111"/>
      <c r="L320" s="111"/>
      <c r="M320" s="111"/>
      <c r="N320" s="111"/>
      <c r="O320" s="111"/>
      <c r="P320" s="111"/>
      <c r="Q320" s="111"/>
      <c r="R320" s="111"/>
      <c r="S320" s="111"/>
      <c r="T320" s="111"/>
      <c r="U320" s="111"/>
      <c r="V320" s="111"/>
      <c r="W320" s="111"/>
      <c r="X320" s="111"/>
      <c r="Y320" s="111"/>
      <c r="Z320" s="111"/>
      <c r="AA320" s="111"/>
      <c r="AB320" s="111"/>
      <c r="AC320" s="111"/>
      <c r="AD320" s="111"/>
      <c r="AE320" s="111"/>
      <c r="AF320" s="111"/>
      <c r="AG320" s="111"/>
      <c r="AH320" s="111"/>
      <c r="AI320" s="111"/>
      <c r="AJ320" s="111"/>
      <c r="AK320" s="111"/>
      <c r="AL320" s="111"/>
      <c r="AM320" s="111"/>
      <c r="AN320" s="111"/>
      <c r="AO320" s="111"/>
      <c r="AP320" s="111"/>
      <c r="AQ320" s="111"/>
      <c r="AR320" s="111"/>
      <c r="AS320" s="111"/>
      <c r="AT320" s="111"/>
      <c r="AU320" s="111"/>
      <c r="AV320" s="111"/>
      <c r="AW320" s="111"/>
      <c r="AX320" s="111"/>
      <c r="AY320" s="111"/>
      <c r="AZ320" s="111"/>
      <c r="BA320" s="111"/>
      <c r="BB320" s="111"/>
      <c r="BC320" s="111"/>
      <c r="BD320" s="111"/>
      <c r="BE320" s="111"/>
      <c r="BF320" s="111"/>
      <c r="BG320" s="111"/>
      <c r="BH320" s="111"/>
      <c r="BI320" s="111"/>
      <c r="BJ320" s="111"/>
      <c r="BK320" s="111"/>
      <c r="BL320" s="111"/>
      <c r="BM320" s="111"/>
      <c r="BN320" s="111"/>
      <c r="BO320" s="111"/>
      <c r="BP320" s="111"/>
      <c r="BQ320" s="111"/>
      <c r="BR320" s="111"/>
      <c r="BS320" s="111"/>
      <c r="BT320" s="111"/>
      <c r="BU320" s="111"/>
      <c r="BV320" s="111"/>
      <c r="BW320" s="111"/>
      <c r="BX320" s="111"/>
      <c r="BY320" s="111"/>
      <c r="BZ320" s="111"/>
      <c r="CA320" s="111"/>
      <c r="CB320" s="111"/>
      <c r="CC320" s="111"/>
      <c r="CD320" s="111"/>
      <c r="CE320" s="111"/>
      <c r="CF320" s="111"/>
      <c r="CG320" s="111"/>
      <c r="CH320" s="111"/>
      <c r="CI320" s="111"/>
      <c r="CJ320" s="111"/>
      <c r="CK320" s="111"/>
    </row>
    <row r="321" customFormat="false" ht="12.75" hidden="false" customHeight="false" outlineLevel="0" collapsed="false">
      <c r="B321" s="0" t="e">
        <f aca="false">(D321&amp;E321&amp;F321&amp;G321&amp;H321&amp;I321&amp;J321&amp;K321&amp;L321&amp;M321&amp;N321&amp;O321&amp;P321&amp;Q321&amp;R321&amp;S321&amp;T321&amp;U321&amp;V321&amp;W321&amp;X321&amp;Y321&amp;Z321&amp;AA321&amp;AB321&amp;AC321&amp;AD321&amp;AE321&amp;AF321&amp;AG321&amp;AH321&amp;AI321&amp;AJ321&amp;AK321&amp;AL321&amp;#REF!&amp;#REF!&amp;AM321&amp;AN321&amp;AO321&amp;AP321&amp;AQ321&amp;AR321&amp;AS321&amp;AT321&amp;AU321&amp;AV321&amp;AW321&amp;AX321&amp;AY321&amp;AZ321&amp;BA321&amp;BB321&amp;BC321&amp;BD321&amp;BE321)</f>
        <v>#REF!</v>
      </c>
      <c r="C321" s="108"/>
      <c r="D321" s="111"/>
      <c r="E321" s="111"/>
      <c r="F321" s="111"/>
      <c r="G321" s="111"/>
      <c r="H321" s="111"/>
      <c r="I321" s="111"/>
      <c r="J321" s="111"/>
      <c r="K321" s="111"/>
      <c r="L321" s="111"/>
      <c r="M321" s="111"/>
      <c r="N321" s="111"/>
      <c r="O321" s="111"/>
      <c r="P321" s="111"/>
      <c r="Q321" s="111"/>
      <c r="R321" s="111"/>
      <c r="S321" s="111"/>
      <c r="T321" s="111"/>
      <c r="U321" s="111"/>
      <c r="V321" s="111"/>
      <c r="W321" s="111"/>
      <c r="X321" s="111"/>
      <c r="Y321" s="111"/>
      <c r="Z321" s="111"/>
      <c r="AA321" s="111"/>
      <c r="AB321" s="111"/>
      <c r="AC321" s="111"/>
      <c r="AD321" s="111"/>
      <c r="AE321" s="111"/>
      <c r="AF321" s="111"/>
      <c r="AG321" s="111"/>
      <c r="AH321" s="111"/>
      <c r="AI321" s="111"/>
      <c r="AJ321" s="111"/>
      <c r="AK321" s="111"/>
      <c r="AL321" s="111"/>
      <c r="AM321" s="111"/>
      <c r="AN321" s="111"/>
      <c r="AO321" s="111"/>
      <c r="AP321" s="111"/>
      <c r="AQ321" s="111"/>
      <c r="AR321" s="111"/>
      <c r="AS321" s="111"/>
      <c r="AT321" s="111"/>
      <c r="AU321" s="111"/>
      <c r="AV321" s="111"/>
      <c r="AW321" s="111"/>
      <c r="AX321" s="111"/>
      <c r="AY321" s="111"/>
      <c r="AZ321" s="111"/>
      <c r="BA321" s="111"/>
      <c r="BB321" s="111"/>
      <c r="BC321" s="111"/>
      <c r="BD321" s="111"/>
      <c r="BE321" s="111"/>
      <c r="BF321" s="111"/>
      <c r="BG321" s="111"/>
      <c r="BH321" s="111"/>
      <c r="BI321" s="111"/>
      <c r="BJ321" s="111"/>
      <c r="BK321" s="111"/>
      <c r="BL321" s="111"/>
      <c r="BM321" s="111"/>
      <c r="BN321" s="111"/>
      <c r="BO321" s="111"/>
      <c r="BP321" s="111"/>
      <c r="BQ321" s="111"/>
      <c r="BR321" s="111"/>
      <c r="BS321" s="111"/>
      <c r="BT321" s="111"/>
      <c r="BU321" s="111"/>
      <c r="BV321" s="111"/>
      <c r="BW321" s="111"/>
      <c r="BX321" s="111"/>
      <c r="BY321" s="111"/>
      <c r="BZ321" s="111"/>
      <c r="CA321" s="111"/>
      <c r="CB321" s="111"/>
      <c r="CC321" s="111"/>
      <c r="CD321" s="111"/>
      <c r="CE321" s="111"/>
      <c r="CF321" s="111"/>
      <c r="CG321" s="111"/>
      <c r="CH321" s="111"/>
      <c r="CI321" s="111"/>
      <c r="CJ321" s="111"/>
      <c r="CK321" s="111"/>
    </row>
    <row r="322" customFormat="false" ht="12.75" hidden="false" customHeight="false" outlineLevel="0" collapsed="false">
      <c r="B322" s="0" t="e">
        <f aca="false">(D322&amp;E322&amp;F322&amp;G322&amp;H322&amp;I322&amp;J322&amp;K322&amp;L322&amp;M322&amp;N322&amp;O322&amp;P322&amp;Q322&amp;R322&amp;S322&amp;T322&amp;U322&amp;V322&amp;W322&amp;X322&amp;Y322&amp;Z322&amp;AA322&amp;AB322&amp;AC322&amp;AD322&amp;AE322&amp;AF322&amp;AG322&amp;AH322&amp;AI322&amp;AJ322&amp;AK322&amp;AL322&amp;#REF!&amp;#REF!&amp;AM322&amp;AN322&amp;AO322&amp;AP322&amp;AQ322&amp;AR322&amp;AS322&amp;AT322&amp;AU322&amp;AV322&amp;AW322&amp;AX322&amp;AY322&amp;AZ322&amp;BA322&amp;BB322&amp;BC322&amp;BD322&amp;BE322)</f>
        <v>#REF!</v>
      </c>
      <c r="C322" s="108"/>
      <c r="D322" s="111"/>
      <c r="E322" s="111"/>
      <c r="F322" s="111"/>
      <c r="G322" s="111"/>
      <c r="H322" s="111"/>
      <c r="I322" s="111"/>
      <c r="J322" s="111"/>
      <c r="K322" s="111"/>
      <c r="L322" s="111"/>
      <c r="M322" s="111"/>
      <c r="N322" s="111"/>
      <c r="O322" s="111"/>
      <c r="P322" s="111"/>
      <c r="Q322" s="111"/>
      <c r="R322" s="111"/>
      <c r="S322" s="111"/>
      <c r="T322" s="111"/>
      <c r="U322" s="111"/>
      <c r="V322" s="111"/>
      <c r="W322" s="111"/>
      <c r="X322" s="111"/>
      <c r="Y322" s="111"/>
      <c r="Z322" s="111"/>
      <c r="AA322" s="111"/>
      <c r="AB322" s="111"/>
      <c r="AC322" s="111"/>
      <c r="AD322" s="111"/>
      <c r="AE322" s="111"/>
      <c r="AF322" s="111"/>
      <c r="AG322" s="111"/>
      <c r="AH322" s="111"/>
      <c r="AI322" s="111"/>
      <c r="AJ322" s="111"/>
      <c r="AK322" s="111"/>
      <c r="AL322" s="111"/>
      <c r="AM322" s="111"/>
      <c r="AN322" s="111"/>
      <c r="AO322" s="111"/>
      <c r="AP322" s="111"/>
      <c r="AQ322" s="111"/>
      <c r="AR322" s="111"/>
      <c r="AS322" s="111"/>
      <c r="AT322" s="111"/>
      <c r="AU322" s="111"/>
      <c r="AV322" s="111"/>
      <c r="AW322" s="111"/>
      <c r="AX322" s="111"/>
      <c r="AY322" s="111"/>
      <c r="AZ322" s="111"/>
      <c r="BA322" s="111"/>
      <c r="BB322" s="111"/>
      <c r="BC322" s="111"/>
      <c r="BD322" s="111"/>
      <c r="BE322" s="111"/>
      <c r="BF322" s="111"/>
      <c r="BG322" s="111"/>
      <c r="BH322" s="111"/>
      <c r="BI322" s="111"/>
      <c r="BJ322" s="111"/>
      <c r="BK322" s="111"/>
      <c r="BL322" s="111"/>
      <c r="BM322" s="111"/>
      <c r="BN322" s="111"/>
      <c r="BO322" s="111"/>
      <c r="BP322" s="111"/>
      <c r="BQ322" s="111"/>
      <c r="BR322" s="111"/>
      <c r="BS322" s="111"/>
      <c r="BT322" s="111"/>
      <c r="BU322" s="111"/>
      <c r="BV322" s="111"/>
      <c r="BW322" s="111"/>
      <c r="BX322" s="111"/>
      <c r="BY322" s="111"/>
      <c r="BZ322" s="111"/>
      <c r="CA322" s="111"/>
      <c r="CB322" s="111"/>
      <c r="CC322" s="111"/>
      <c r="CD322" s="111"/>
      <c r="CE322" s="111"/>
      <c r="CF322" s="111"/>
      <c r="CG322" s="111"/>
      <c r="CH322" s="111"/>
      <c r="CI322" s="111"/>
      <c r="CJ322" s="111"/>
      <c r="CK322" s="111"/>
    </row>
    <row r="323" customFormat="false" ht="12.75" hidden="false" customHeight="false" outlineLevel="0" collapsed="false">
      <c r="B323" s="0" t="e">
        <f aca="false">(D323&amp;E323&amp;F323&amp;G323&amp;H323&amp;I323&amp;J323&amp;K323&amp;L323&amp;M323&amp;N323&amp;O323&amp;P323&amp;Q323&amp;R323&amp;S323&amp;T323&amp;U323&amp;V323&amp;W323&amp;X323&amp;Y323&amp;Z323&amp;AA323&amp;AB323&amp;AC323&amp;AD323&amp;AE323&amp;AF323&amp;AG323&amp;AH323&amp;AI323&amp;AJ323&amp;AK323&amp;AL323&amp;#REF!&amp;#REF!&amp;AM323&amp;AN323&amp;AO323&amp;AP323&amp;AQ323&amp;AR323&amp;AS323&amp;AT323&amp;AU323&amp;AV323&amp;AW323&amp;AX323&amp;AY323&amp;AZ323&amp;BA323&amp;BB323&amp;BC323&amp;BD323&amp;BE323)</f>
        <v>#REF!</v>
      </c>
      <c r="C323" s="108"/>
      <c r="D323" s="111"/>
      <c r="E323" s="111"/>
      <c r="F323" s="111"/>
      <c r="G323" s="111"/>
      <c r="H323" s="111"/>
      <c r="I323" s="111"/>
      <c r="J323" s="111"/>
      <c r="K323" s="111"/>
      <c r="L323" s="111"/>
      <c r="M323" s="111"/>
      <c r="N323" s="111"/>
      <c r="O323" s="111"/>
      <c r="P323" s="111"/>
      <c r="Q323" s="111"/>
      <c r="R323" s="111"/>
      <c r="S323" s="111"/>
      <c r="T323" s="111"/>
      <c r="U323" s="111"/>
      <c r="V323" s="111"/>
      <c r="W323" s="111"/>
      <c r="X323" s="111"/>
      <c r="Y323" s="111"/>
      <c r="Z323" s="111"/>
      <c r="AA323" s="111"/>
      <c r="AB323" s="111"/>
      <c r="AC323" s="111"/>
      <c r="AD323" s="111"/>
      <c r="AE323" s="111"/>
      <c r="AF323" s="111"/>
      <c r="AG323" s="111"/>
      <c r="AH323" s="111"/>
      <c r="AI323" s="111"/>
      <c r="AJ323" s="111"/>
      <c r="AK323" s="111"/>
      <c r="AL323" s="111"/>
      <c r="AM323" s="111"/>
      <c r="AN323" s="111"/>
      <c r="AO323" s="111"/>
      <c r="AP323" s="111"/>
      <c r="AQ323" s="111"/>
      <c r="AR323" s="111"/>
      <c r="AS323" s="111"/>
      <c r="AT323" s="111"/>
      <c r="AU323" s="111"/>
      <c r="AV323" s="111"/>
      <c r="AW323" s="111"/>
      <c r="AX323" s="111"/>
      <c r="AY323" s="111"/>
      <c r="AZ323" s="111"/>
      <c r="BA323" s="111"/>
      <c r="BB323" s="111"/>
      <c r="BC323" s="111"/>
      <c r="BD323" s="111"/>
      <c r="BE323" s="111"/>
      <c r="BF323" s="111"/>
      <c r="BG323" s="111"/>
      <c r="BH323" s="111"/>
      <c r="BI323" s="111"/>
      <c r="BJ323" s="111"/>
      <c r="BK323" s="111"/>
      <c r="BL323" s="111"/>
      <c r="BM323" s="111"/>
      <c r="BN323" s="111"/>
      <c r="BO323" s="111"/>
      <c r="BP323" s="111"/>
      <c r="BQ323" s="111"/>
      <c r="BR323" s="111"/>
      <c r="BS323" s="111"/>
      <c r="BT323" s="111"/>
      <c r="BU323" s="111"/>
      <c r="BV323" s="111"/>
      <c r="BW323" s="111"/>
      <c r="BX323" s="111"/>
      <c r="BY323" s="111"/>
      <c r="BZ323" s="111"/>
      <c r="CA323" s="111"/>
      <c r="CB323" s="111"/>
      <c r="CC323" s="111"/>
      <c r="CD323" s="111"/>
      <c r="CE323" s="111"/>
      <c r="CF323" s="111"/>
      <c r="CG323" s="111"/>
      <c r="CH323" s="111"/>
      <c r="CI323" s="111"/>
      <c r="CJ323" s="111"/>
      <c r="CK323" s="111"/>
    </row>
    <row r="324" customFormat="false" ht="12.75" hidden="false" customHeight="false" outlineLevel="0" collapsed="false">
      <c r="B324" s="0" t="e">
        <f aca="false">(D324&amp;E324&amp;F324&amp;G324&amp;H324&amp;I324&amp;J324&amp;K324&amp;L324&amp;M324&amp;N324&amp;O324&amp;P324&amp;Q324&amp;R324&amp;S324&amp;T324&amp;U324&amp;V324&amp;W324&amp;X324&amp;Y324&amp;Z324&amp;AA324&amp;AB324&amp;AC324&amp;AD324&amp;AE324&amp;AF324&amp;AG324&amp;AH324&amp;AI324&amp;AJ324&amp;AK324&amp;AL324&amp;#REF!&amp;#REF!&amp;AM324&amp;AN324&amp;AO324&amp;AP324&amp;AQ324&amp;AR324&amp;AS324&amp;AT324&amp;AU324&amp;AV324&amp;AW324&amp;AX324&amp;AY324&amp;AZ324&amp;BA324&amp;BB324&amp;BC324&amp;BD324&amp;BE324)</f>
        <v>#REF!</v>
      </c>
      <c r="C324" s="108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  <c r="P324" s="111"/>
      <c r="Q324" s="111"/>
      <c r="R324" s="111"/>
      <c r="S324" s="111"/>
      <c r="T324" s="111"/>
      <c r="U324" s="111"/>
      <c r="V324" s="111"/>
      <c r="W324" s="111"/>
      <c r="X324" s="111"/>
      <c r="Y324" s="111"/>
      <c r="Z324" s="111"/>
      <c r="AA324" s="111"/>
      <c r="AB324" s="111"/>
      <c r="AC324" s="111"/>
      <c r="AD324" s="111"/>
      <c r="AE324" s="111"/>
      <c r="AF324" s="111"/>
      <c r="AG324" s="111"/>
      <c r="AH324" s="111"/>
      <c r="AI324" s="111"/>
      <c r="AJ324" s="111"/>
      <c r="AK324" s="111"/>
      <c r="AL324" s="111"/>
      <c r="AM324" s="111"/>
      <c r="AN324" s="111"/>
      <c r="AO324" s="111"/>
      <c r="AP324" s="111"/>
      <c r="AQ324" s="111"/>
      <c r="AR324" s="111"/>
      <c r="AS324" s="111"/>
      <c r="AT324" s="111"/>
      <c r="AU324" s="111"/>
      <c r="AV324" s="111"/>
      <c r="AW324" s="111"/>
      <c r="AX324" s="111"/>
      <c r="AY324" s="111"/>
      <c r="AZ324" s="111"/>
      <c r="BA324" s="111"/>
      <c r="BB324" s="111"/>
      <c r="BC324" s="111"/>
      <c r="BD324" s="111"/>
      <c r="BE324" s="111"/>
      <c r="BF324" s="111"/>
      <c r="BG324" s="111"/>
      <c r="BH324" s="111"/>
      <c r="BI324" s="111"/>
      <c r="BJ324" s="111"/>
      <c r="BK324" s="111"/>
      <c r="BL324" s="111"/>
      <c r="BM324" s="111"/>
      <c r="BN324" s="111"/>
      <c r="BO324" s="111"/>
      <c r="BP324" s="111"/>
      <c r="BQ324" s="111"/>
      <c r="BR324" s="111"/>
      <c r="BS324" s="111"/>
      <c r="BT324" s="111"/>
      <c r="BU324" s="111"/>
      <c r="BV324" s="111"/>
      <c r="BW324" s="111"/>
      <c r="BX324" s="111"/>
      <c r="BY324" s="111"/>
      <c r="BZ324" s="111"/>
      <c r="CA324" s="111"/>
      <c r="CB324" s="111"/>
      <c r="CC324" s="111"/>
      <c r="CD324" s="111"/>
      <c r="CE324" s="111"/>
      <c r="CF324" s="111"/>
      <c r="CG324" s="111"/>
      <c r="CH324" s="111"/>
      <c r="CI324" s="111"/>
      <c r="CJ324" s="111"/>
      <c r="CK324" s="111"/>
    </row>
    <row r="325" customFormat="false" ht="12.75" hidden="false" customHeight="false" outlineLevel="0" collapsed="false">
      <c r="B325" s="0" t="e">
        <f aca="false">(D325&amp;E325&amp;F325&amp;G325&amp;H325&amp;I325&amp;J325&amp;K325&amp;L325&amp;M325&amp;N325&amp;O325&amp;P325&amp;Q325&amp;R325&amp;S325&amp;T325&amp;U325&amp;V325&amp;W325&amp;X325&amp;Y325&amp;Z325&amp;AA325&amp;AB325&amp;AC325&amp;AD325&amp;AE325&amp;AF325&amp;AG325&amp;AH325&amp;AI325&amp;AJ325&amp;AK325&amp;AL325&amp;#REF!&amp;#REF!&amp;AM325&amp;AN325&amp;AO325&amp;AP325&amp;AQ325&amp;AR325&amp;AS325&amp;AT325&amp;AU325&amp;AV325&amp;AW325&amp;AX325&amp;AY325&amp;AZ325&amp;BA325&amp;BB325&amp;BC325&amp;BD325&amp;BE325)</f>
        <v>#REF!</v>
      </c>
      <c r="C325" s="108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  <c r="P325" s="111"/>
      <c r="Q325" s="111"/>
      <c r="R325" s="111"/>
      <c r="S325" s="111"/>
      <c r="T325" s="111"/>
      <c r="U325" s="111"/>
      <c r="V325" s="111"/>
      <c r="W325" s="111"/>
      <c r="X325" s="111"/>
      <c r="Y325" s="111"/>
      <c r="Z325" s="111"/>
      <c r="AA325" s="111"/>
      <c r="AB325" s="111"/>
      <c r="AC325" s="111"/>
      <c r="AD325" s="111"/>
      <c r="AE325" s="111"/>
      <c r="AF325" s="111"/>
      <c r="AG325" s="111"/>
      <c r="AH325" s="111"/>
      <c r="AI325" s="111"/>
      <c r="AJ325" s="111"/>
      <c r="AK325" s="111"/>
      <c r="AL325" s="111"/>
      <c r="AM325" s="111"/>
      <c r="AN325" s="111"/>
      <c r="AO325" s="111"/>
      <c r="AP325" s="111"/>
      <c r="AQ325" s="111"/>
      <c r="AR325" s="111"/>
      <c r="AS325" s="111"/>
      <c r="AT325" s="111"/>
      <c r="AU325" s="111"/>
      <c r="AV325" s="111"/>
      <c r="AW325" s="111"/>
      <c r="AX325" s="111"/>
      <c r="AY325" s="111"/>
      <c r="AZ325" s="111"/>
      <c r="BA325" s="111"/>
      <c r="BB325" s="111"/>
      <c r="BC325" s="111"/>
      <c r="BD325" s="111"/>
      <c r="BE325" s="111"/>
      <c r="BF325" s="111"/>
      <c r="BG325" s="111"/>
      <c r="BH325" s="111"/>
      <c r="BI325" s="111"/>
      <c r="BJ325" s="111"/>
      <c r="BK325" s="111"/>
      <c r="BL325" s="111"/>
      <c r="BM325" s="111"/>
      <c r="BN325" s="111"/>
      <c r="BO325" s="111"/>
      <c r="BP325" s="111"/>
      <c r="BQ325" s="111"/>
      <c r="BR325" s="111"/>
      <c r="BS325" s="111"/>
      <c r="BT325" s="111"/>
      <c r="BU325" s="111"/>
      <c r="BV325" s="111"/>
      <c r="BW325" s="111"/>
      <c r="BX325" s="111"/>
      <c r="BY325" s="111"/>
      <c r="BZ325" s="111"/>
      <c r="CA325" s="111"/>
      <c r="CB325" s="111"/>
      <c r="CC325" s="111"/>
      <c r="CD325" s="111"/>
      <c r="CE325" s="111"/>
      <c r="CF325" s="111"/>
      <c r="CG325" s="111"/>
      <c r="CH325" s="111"/>
      <c r="CI325" s="111"/>
      <c r="CJ325" s="111"/>
      <c r="CK325" s="111"/>
    </row>
    <row r="326" customFormat="false" ht="12.75" hidden="false" customHeight="false" outlineLevel="0" collapsed="false">
      <c r="B326" s="0" t="e">
        <f aca="false">(D326&amp;E326&amp;F326&amp;G326&amp;H326&amp;I326&amp;J326&amp;K326&amp;L326&amp;M326&amp;N326&amp;O326&amp;P326&amp;Q326&amp;R326&amp;S326&amp;T326&amp;U326&amp;V326&amp;W326&amp;X326&amp;Y326&amp;Z326&amp;AA326&amp;AB326&amp;AC326&amp;AD326&amp;AE326&amp;AF326&amp;AG326&amp;AH326&amp;AI326&amp;AJ326&amp;AK326&amp;AL326&amp;#REF!&amp;#REF!&amp;AM326&amp;AN326&amp;AO326&amp;AP326&amp;AQ326&amp;AR326&amp;AS326&amp;AT326&amp;AU326&amp;AV326&amp;AW326&amp;AX326&amp;AY326&amp;AZ326&amp;BA326&amp;BB326&amp;BC326&amp;BD326&amp;BE326)</f>
        <v>#REF!</v>
      </c>
      <c r="C326" s="108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1"/>
      <c r="P326" s="111"/>
      <c r="Q326" s="111"/>
      <c r="R326" s="111"/>
      <c r="S326" s="111"/>
      <c r="T326" s="111"/>
      <c r="U326" s="111"/>
      <c r="V326" s="111"/>
      <c r="W326" s="111"/>
      <c r="X326" s="111"/>
      <c r="Y326" s="111"/>
      <c r="Z326" s="111"/>
      <c r="AA326" s="111"/>
      <c r="AB326" s="111"/>
      <c r="AC326" s="111"/>
      <c r="AD326" s="111"/>
      <c r="AE326" s="111"/>
      <c r="AF326" s="111"/>
      <c r="AG326" s="111"/>
      <c r="AH326" s="111"/>
      <c r="AI326" s="111"/>
      <c r="AJ326" s="111"/>
      <c r="AK326" s="111"/>
      <c r="AL326" s="111"/>
      <c r="AM326" s="111"/>
      <c r="AN326" s="111"/>
      <c r="AO326" s="111"/>
      <c r="AP326" s="111"/>
      <c r="AQ326" s="111"/>
      <c r="AR326" s="111"/>
      <c r="AS326" s="111"/>
      <c r="AT326" s="111"/>
      <c r="AU326" s="111"/>
      <c r="AV326" s="111"/>
      <c r="AW326" s="111"/>
      <c r="AX326" s="111"/>
      <c r="AY326" s="111"/>
      <c r="AZ326" s="111"/>
      <c r="BA326" s="111"/>
      <c r="BB326" s="111"/>
      <c r="BC326" s="111"/>
      <c r="BD326" s="111"/>
      <c r="BE326" s="111"/>
      <c r="BF326" s="111"/>
      <c r="BG326" s="111"/>
      <c r="BH326" s="111"/>
      <c r="BI326" s="111"/>
      <c r="BJ326" s="111"/>
      <c r="BK326" s="111"/>
      <c r="BL326" s="111"/>
      <c r="BM326" s="111"/>
      <c r="BN326" s="111"/>
      <c r="BO326" s="111"/>
      <c r="BP326" s="111"/>
      <c r="BQ326" s="111"/>
      <c r="BR326" s="111"/>
      <c r="BS326" s="111"/>
      <c r="BT326" s="111"/>
      <c r="BU326" s="111"/>
      <c r="BV326" s="111"/>
      <c r="BW326" s="111"/>
      <c r="BX326" s="111"/>
      <c r="BY326" s="111"/>
      <c r="BZ326" s="111"/>
      <c r="CA326" s="111"/>
      <c r="CB326" s="111"/>
      <c r="CC326" s="111"/>
      <c r="CD326" s="111"/>
      <c r="CE326" s="111"/>
      <c r="CF326" s="111"/>
      <c r="CG326" s="111"/>
      <c r="CH326" s="111"/>
      <c r="CI326" s="111"/>
      <c r="CJ326" s="111"/>
      <c r="CK326" s="111"/>
    </row>
    <row r="327" customFormat="false" ht="12.75" hidden="false" customHeight="false" outlineLevel="0" collapsed="false">
      <c r="B327" s="0" t="e">
        <f aca="false">(D327&amp;E327&amp;F327&amp;G327&amp;H327&amp;I327&amp;J327&amp;K327&amp;L327&amp;M327&amp;N327&amp;O327&amp;P327&amp;Q327&amp;R327&amp;S327&amp;T327&amp;U327&amp;V327&amp;W327&amp;X327&amp;Y327&amp;Z327&amp;AA327&amp;AB327&amp;AC327&amp;AD327&amp;AE327&amp;AF327&amp;AG327&amp;AH327&amp;AI327&amp;AJ327&amp;AK327&amp;AL327&amp;#REF!&amp;#REF!&amp;AM327&amp;AN327&amp;AO327&amp;AP327&amp;AQ327&amp;AR327&amp;AS327&amp;AT327&amp;AU327&amp;AV327&amp;AW327&amp;AX327&amp;AY327&amp;AZ327&amp;BA327&amp;BB327&amp;BC327&amp;BD327&amp;BE327)</f>
        <v>#REF!</v>
      </c>
      <c r="C327" s="108"/>
      <c r="D327" s="111"/>
      <c r="E327" s="111"/>
      <c r="F327" s="111"/>
      <c r="G327" s="111"/>
      <c r="H327" s="111"/>
      <c r="I327" s="111"/>
      <c r="J327" s="111"/>
      <c r="K327" s="111"/>
      <c r="L327" s="111"/>
      <c r="M327" s="111"/>
      <c r="N327" s="111"/>
      <c r="O327" s="111"/>
      <c r="P327" s="111"/>
      <c r="Q327" s="111"/>
      <c r="R327" s="111"/>
      <c r="S327" s="111"/>
      <c r="T327" s="111"/>
      <c r="U327" s="111"/>
      <c r="V327" s="111"/>
      <c r="W327" s="111"/>
      <c r="X327" s="111"/>
      <c r="Y327" s="111"/>
      <c r="Z327" s="111"/>
      <c r="AA327" s="111"/>
      <c r="AB327" s="111"/>
      <c r="AC327" s="111"/>
      <c r="AD327" s="111"/>
      <c r="AE327" s="111"/>
      <c r="AF327" s="111"/>
      <c r="AG327" s="111"/>
      <c r="AH327" s="111"/>
      <c r="AI327" s="111"/>
      <c r="AJ327" s="111"/>
      <c r="AK327" s="111"/>
      <c r="AL327" s="111"/>
      <c r="AM327" s="111"/>
      <c r="AN327" s="111"/>
      <c r="AO327" s="111"/>
      <c r="AP327" s="111"/>
      <c r="AQ327" s="111"/>
      <c r="AR327" s="111"/>
      <c r="AS327" s="111"/>
      <c r="AT327" s="111"/>
      <c r="AU327" s="111"/>
      <c r="AV327" s="111"/>
      <c r="AW327" s="111"/>
      <c r="AX327" s="111"/>
      <c r="AY327" s="111"/>
      <c r="AZ327" s="111"/>
      <c r="BA327" s="111"/>
      <c r="BB327" s="111"/>
      <c r="BC327" s="111"/>
      <c r="BD327" s="111"/>
      <c r="BE327" s="111"/>
      <c r="BF327" s="111"/>
      <c r="BG327" s="111"/>
      <c r="BH327" s="111"/>
      <c r="BI327" s="111"/>
      <c r="BJ327" s="111"/>
      <c r="BK327" s="111"/>
      <c r="BL327" s="111"/>
      <c r="BM327" s="111"/>
      <c r="BN327" s="111"/>
      <c r="BO327" s="111"/>
      <c r="BP327" s="111"/>
      <c r="BQ327" s="111"/>
      <c r="BR327" s="111"/>
      <c r="BS327" s="111"/>
      <c r="BT327" s="111"/>
      <c r="BU327" s="111"/>
      <c r="BV327" s="111"/>
      <c r="BW327" s="111"/>
      <c r="BX327" s="111"/>
      <c r="BY327" s="111"/>
      <c r="BZ327" s="111"/>
      <c r="CA327" s="111"/>
      <c r="CB327" s="111"/>
      <c r="CC327" s="111"/>
      <c r="CD327" s="111"/>
      <c r="CE327" s="111"/>
      <c r="CF327" s="111"/>
      <c r="CG327" s="111"/>
      <c r="CH327" s="111"/>
      <c r="CI327" s="111"/>
      <c r="CJ327" s="111"/>
      <c r="CK327" s="111"/>
    </row>
    <row r="328" customFormat="false" ht="12.75" hidden="false" customHeight="false" outlineLevel="0" collapsed="false">
      <c r="B328" s="0" t="e">
        <f aca="false">(D328&amp;E328&amp;F328&amp;G328&amp;H328&amp;I328&amp;J328&amp;K328&amp;L328&amp;M328&amp;N328&amp;O328&amp;P328&amp;Q328&amp;R328&amp;S328&amp;T328&amp;U328&amp;V328&amp;W328&amp;X328&amp;Y328&amp;Z328&amp;AA328&amp;AB328&amp;AC328&amp;AD328&amp;AE328&amp;AF328&amp;AG328&amp;AH328&amp;AI328&amp;AJ328&amp;AK328&amp;AL328&amp;#REF!&amp;#REF!&amp;AM328&amp;AN328&amp;AO328&amp;AP328&amp;AQ328&amp;AR328&amp;AS328&amp;AT328&amp;AU328&amp;AV328&amp;AW328&amp;AX328&amp;AY328&amp;AZ328&amp;BA328&amp;BB328&amp;BC328&amp;BD328&amp;BE328)</f>
        <v>#REF!</v>
      </c>
      <c r="C328" s="108"/>
      <c r="D328" s="111"/>
      <c r="E328" s="111"/>
      <c r="F328" s="111"/>
      <c r="G328" s="111"/>
      <c r="H328" s="111"/>
      <c r="I328" s="111"/>
      <c r="J328" s="111"/>
      <c r="K328" s="111"/>
      <c r="L328" s="111"/>
      <c r="M328" s="111"/>
      <c r="N328" s="111"/>
      <c r="O328" s="111"/>
      <c r="P328" s="111"/>
      <c r="Q328" s="111"/>
      <c r="R328" s="111"/>
      <c r="S328" s="111"/>
      <c r="T328" s="111"/>
      <c r="U328" s="111"/>
      <c r="V328" s="111"/>
      <c r="W328" s="111"/>
      <c r="X328" s="111"/>
      <c r="Y328" s="111"/>
      <c r="Z328" s="111"/>
      <c r="AA328" s="111"/>
      <c r="AB328" s="111"/>
      <c r="AC328" s="111"/>
      <c r="AD328" s="111"/>
      <c r="AE328" s="111"/>
      <c r="AF328" s="111"/>
      <c r="AG328" s="111"/>
      <c r="AH328" s="111"/>
      <c r="AI328" s="111"/>
      <c r="AJ328" s="111"/>
      <c r="AK328" s="111"/>
      <c r="AL328" s="111"/>
      <c r="AM328" s="111"/>
      <c r="AN328" s="111"/>
      <c r="AO328" s="111"/>
      <c r="AP328" s="111"/>
      <c r="AQ328" s="111"/>
      <c r="AR328" s="111"/>
      <c r="AS328" s="111"/>
      <c r="AT328" s="111"/>
      <c r="AU328" s="111"/>
      <c r="AV328" s="111"/>
      <c r="AW328" s="111"/>
      <c r="AX328" s="111"/>
      <c r="AY328" s="111"/>
      <c r="AZ328" s="111"/>
      <c r="BA328" s="111"/>
      <c r="BB328" s="111"/>
      <c r="BC328" s="111"/>
      <c r="BD328" s="111"/>
      <c r="BE328" s="111"/>
      <c r="BF328" s="111"/>
      <c r="BG328" s="111"/>
      <c r="BH328" s="111"/>
      <c r="BI328" s="111"/>
      <c r="BJ328" s="111"/>
      <c r="BK328" s="111"/>
      <c r="BL328" s="111"/>
      <c r="BM328" s="111"/>
      <c r="BN328" s="111"/>
      <c r="BO328" s="111"/>
      <c r="BP328" s="111"/>
      <c r="BQ328" s="111"/>
      <c r="BR328" s="111"/>
      <c r="BS328" s="111"/>
      <c r="BT328" s="111"/>
      <c r="BU328" s="111"/>
      <c r="BV328" s="111"/>
      <c r="BW328" s="111"/>
      <c r="BX328" s="111"/>
      <c r="BY328" s="111"/>
      <c r="BZ328" s="111"/>
      <c r="CA328" s="111"/>
      <c r="CB328" s="111"/>
      <c r="CC328" s="111"/>
      <c r="CD328" s="111"/>
      <c r="CE328" s="111"/>
      <c r="CF328" s="111"/>
      <c r="CG328" s="111"/>
      <c r="CH328" s="111"/>
      <c r="CI328" s="111"/>
      <c r="CJ328" s="111"/>
      <c r="CK328" s="111"/>
    </row>
    <row r="329" customFormat="false" ht="12.75" hidden="false" customHeight="false" outlineLevel="0" collapsed="false">
      <c r="B329" s="0" t="e">
        <f aca="false">(D329&amp;E329&amp;F329&amp;G329&amp;H329&amp;I329&amp;J329&amp;K329&amp;L329&amp;M329&amp;N329&amp;O329&amp;P329&amp;Q329&amp;R329&amp;S329&amp;T329&amp;U329&amp;V329&amp;W329&amp;X329&amp;Y329&amp;Z329&amp;AA329&amp;AB329&amp;AC329&amp;AD329&amp;AE329&amp;AF329&amp;AG329&amp;AH329&amp;AI329&amp;AJ329&amp;AK329&amp;AL329&amp;#REF!&amp;#REF!&amp;AM329&amp;AN329&amp;AO329&amp;AP329&amp;AQ329&amp;AR329&amp;AS329&amp;AT329&amp;AU329&amp;AV329&amp;AW329&amp;AX329&amp;AY329&amp;AZ329&amp;BA329&amp;BB329&amp;BC329&amp;BD329&amp;BE329)</f>
        <v>#REF!</v>
      </c>
      <c r="C329" s="108"/>
      <c r="D329" s="111"/>
      <c r="E329" s="111"/>
      <c r="F329" s="111"/>
      <c r="G329" s="111"/>
      <c r="H329" s="111"/>
      <c r="I329" s="111"/>
      <c r="J329" s="111"/>
      <c r="K329" s="111"/>
      <c r="L329" s="111"/>
      <c r="M329" s="111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  <c r="X329" s="111"/>
      <c r="Y329" s="111"/>
      <c r="Z329" s="111"/>
      <c r="AA329" s="111"/>
      <c r="AB329" s="111"/>
      <c r="AC329" s="111"/>
      <c r="AD329" s="111"/>
      <c r="AE329" s="111"/>
      <c r="AF329" s="111"/>
      <c r="AG329" s="111"/>
      <c r="AH329" s="111"/>
      <c r="AI329" s="111"/>
      <c r="AJ329" s="111"/>
      <c r="AK329" s="111"/>
      <c r="AL329" s="111"/>
      <c r="AM329" s="111"/>
      <c r="AN329" s="111"/>
      <c r="AO329" s="111"/>
      <c r="AP329" s="111"/>
      <c r="AQ329" s="111"/>
      <c r="AR329" s="111"/>
      <c r="AS329" s="111"/>
      <c r="AT329" s="111"/>
      <c r="AU329" s="111"/>
      <c r="AV329" s="111"/>
      <c r="AW329" s="111"/>
      <c r="AX329" s="111"/>
      <c r="AY329" s="111"/>
      <c r="AZ329" s="111"/>
      <c r="BA329" s="111"/>
      <c r="BB329" s="111"/>
      <c r="BC329" s="111"/>
      <c r="BD329" s="111"/>
      <c r="BE329" s="111"/>
      <c r="BF329" s="111"/>
      <c r="BG329" s="111"/>
      <c r="BH329" s="111"/>
      <c r="BI329" s="111"/>
      <c r="BJ329" s="111"/>
      <c r="BK329" s="111"/>
      <c r="BL329" s="111"/>
      <c r="BM329" s="111"/>
      <c r="BN329" s="111"/>
      <c r="BO329" s="111"/>
      <c r="BP329" s="111"/>
      <c r="BQ329" s="111"/>
      <c r="BR329" s="111"/>
      <c r="BS329" s="111"/>
      <c r="BT329" s="111"/>
      <c r="BU329" s="111"/>
      <c r="BV329" s="111"/>
      <c r="BW329" s="111"/>
      <c r="BX329" s="111"/>
      <c r="BY329" s="111"/>
      <c r="BZ329" s="111"/>
      <c r="CA329" s="111"/>
      <c r="CB329" s="111"/>
      <c r="CC329" s="111"/>
      <c r="CD329" s="111"/>
      <c r="CE329" s="111"/>
      <c r="CF329" s="111"/>
      <c r="CG329" s="111"/>
      <c r="CH329" s="111"/>
      <c r="CI329" s="111"/>
      <c r="CJ329" s="111"/>
      <c r="CK329" s="111"/>
    </row>
    <row r="330" customFormat="false" ht="12.75" hidden="false" customHeight="false" outlineLevel="0" collapsed="false">
      <c r="B330" s="0" t="e">
        <f aca="false">(D330&amp;E330&amp;F330&amp;G330&amp;H330&amp;I330&amp;J330&amp;K330&amp;L330&amp;M330&amp;N330&amp;O330&amp;P330&amp;Q330&amp;R330&amp;S330&amp;T330&amp;U330&amp;V330&amp;W330&amp;X330&amp;Y330&amp;Z330&amp;AA330&amp;AB330&amp;AC330&amp;AD330&amp;AE330&amp;AF330&amp;AG330&amp;AH330&amp;AI330&amp;AJ330&amp;AK330&amp;AL330&amp;#REF!&amp;#REF!&amp;AM330&amp;AN330&amp;AO330&amp;AP330&amp;AQ330&amp;AR330&amp;AS330&amp;AT330&amp;AU330&amp;AV330&amp;AW330&amp;AX330&amp;AY330&amp;AZ330&amp;BA330&amp;BB330&amp;BC330&amp;BD330&amp;BE330)</f>
        <v>#REF!</v>
      </c>
      <c r="C330" s="108"/>
      <c r="D330" s="111"/>
      <c r="E330" s="111"/>
      <c r="F330" s="111"/>
      <c r="G330" s="111"/>
      <c r="H330" s="111"/>
      <c r="I330" s="111"/>
      <c r="J330" s="111"/>
      <c r="K330" s="111"/>
      <c r="L330" s="111"/>
      <c r="M330" s="111"/>
      <c r="N330" s="111"/>
      <c r="O330" s="111"/>
      <c r="P330" s="111"/>
      <c r="Q330" s="111"/>
      <c r="R330" s="111"/>
      <c r="S330" s="111"/>
      <c r="T330" s="111"/>
      <c r="U330" s="111"/>
      <c r="V330" s="111"/>
      <c r="W330" s="111"/>
      <c r="X330" s="111"/>
      <c r="Y330" s="111"/>
      <c r="Z330" s="111"/>
      <c r="AA330" s="111"/>
      <c r="AB330" s="111"/>
      <c r="AC330" s="111"/>
      <c r="AD330" s="111"/>
      <c r="AE330" s="111"/>
      <c r="AF330" s="111"/>
      <c r="AG330" s="111"/>
      <c r="AH330" s="111"/>
      <c r="AI330" s="111"/>
      <c r="AJ330" s="111"/>
      <c r="AK330" s="111"/>
      <c r="AL330" s="111"/>
      <c r="AM330" s="111"/>
      <c r="AN330" s="111"/>
      <c r="AO330" s="111"/>
      <c r="AP330" s="111"/>
      <c r="AQ330" s="111"/>
      <c r="AR330" s="111"/>
      <c r="AS330" s="111"/>
      <c r="AT330" s="111"/>
      <c r="AU330" s="111"/>
      <c r="AV330" s="111"/>
      <c r="AW330" s="111"/>
      <c r="AX330" s="111"/>
      <c r="AY330" s="111"/>
      <c r="AZ330" s="111"/>
      <c r="BA330" s="111"/>
      <c r="BB330" s="111"/>
      <c r="BC330" s="111"/>
      <c r="BD330" s="111"/>
      <c r="BE330" s="111"/>
      <c r="BF330" s="111"/>
      <c r="BG330" s="111"/>
      <c r="BH330" s="111"/>
      <c r="BI330" s="111"/>
      <c r="BJ330" s="111"/>
      <c r="BK330" s="111"/>
      <c r="BL330" s="111"/>
      <c r="BM330" s="111"/>
      <c r="BN330" s="111"/>
      <c r="BO330" s="111"/>
      <c r="BP330" s="111"/>
      <c r="BQ330" s="111"/>
      <c r="BR330" s="111"/>
      <c r="BS330" s="111"/>
      <c r="BT330" s="111"/>
      <c r="BU330" s="111"/>
      <c r="BV330" s="111"/>
      <c r="BW330" s="111"/>
      <c r="BX330" s="111"/>
      <c r="BY330" s="111"/>
      <c r="BZ330" s="111"/>
      <c r="CA330" s="111"/>
      <c r="CB330" s="111"/>
      <c r="CC330" s="111"/>
      <c r="CD330" s="111"/>
      <c r="CE330" s="111"/>
      <c r="CF330" s="111"/>
      <c r="CG330" s="111"/>
      <c r="CH330" s="111"/>
      <c r="CI330" s="111"/>
      <c r="CJ330" s="111"/>
      <c r="CK330" s="111"/>
    </row>
    <row r="331" customFormat="false" ht="12.75" hidden="false" customHeight="false" outlineLevel="0" collapsed="false">
      <c r="B331" s="0" t="e">
        <f aca="false">(D331&amp;E331&amp;F331&amp;G331&amp;H331&amp;I331&amp;J331&amp;K331&amp;L331&amp;M331&amp;N331&amp;O331&amp;P331&amp;Q331&amp;R331&amp;S331&amp;T331&amp;U331&amp;V331&amp;W331&amp;X331&amp;Y331&amp;Z331&amp;AA331&amp;AB331&amp;AC331&amp;AD331&amp;AE331&amp;AF331&amp;AG331&amp;AH331&amp;AI331&amp;AJ331&amp;AK331&amp;AL331&amp;#REF!&amp;#REF!&amp;AM331&amp;AN331&amp;AO331&amp;AP331&amp;AQ331&amp;AR331&amp;AS331&amp;AT331&amp;AU331&amp;AV331&amp;AW331&amp;AX331&amp;AY331&amp;AZ331&amp;BA331&amp;BB331&amp;BC331&amp;BD331&amp;BE331)</f>
        <v>#REF!</v>
      </c>
      <c r="C331" s="108"/>
      <c r="D331" s="111"/>
      <c r="E331" s="111"/>
      <c r="F331" s="111"/>
      <c r="G331" s="111"/>
      <c r="H331" s="111"/>
      <c r="I331" s="111"/>
      <c r="J331" s="111"/>
      <c r="K331" s="111"/>
      <c r="L331" s="111"/>
      <c r="M331" s="111"/>
      <c r="N331" s="111"/>
      <c r="O331" s="111"/>
      <c r="P331" s="111"/>
      <c r="Q331" s="111"/>
      <c r="R331" s="111"/>
      <c r="S331" s="111"/>
      <c r="T331" s="111"/>
      <c r="U331" s="111"/>
      <c r="V331" s="111"/>
      <c r="W331" s="111"/>
      <c r="X331" s="111"/>
      <c r="Y331" s="111"/>
      <c r="Z331" s="111"/>
      <c r="AA331" s="111"/>
      <c r="AB331" s="111"/>
      <c r="AC331" s="111"/>
      <c r="AD331" s="111"/>
      <c r="AE331" s="111"/>
      <c r="AF331" s="111"/>
      <c r="AG331" s="111"/>
      <c r="AH331" s="111"/>
      <c r="AI331" s="111"/>
      <c r="AJ331" s="111"/>
      <c r="AK331" s="111"/>
      <c r="AL331" s="111"/>
      <c r="AM331" s="111"/>
      <c r="AN331" s="111"/>
      <c r="AO331" s="111"/>
      <c r="AP331" s="111"/>
      <c r="AQ331" s="111"/>
      <c r="AR331" s="111"/>
      <c r="AS331" s="111"/>
      <c r="AT331" s="111"/>
      <c r="AU331" s="111"/>
      <c r="AV331" s="111"/>
      <c r="AW331" s="111"/>
      <c r="AX331" s="111"/>
      <c r="AY331" s="111"/>
      <c r="AZ331" s="111"/>
      <c r="BA331" s="111"/>
      <c r="BB331" s="111"/>
      <c r="BC331" s="111"/>
      <c r="BD331" s="111"/>
      <c r="BE331" s="111"/>
      <c r="BF331" s="111"/>
      <c r="BG331" s="111"/>
      <c r="BH331" s="111"/>
      <c r="BI331" s="111"/>
      <c r="BJ331" s="111"/>
      <c r="BK331" s="111"/>
      <c r="BL331" s="111"/>
      <c r="BM331" s="111"/>
      <c r="BN331" s="111"/>
      <c r="BO331" s="111"/>
      <c r="BP331" s="111"/>
      <c r="BQ331" s="111"/>
      <c r="BR331" s="111"/>
      <c r="BS331" s="111"/>
      <c r="BT331" s="111"/>
      <c r="BU331" s="111"/>
      <c r="BV331" s="111"/>
      <c r="BW331" s="111"/>
      <c r="BX331" s="111"/>
      <c r="BY331" s="111"/>
      <c r="BZ331" s="111"/>
      <c r="CA331" s="111"/>
      <c r="CB331" s="111"/>
      <c r="CC331" s="111"/>
      <c r="CD331" s="111"/>
      <c r="CE331" s="111"/>
      <c r="CF331" s="111"/>
      <c r="CG331" s="111"/>
      <c r="CH331" s="111"/>
      <c r="CI331" s="111"/>
      <c r="CJ331" s="111"/>
      <c r="CK331" s="111"/>
    </row>
    <row r="332" customFormat="false" ht="12.75" hidden="false" customHeight="false" outlineLevel="0" collapsed="false">
      <c r="B332" s="0" t="e">
        <f aca="false">(D332&amp;E332&amp;F332&amp;G332&amp;H332&amp;I332&amp;J332&amp;K332&amp;L332&amp;M332&amp;N332&amp;O332&amp;P332&amp;Q332&amp;R332&amp;S332&amp;T332&amp;U332&amp;V332&amp;W332&amp;X332&amp;Y332&amp;Z332&amp;AA332&amp;AB332&amp;AC332&amp;AD332&amp;AE332&amp;AF332&amp;AG332&amp;AH332&amp;AI332&amp;AJ332&amp;AK332&amp;AL332&amp;#REF!&amp;#REF!&amp;AM332&amp;AN332&amp;AO332&amp;AP332&amp;AQ332&amp;AR332&amp;AS332&amp;AT332&amp;AU332&amp;AV332&amp;AW332&amp;AX332&amp;AY332&amp;AZ332&amp;BA332&amp;BB332&amp;BC332&amp;BD332&amp;BE332)</f>
        <v>#REF!</v>
      </c>
      <c r="C332" s="108"/>
      <c r="D332" s="111"/>
      <c r="E332" s="111"/>
      <c r="F332" s="111"/>
      <c r="G332" s="111"/>
      <c r="H332" s="111"/>
      <c r="I332" s="111"/>
      <c r="J332" s="111"/>
      <c r="K332" s="111"/>
      <c r="L332" s="111"/>
      <c r="M332" s="111"/>
      <c r="N332" s="111"/>
      <c r="O332" s="111"/>
      <c r="P332" s="111"/>
      <c r="Q332" s="111"/>
      <c r="R332" s="111"/>
      <c r="S332" s="111"/>
      <c r="T332" s="111"/>
      <c r="U332" s="111"/>
      <c r="V332" s="111"/>
      <c r="W332" s="111"/>
      <c r="X332" s="111"/>
      <c r="Y332" s="111"/>
      <c r="Z332" s="111"/>
      <c r="AA332" s="111"/>
      <c r="AB332" s="111"/>
      <c r="AC332" s="111"/>
      <c r="AD332" s="111"/>
      <c r="AE332" s="111"/>
      <c r="AF332" s="111"/>
      <c r="AG332" s="111"/>
      <c r="AH332" s="111"/>
      <c r="AI332" s="111"/>
      <c r="AJ332" s="111"/>
      <c r="AK332" s="111"/>
      <c r="AL332" s="111"/>
      <c r="AM332" s="111"/>
      <c r="AN332" s="111"/>
      <c r="AO332" s="111"/>
      <c r="AP332" s="111"/>
      <c r="AQ332" s="111"/>
      <c r="AR332" s="111"/>
      <c r="AS332" s="111"/>
      <c r="AT332" s="111"/>
      <c r="AU332" s="111"/>
      <c r="AV332" s="111"/>
      <c r="AW332" s="111"/>
      <c r="AX332" s="111"/>
      <c r="AY332" s="111"/>
      <c r="AZ332" s="111"/>
      <c r="BA332" s="111"/>
      <c r="BB332" s="111"/>
      <c r="BC332" s="111"/>
      <c r="BD332" s="111"/>
      <c r="BE332" s="111"/>
      <c r="BF332" s="111"/>
      <c r="BG332" s="111"/>
      <c r="BH332" s="111"/>
      <c r="BI332" s="111"/>
      <c r="BJ332" s="111"/>
      <c r="BK332" s="111"/>
      <c r="BL332" s="111"/>
      <c r="BM332" s="111"/>
      <c r="BN332" s="111"/>
      <c r="BO332" s="111"/>
      <c r="BP332" s="111"/>
      <c r="BQ332" s="111"/>
      <c r="BR332" s="111"/>
      <c r="BS332" s="111"/>
      <c r="BT332" s="111"/>
      <c r="BU332" s="111"/>
      <c r="BV332" s="111"/>
      <c r="BW332" s="111"/>
      <c r="BX332" s="111"/>
      <c r="BY332" s="111"/>
      <c r="BZ332" s="111"/>
      <c r="CA332" s="111"/>
      <c r="CB332" s="111"/>
      <c r="CC332" s="111"/>
      <c r="CD332" s="111"/>
      <c r="CE332" s="111"/>
      <c r="CF332" s="111"/>
      <c r="CG332" s="111"/>
      <c r="CH332" s="111"/>
      <c r="CI332" s="111"/>
      <c r="CJ332" s="111"/>
      <c r="CK332" s="111"/>
    </row>
    <row r="333" customFormat="false" ht="12.75" hidden="false" customHeight="false" outlineLevel="0" collapsed="false">
      <c r="B333" s="0" t="e">
        <f aca="false">(D333&amp;E333&amp;F333&amp;G333&amp;H333&amp;I333&amp;J333&amp;K333&amp;L333&amp;M333&amp;N333&amp;O333&amp;P333&amp;Q333&amp;R333&amp;S333&amp;T333&amp;U333&amp;V333&amp;W333&amp;X333&amp;Y333&amp;Z333&amp;AA333&amp;AB333&amp;AC333&amp;AD333&amp;AE333&amp;AF333&amp;AG333&amp;AH333&amp;AI333&amp;AJ333&amp;AK333&amp;AL333&amp;#REF!&amp;#REF!&amp;AM333&amp;AN333&amp;AO333&amp;AP333&amp;AQ333&amp;AR333&amp;AS333&amp;AT333&amp;AU333&amp;AV333&amp;AW333&amp;AX333&amp;AY333&amp;AZ333&amp;BA333&amp;BB333&amp;BC333&amp;BD333&amp;BE333)</f>
        <v>#REF!</v>
      </c>
      <c r="C333" s="108"/>
      <c r="D333" s="111"/>
      <c r="E333" s="111"/>
      <c r="F333" s="111"/>
      <c r="G333" s="111"/>
      <c r="H333" s="111"/>
      <c r="I333" s="111"/>
      <c r="J333" s="111"/>
      <c r="K333" s="111"/>
      <c r="L333" s="111"/>
      <c r="M333" s="111"/>
      <c r="N333" s="111"/>
      <c r="O333" s="111"/>
      <c r="P333" s="111"/>
      <c r="Q333" s="111"/>
      <c r="R333" s="111"/>
      <c r="S333" s="111"/>
      <c r="T333" s="111"/>
      <c r="U333" s="111"/>
      <c r="V333" s="111"/>
      <c r="W333" s="111"/>
      <c r="X333" s="111"/>
      <c r="Y333" s="111"/>
      <c r="Z333" s="111"/>
      <c r="AA333" s="111"/>
      <c r="AB333" s="111"/>
      <c r="AC333" s="111"/>
      <c r="AD333" s="111"/>
      <c r="AE333" s="111"/>
      <c r="AF333" s="111"/>
      <c r="AG333" s="111"/>
      <c r="AH333" s="111"/>
      <c r="AI333" s="111"/>
      <c r="AJ333" s="111"/>
      <c r="AK333" s="111"/>
      <c r="AL333" s="111"/>
      <c r="AM333" s="111"/>
      <c r="AN333" s="111"/>
      <c r="AO333" s="111"/>
      <c r="AP333" s="111"/>
      <c r="AQ333" s="111"/>
      <c r="AR333" s="111"/>
      <c r="AS333" s="111"/>
      <c r="AT333" s="111"/>
      <c r="AU333" s="111"/>
      <c r="AV333" s="111"/>
      <c r="AW333" s="111"/>
      <c r="AX333" s="111"/>
      <c r="AY333" s="111"/>
      <c r="AZ333" s="111"/>
      <c r="BA333" s="111"/>
      <c r="BB333" s="111"/>
      <c r="BC333" s="111"/>
      <c r="BD333" s="111"/>
      <c r="BE333" s="111"/>
      <c r="BF333" s="111"/>
      <c r="BG333" s="111"/>
      <c r="BH333" s="111"/>
      <c r="BI333" s="111"/>
      <c r="BJ333" s="111"/>
      <c r="BK333" s="111"/>
      <c r="BL333" s="111"/>
      <c r="BM333" s="111"/>
      <c r="BN333" s="111"/>
      <c r="BO333" s="111"/>
      <c r="BP333" s="111"/>
      <c r="BQ333" s="111"/>
      <c r="BR333" s="111"/>
      <c r="BS333" s="111"/>
      <c r="BT333" s="111"/>
      <c r="BU333" s="111"/>
      <c r="BV333" s="111"/>
      <c r="BW333" s="111"/>
      <c r="BX333" s="111"/>
      <c r="BY333" s="111"/>
      <c r="BZ333" s="111"/>
      <c r="CA333" s="111"/>
      <c r="CB333" s="111"/>
      <c r="CC333" s="111"/>
      <c r="CD333" s="111"/>
      <c r="CE333" s="111"/>
      <c r="CF333" s="111"/>
      <c r="CG333" s="111"/>
      <c r="CH333" s="111"/>
      <c r="CI333" s="111"/>
      <c r="CJ333" s="111"/>
      <c r="CK333" s="111"/>
    </row>
    <row r="334" customFormat="false" ht="12.75" hidden="false" customHeight="false" outlineLevel="0" collapsed="false">
      <c r="B334" s="0" t="e">
        <f aca="false">(D334&amp;E334&amp;F334&amp;G334&amp;H334&amp;I334&amp;J334&amp;K334&amp;L334&amp;M334&amp;N334&amp;O334&amp;P334&amp;Q334&amp;R334&amp;S334&amp;T334&amp;U334&amp;V334&amp;W334&amp;X334&amp;Y334&amp;Z334&amp;AA334&amp;AB334&amp;AC334&amp;AD334&amp;AE334&amp;AF334&amp;AG334&amp;AH334&amp;AI334&amp;AJ334&amp;AK334&amp;AL334&amp;#REF!&amp;#REF!&amp;AM334&amp;AN334&amp;AO334&amp;AP334&amp;AQ334&amp;AR334&amp;AS334&amp;AT334&amp;AU334&amp;AV334&amp;AW334&amp;AX334&amp;AY334&amp;AZ334&amp;BA334&amp;BB334&amp;BC334&amp;BD334&amp;BE334)</f>
        <v>#REF!</v>
      </c>
      <c r="C334" s="108"/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  <c r="X334" s="111"/>
      <c r="Y334" s="111"/>
      <c r="Z334" s="111"/>
      <c r="AA334" s="111"/>
      <c r="AB334" s="111"/>
      <c r="AC334" s="111"/>
      <c r="AD334" s="111"/>
      <c r="AE334" s="111"/>
      <c r="AF334" s="111"/>
      <c r="AG334" s="111"/>
      <c r="AH334" s="111"/>
      <c r="AI334" s="111"/>
      <c r="AJ334" s="111"/>
      <c r="AK334" s="111"/>
      <c r="AL334" s="111"/>
      <c r="AM334" s="111"/>
      <c r="AN334" s="111"/>
      <c r="AO334" s="111"/>
      <c r="AP334" s="111"/>
      <c r="AQ334" s="111"/>
      <c r="AR334" s="111"/>
      <c r="AS334" s="111"/>
      <c r="AT334" s="111"/>
      <c r="AU334" s="111"/>
      <c r="AV334" s="111"/>
      <c r="AW334" s="111"/>
      <c r="AX334" s="111"/>
      <c r="AY334" s="111"/>
      <c r="AZ334" s="111"/>
      <c r="BA334" s="111"/>
      <c r="BB334" s="111"/>
      <c r="BC334" s="111"/>
      <c r="BD334" s="111"/>
      <c r="BE334" s="111"/>
      <c r="BF334" s="111"/>
      <c r="BG334" s="111"/>
      <c r="BH334" s="111"/>
      <c r="BI334" s="111"/>
      <c r="BJ334" s="111"/>
      <c r="BK334" s="111"/>
      <c r="BL334" s="111"/>
      <c r="BM334" s="111"/>
      <c r="BN334" s="111"/>
      <c r="BO334" s="111"/>
      <c r="BP334" s="111"/>
      <c r="BQ334" s="111"/>
      <c r="BR334" s="111"/>
      <c r="BS334" s="111"/>
      <c r="BT334" s="111"/>
      <c r="BU334" s="111"/>
      <c r="BV334" s="111"/>
      <c r="BW334" s="111"/>
      <c r="BX334" s="111"/>
      <c r="BY334" s="111"/>
      <c r="BZ334" s="111"/>
      <c r="CA334" s="111"/>
      <c r="CB334" s="111"/>
      <c r="CC334" s="111"/>
      <c r="CD334" s="111"/>
      <c r="CE334" s="111"/>
      <c r="CF334" s="111"/>
      <c r="CG334" s="111"/>
      <c r="CH334" s="111"/>
      <c r="CI334" s="111"/>
      <c r="CJ334" s="111"/>
      <c r="CK334" s="111"/>
    </row>
    <row r="335" customFormat="false" ht="12.75" hidden="false" customHeight="false" outlineLevel="0" collapsed="false">
      <c r="B335" s="0" t="e">
        <f aca="false">(D335&amp;E335&amp;F335&amp;G335&amp;H335&amp;I335&amp;J335&amp;K335&amp;L335&amp;M335&amp;N335&amp;O335&amp;P335&amp;Q335&amp;R335&amp;S335&amp;T335&amp;U335&amp;V335&amp;W335&amp;X335&amp;Y335&amp;Z335&amp;AA335&amp;AB335&amp;AC335&amp;AD335&amp;AE335&amp;AF335&amp;AG335&amp;AH335&amp;AI335&amp;AJ335&amp;AK335&amp;AL335&amp;#REF!&amp;#REF!&amp;AM335&amp;AN335&amp;AO335&amp;AP335&amp;AQ335&amp;AR335&amp;AS335&amp;AT335&amp;AU335&amp;AV335&amp;AW335&amp;AX335&amp;AY335&amp;AZ335&amp;BA335&amp;BB335&amp;BC335&amp;BD335&amp;BE335)</f>
        <v>#REF!</v>
      </c>
      <c r="C335" s="108"/>
      <c r="D335" s="111"/>
      <c r="E335" s="111"/>
      <c r="F335" s="111"/>
      <c r="G335" s="111"/>
      <c r="H335" s="111"/>
      <c r="I335" s="111"/>
      <c r="J335" s="111"/>
      <c r="K335" s="111"/>
      <c r="L335" s="111"/>
      <c r="M335" s="111"/>
      <c r="N335" s="111"/>
      <c r="O335" s="111"/>
      <c r="P335" s="111"/>
      <c r="Q335" s="111"/>
      <c r="R335" s="111"/>
      <c r="S335" s="111"/>
      <c r="T335" s="111"/>
      <c r="U335" s="111"/>
      <c r="V335" s="111"/>
      <c r="W335" s="111"/>
      <c r="X335" s="111"/>
      <c r="Y335" s="111"/>
      <c r="Z335" s="111"/>
      <c r="AA335" s="111"/>
      <c r="AB335" s="111"/>
      <c r="AC335" s="111"/>
      <c r="AD335" s="111"/>
      <c r="AE335" s="111"/>
      <c r="AF335" s="111"/>
      <c r="AG335" s="111"/>
      <c r="AH335" s="111"/>
      <c r="AI335" s="111"/>
      <c r="AJ335" s="111"/>
      <c r="AK335" s="111"/>
      <c r="AL335" s="111"/>
      <c r="AM335" s="111"/>
      <c r="AN335" s="111"/>
      <c r="AO335" s="111"/>
      <c r="AP335" s="111"/>
      <c r="AQ335" s="111"/>
      <c r="AR335" s="111"/>
      <c r="AS335" s="111"/>
      <c r="AT335" s="111"/>
      <c r="AU335" s="111"/>
      <c r="AV335" s="111"/>
      <c r="AW335" s="111"/>
      <c r="AX335" s="111"/>
      <c r="AY335" s="111"/>
      <c r="AZ335" s="111"/>
      <c r="BA335" s="111"/>
      <c r="BB335" s="111"/>
      <c r="BC335" s="111"/>
      <c r="BD335" s="111"/>
      <c r="BE335" s="111"/>
      <c r="BF335" s="111"/>
      <c r="BG335" s="111"/>
      <c r="BH335" s="111"/>
      <c r="BI335" s="111"/>
      <c r="BJ335" s="111"/>
      <c r="BK335" s="111"/>
      <c r="BL335" s="111"/>
      <c r="BM335" s="111"/>
      <c r="BN335" s="111"/>
      <c r="BO335" s="111"/>
      <c r="BP335" s="111"/>
      <c r="BQ335" s="111"/>
      <c r="BR335" s="111"/>
      <c r="BS335" s="111"/>
      <c r="BT335" s="111"/>
      <c r="BU335" s="111"/>
      <c r="BV335" s="111"/>
      <c r="BW335" s="111"/>
      <c r="BX335" s="111"/>
      <c r="BY335" s="111"/>
      <c r="BZ335" s="111"/>
      <c r="CA335" s="111"/>
      <c r="CB335" s="111"/>
      <c r="CC335" s="111"/>
      <c r="CD335" s="111"/>
      <c r="CE335" s="111"/>
      <c r="CF335" s="111"/>
      <c r="CG335" s="111"/>
      <c r="CH335" s="111"/>
      <c r="CI335" s="111"/>
      <c r="CJ335" s="111"/>
      <c r="CK335" s="111"/>
    </row>
    <row r="336" customFormat="false" ht="12.75" hidden="false" customHeight="false" outlineLevel="0" collapsed="false">
      <c r="B336" s="0" t="e">
        <f aca="false">(D336&amp;E336&amp;F336&amp;G336&amp;H336&amp;I336&amp;J336&amp;K336&amp;L336&amp;M336&amp;N336&amp;O336&amp;P336&amp;Q336&amp;R336&amp;S336&amp;T336&amp;U336&amp;V336&amp;W336&amp;X336&amp;Y336&amp;Z336&amp;AA336&amp;AB336&amp;AC336&amp;AD336&amp;AE336&amp;AF336&amp;AG336&amp;AH336&amp;AI336&amp;AJ336&amp;AK336&amp;AL336&amp;#REF!&amp;#REF!&amp;AM336&amp;AN336&amp;AO336&amp;AP336&amp;AQ336&amp;AR336&amp;AS336&amp;AT336&amp;AU336&amp;AV336&amp;AW336&amp;AX336&amp;AY336&amp;AZ336&amp;BA336&amp;BB336&amp;BC336&amp;BD336&amp;BE336)</f>
        <v>#REF!</v>
      </c>
      <c r="C336" s="108"/>
      <c r="D336" s="111"/>
      <c r="E336" s="111"/>
      <c r="F336" s="111"/>
      <c r="G336" s="111"/>
      <c r="H336" s="111"/>
      <c r="I336" s="111"/>
      <c r="J336" s="111"/>
      <c r="K336" s="111"/>
      <c r="L336" s="111"/>
      <c r="M336" s="111"/>
      <c r="N336" s="111"/>
      <c r="O336" s="111"/>
      <c r="P336" s="111"/>
      <c r="Q336" s="111"/>
      <c r="R336" s="111"/>
      <c r="S336" s="111"/>
      <c r="T336" s="111"/>
      <c r="U336" s="111"/>
      <c r="V336" s="111"/>
      <c r="W336" s="111"/>
      <c r="X336" s="111"/>
      <c r="Y336" s="111"/>
      <c r="Z336" s="111"/>
      <c r="AA336" s="111"/>
      <c r="AB336" s="111"/>
      <c r="AC336" s="111"/>
      <c r="AD336" s="111"/>
      <c r="AE336" s="111"/>
      <c r="AF336" s="111"/>
      <c r="AG336" s="111"/>
      <c r="AH336" s="111"/>
      <c r="AI336" s="111"/>
      <c r="AJ336" s="111"/>
      <c r="AK336" s="111"/>
      <c r="AL336" s="111"/>
      <c r="AM336" s="111"/>
      <c r="AN336" s="111"/>
      <c r="AO336" s="111"/>
      <c r="AP336" s="111"/>
      <c r="AQ336" s="111"/>
      <c r="AR336" s="111"/>
      <c r="AS336" s="111"/>
      <c r="AT336" s="111"/>
      <c r="AU336" s="111"/>
      <c r="AV336" s="111"/>
      <c r="AW336" s="111"/>
      <c r="AX336" s="111"/>
      <c r="AY336" s="111"/>
      <c r="AZ336" s="111"/>
      <c r="BA336" s="111"/>
      <c r="BB336" s="111"/>
      <c r="BC336" s="111"/>
      <c r="BD336" s="111"/>
      <c r="BE336" s="111"/>
      <c r="BF336" s="111"/>
      <c r="BG336" s="111"/>
      <c r="BH336" s="111"/>
      <c r="BI336" s="111"/>
      <c r="BJ336" s="111"/>
      <c r="BK336" s="111"/>
      <c r="BL336" s="111"/>
      <c r="BM336" s="111"/>
      <c r="BN336" s="111"/>
      <c r="BO336" s="111"/>
      <c r="BP336" s="111"/>
      <c r="BQ336" s="111"/>
      <c r="BR336" s="111"/>
      <c r="BS336" s="111"/>
      <c r="BT336" s="111"/>
      <c r="BU336" s="111"/>
      <c r="BV336" s="111"/>
      <c r="BW336" s="111"/>
      <c r="BX336" s="111"/>
      <c r="BY336" s="111"/>
      <c r="BZ336" s="111"/>
      <c r="CA336" s="111"/>
      <c r="CB336" s="111"/>
      <c r="CC336" s="111"/>
      <c r="CD336" s="111"/>
      <c r="CE336" s="111"/>
      <c r="CF336" s="111"/>
      <c r="CG336" s="111"/>
      <c r="CH336" s="111"/>
      <c r="CI336" s="111"/>
      <c r="CJ336" s="111"/>
      <c r="CK336" s="111"/>
    </row>
    <row r="337" customFormat="false" ht="12.75" hidden="false" customHeight="false" outlineLevel="0" collapsed="false">
      <c r="B337" s="0" t="e">
        <f aca="false">(D337&amp;E337&amp;F337&amp;G337&amp;H337&amp;I337&amp;J337&amp;K337&amp;L337&amp;M337&amp;N337&amp;O337&amp;P337&amp;Q337&amp;R337&amp;S337&amp;T337&amp;U337&amp;V337&amp;W337&amp;X337&amp;Y337&amp;Z337&amp;AA337&amp;AB337&amp;AC337&amp;AD337&amp;AE337&amp;AF337&amp;AG337&amp;AH337&amp;AI337&amp;AJ337&amp;AK337&amp;AL337&amp;#REF!&amp;#REF!&amp;AM337&amp;AN337&amp;AO337&amp;AP337&amp;AQ337&amp;AR337&amp;AS337&amp;AT337&amp;AU337&amp;AV337&amp;AW337&amp;AX337&amp;AY337&amp;AZ337&amp;BA337&amp;BB337&amp;BC337&amp;BD337&amp;BE337)</f>
        <v>#REF!</v>
      </c>
      <c r="C337" s="108"/>
      <c r="D337" s="111"/>
      <c r="E337" s="111"/>
      <c r="F337" s="111"/>
      <c r="G337" s="111"/>
      <c r="H337" s="111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  <c r="X337" s="111"/>
      <c r="Y337" s="111"/>
      <c r="Z337" s="111"/>
      <c r="AA337" s="111"/>
      <c r="AB337" s="111"/>
      <c r="AC337" s="111"/>
      <c r="AD337" s="111"/>
      <c r="AE337" s="111"/>
      <c r="AF337" s="111"/>
      <c r="AG337" s="111"/>
      <c r="AH337" s="111"/>
      <c r="AI337" s="111"/>
      <c r="AJ337" s="111"/>
      <c r="AK337" s="111"/>
      <c r="AL337" s="111"/>
      <c r="AM337" s="111"/>
      <c r="AN337" s="111"/>
      <c r="AO337" s="111"/>
      <c r="AP337" s="111"/>
      <c r="AQ337" s="111"/>
      <c r="AR337" s="111"/>
      <c r="AS337" s="111"/>
      <c r="AT337" s="111"/>
      <c r="AU337" s="111"/>
      <c r="AV337" s="111"/>
      <c r="AW337" s="111"/>
      <c r="AX337" s="111"/>
      <c r="AY337" s="111"/>
      <c r="AZ337" s="111"/>
      <c r="BA337" s="111"/>
      <c r="BB337" s="111"/>
      <c r="BC337" s="111"/>
      <c r="BD337" s="111"/>
      <c r="BE337" s="111"/>
      <c r="BF337" s="111"/>
      <c r="BG337" s="111"/>
      <c r="BH337" s="111"/>
      <c r="BI337" s="111"/>
      <c r="BJ337" s="111"/>
      <c r="BK337" s="111"/>
      <c r="BL337" s="111"/>
      <c r="BM337" s="111"/>
      <c r="BN337" s="111"/>
      <c r="BO337" s="111"/>
      <c r="BP337" s="111"/>
      <c r="BQ337" s="111"/>
      <c r="BR337" s="111"/>
      <c r="BS337" s="111"/>
      <c r="BT337" s="111"/>
      <c r="BU337" s="111"/>
      <c r="BV337" s="111"/>
      <c r="BW337" s="111"/>
      <c r="BX337" s="111"/>
      <c r="BY337" s="111"/>
      <c r="BZ337" s="111"/>
      <c r="CA337" s="111"/>
      <c r="CB337" s="111"/>
      <c r="CC337" s="111"/>
      <c r="CD337" s="111"/>
      <c r="CE337" s="111"/>
      <c r="CF337" s="111"/>
      <c r="CG337" s="111"/>
      <c r="CH337" s="111"/>
      <c r="CI337" s="111"/>
      <c r="CJ337" s="111"/>
      <c r="CK337" s="111"/>
    </row>
    <row r="338" customFormat="false" ht="12.75" hidden="false" customHeight="false" outlineLevel="0" collapsed="false">
      <c r="B338" s="0" t="e">
        <f aca="false">(D338&amp;E338&amp;F338&amp;G338&amp;H338&amp;I338&amp;J338&amp;K338&amp;L338&amp;M338&amp;N338&amp;O338&amp;P338&amp;Q338&amp;R338&amp;S338&amp;T338&amp;U338&amp;V338&amp;W338&amp;X338&amp;Y338&amp;Z338&amp;AA338&amp;AB338&amp;AC338&amp;AD338&amp;AE338&amp;AF338&amp;AG338&amp;AH338&amp;AI338&amp;AJ338&amp;AK338&amp;AL338&amp;#REF!&amp;#REF!&amp;AM338&amp;AN338&amp;AO338&amp;AP338&amp;AQ338&amp;AR338&amp;AS338&amp;AT338&amp;AU338&amp;AV338&amp;AW338&amp;AX338&amp;AY338&amp;AZ338&amp;BA338&amp;BB338&amp;BC338&amp;BD338&amp;BE338)</f>
        <v>#REF!</v>
      </c>
      <c r="C338" s="108"/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  <c r="O338" s="111"/>
      <c r="P338" s="111"/>
      <c r="Q338" s="111"/>
      <c r="R338" s="111"/>
      <c r="S338" s="111"/>
      <c r="T338" s="111"/>
      <c r="U338" s="111"/>
      <c r="V338" s="111"/>
      <c r="W338" s="111"/>
      <c r="X338" s="111"/>
      <c r="Y338" s="111"/>
      <c r="Z338" s="111"/>
      <c r="AA338" s="111"/>
      <c r="AB338" s="111"/>
      <c r="AC338" s="111"/>
      <c r="AD338" s="111"/>
      <c r="AE338" s="111"/>
      <c r="AF338" s="111"/>
      <c r="AG338" s="111"/>
      <c r="AH338" s="111"/>
      <c r="AI338" s="111"/>
      <c r="AJ338" s="111"/>
      <c r="AK338" s="111"/>
      <c r="AL338" s="111"/>
      <c r="AM338" s="111"/>
      <c r="AN338" s="111"/>
      <c r="AO338" s="111"/>
      <c r="AP338" s="111"/>
      <c r="AQ338" s="111"/>
      <c r="AR338" s="111"/>
      <c r="AS338" s="111"/>
      <c r="AT338" s="111"/>
      <c r="AU338" s="111"/>
      <c r="AV338" s="111"/>
      <c r="AW338" s="111"/>
      <c r="AX338" s="111"/>
      <c r="AY338" s="111"/>
      <c r="AZ338" s="111"/>
      <c r="BA338" s="111"/>
      <c r="BB338" s="111"/>
      <c r="BC338" s="111"/>
      <c r="BD338" s="111"/>
      <c r="BE338" s="111"/>
      <c r="BF338" s="111"/>
      <c r="BG338" s="111"/>
      <c r="BH338" s="111"/>
      <c r="BI338" s="111"/>
      <c r="BJ338" s="111"/>
      <c r="BK338" s="111"/>
      <c r="BL338" s="111"/>
      <c r="BM338" s="111"/>
      <c r="BN338" s="111"/>
      <c r="BO338" s="111"/>
      <c r="BP338" s="111"/>
      <c r="BQ338" s="111"/>
      <c r="BR338" s="111"/>
      <c r="BS338" s="111"/>
      <c r="BT338" s="111"/>
      <c r="BU338" s="111"/>
      <c r="BV338" s="111"/>
      <c r="BW338" s="111"/>
      <c r="BX338" s="111"/>
      <c r="BY338" s="111"/>
      <c r="BZ338" s="111"/>
      <c r="CA338" s="111"/>
      <c r="CB338" s="111"/>
      <c r="CC338" s="111"/>
      <c r="CD338" s="111"/>
      <c r="CE338" s="111"/>
      <c r="CF338" s="111"/>
      <c r="CG338" s="111"/>
      <c r="CH338" s="111"/>
      <c r="CI338" s="111"/>
      <c r="CJ338" s="111"/>
      <c r="CK338" s="111"/>
    </row>
    <row r="339" customFormat="false" ht="12.75" hidden="false" customHeight="false" outlineLevel="0" collapsed="false">
      <c r="B339" s="0" t="e">
        <f aca="false">(D339&amp;E339&amp;F339&amp;G339&amp;H339&amp;I339&amp;J339&amp;K339&amp;L339&amp;M339&amp;N339&amp;O339&amp;P339&amp;Q339&amp;R339&amp;S339&amp;T339&amp;U339&amp;V339&amp;W339&amp;X339&amp;Y339&amp;Z339&amp;AA339&amp;AB339&amp;AC339&amp;AD339&amp;AE339&amp;AF339&amp;AG339&amp;AH339&amp;AI339&amp;AJ339&amp;AK339&amp;AL339&amp;#REF!&amp;#REF!&amp;AM339&amp;AN339&amp;AO339&amp;AP339&amp;AQ339&amp;AR339&amp;AS339&amp;AT339&amp;AU339&amp;AV339&amp;AW339&amp;AX339&amp;AY339&amp;AZ339&amp;BA339&amp;BB339&amp;BC339&amp;BD339&amp;BE339)</f>
        <v>#REF!</v>
      </c>
      <c r="C339" s="108"/>
      <c r="D339" s="111"/>
      <c r="E339" s="111"/>
      <c r="F339" s="111"/>
      <c r="G339" s="111"/>
      <c r="H339" s="111"/>
      <c r="I339" s="111"/>
      <c r="J339" s="111"/>
      <c r="K339" s="111"/>
      <c r="L339" s="111"/>
      <c r="M339" s="111"/>
      <c r="N339" s="111"/>
      <c r="O339" s="111"/>
      <c r="P339" s="111"/>
      <c r="Q339" s="111"/>
      <c r="R339" s="111"/>
      <c r="S339" s="111"/>
      <c r="T339" s="111"/>
      <c r="U339" s="111"/>
      <c r="V339" s="111"/>
      <c r="W339" s="111"/>
      <c r="X339" s="111"/>
      <c r="Y339" s="111"/>
      <c r="Z339" s="111"/>
      <c r="AA339" s="111"/>
      <c r="AB339" s="111"/>
      <c r="AC339" s="111"/>
      <c r="AD339" s="111"/>
      <c r="AE339" s="111"/>
      <c r="AF339" s="111"/>
      <c r="AG339" s="111"/>
      <c r="AH339" s="111"/>
      <c r="AI339" s="111"/>
      <c r="AJ339" s="111"/>
      <c r="AK339" s="111"/>
      <c r="AL339" s="111"/>
      <c r="AM339" s="111"/>
      <c r="AN339" s="111"/>
      <c r="AO339" s="111"/>
      <c r="AP339" s="111"/>
      <c r="AQ339" s="111"/>
      <c r="AR339" s="111"/>
      <c r="AS339" s="111"/>
      <c r="AT339" s="111"/>
      <c r="AU339" s="111"/>
      <c r="AV339" s="111"/>
      <c r="AW339" s="111"/>
      <c r="AX339" s="111"/>
      <c r="AY339" s="111"/>
      <c r="AZ339" s="111"/>
      <c r="BA339" s="111"/>
      <c r="BB339" s="111"/>
      <c r="BC339" s="111"/>
      <c r="BD339" s="111"/>
      <c r="BE339" s="111"/>
      <c r="BF339" s="111"/>
      <c r="BG339" s="111"/>
      <c r="BH339" s="111"/>
      <c r="BI339" s="111"/>
      <c r="BJ339" s="111"/>
      <c r="BK339" s="111"/>
      <c r="BL339" s="111"/>
      <c r="BM339" s="111"/>
      <c r="BN339" s="111"/>
      <c r="BO339" s="111"/>
      <c r="BP339" s="111"/>
      <c r="BQ339" s="111"/>
      <c r="BR339" s="111"/>
      <c r="BS339" s="111"/>
      <c r="BT339" s="111"/>
      <c r="BU339" s="111"/>
      <c r="BV339" s="111"/>
      <c r="BW339" s="111"/>
      <c r="BX339" s="111"/>
      <c r="BY339" s="111"/>
      <c r="BZ339" s="111"/>
      <c r="CA339" s="111"/>
      <c r="CB339" s="111"/>
      <c r="CC339" s="111"/>
      <c r="CD339" s="111"/>
      <c r="CE339" s="111"/>
      <c r="CF339" s="111"/>
      <c r="CG339" s="111"/>
      <c r="CH339" s="111"/>
      <c r="CI339" s="111"/>
      <c r="CJ339" s="111"/>
      <c r="CK339" s="111"/>
    </row>
    <row r="340" customFormat="false" ht="12.75" hidden="false" customHeight="false" outlineLevel="0" collapsed="false">
      <c r="B340" s="0" t="e">
        <f aca="false">(D340&amp;E340&amp;F340&amp;G340&amp;H340&amp;I340&amp;J340&amp;K340&amp;L340&amp;M340&amp;N340&amp;O340&amp;P340&amp;Q340&amp;R340&amp;S340&amp;T340&amp;U340&amp;V340&amp;W340&amp;X340&amp;Y340&amp;Z340&amp;AA340&amp;AB340&amp;AC340&amp;AD340&amp;AE340&amp;AF340&amp;AG340&amp;AH340&amp;AI340&amp;AJ340&amp;AK340&amp;AL340&amp;#REF!&amp;#REF!&amp;AM340&amp;AN340&amp;AO340&amp;AP340&amp;AQ340&amp;AR340&amp;AS340&amp;AT340&amp;AU340&amp;AV340&amp;AW340&amp;AX340&amp;AY340&amp;AZ340&amp;BA340&amp;BB340&amp;BC340&amp;BD340&amp;BE340)</f>
        <v>#REF!</v>
      </c>
      <c r="C340" s="108"/>
      <c r="D340" s="111"/>
      <c r="E340" s="111"/>
      <c r="F340" s="111"/>
      <c r="G340" s="111"/>
      <c r="H340" s="111"/>
      <c r="I340" s="111"/>
      <c r="J340" s="111"/>
      <c r="K340" s="111"/>
      <c r="L340" s="111"/>
      <c r="M340" s="111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  <c r="X340" s="111"/>
      <c r="Y340" s="111"/>
      <c r="Z340" s="111"/>
      <c r="AA340" s="111"/>
      <c r="AB340" s="111"/>
      <c r="AC340" s="111"/>
      <c r="AD340" s="111"/>
      <c r="AE340" s="111"/>
      <c r="AF340" s="111"/>
      <c r="AG340" s="111"/>
      <c r="AH340" s="111"/>
      <c r="AI340" s="111"/>
      <c r="AJ340" s="111"/>
      <c r="AK340" s="111"/>
      <c r="AL340" s="111"/>
      <c r="AM340" s="111"/>
      <c r="AN340" s="111"/>
      <c r="AO340" s="111"/>
      <c r="AP340" s="111"/>
      <c r="AQ340" s="111"/>
      <c r="AR340" s="111"/>
      <c r="AS340" s="111"/>
      <c r="AT340" s="111"/>
      <c r="AU340" s="111"/>
      <c r="AV340" s="111"/>
      <c r="AW340" s="111"/>
      <c r="AX340" s="111"/>
      <c r="AY340" s="111"/>
      <c r="AZ340" s="111"/>
      <c r="BA340" s="111"/>
      <c r="BB340" s="111"/>
      <c r="BC340" s="111"/>
      <c r="BD340" s="111"/>
      <c r="BE340" s="111"/>
      <c r="BF340" s="111"/>
      <c r="BG340" s="111"/>
      <c r="BH340" s="111"/>
      <c r="BI340" s="111"/>
      <c r="BJ340" s="111"/>
      <c r="BK340" s="111"/>
      <c r="BL340" s="111"/>
      <c r="BM340" s="111"/>
      <c r="BN340" s="111"/>
      <c r="BO340" s="111"/>
      <c r="BP340" s="111"/>
      <c r="BQ340" s="111"/>
      <c r="BR340" s="111"/>
      <c r="BS340" s="111"/>
      <c r="BT340" s="111"/>
      <c r="BU340" s="111"/>
      <c r="BV340" s="111"/>
      <c r="BW340" s="111"/>
      <c r="BX340" s="111"/>
      <c r="BY340" s="111"/>
      <c r="BZ340" s="111"/>
      <c r="CA340" s="111"/>
      <c r="CB340" s="111"/>
      <c r="CC340" s="111"/>
      <c r="CD340" s="111"/>
      <c r="CE340" s="111"/>
      <c r="CF340" s="111"/>
      <c r="CG340" s="111"/>
      <c r="CH340" s="111"/>
      <c r="CI340" s="111"/>
      <c r="CJ340" s="111"/>
      <c r="CK340" s="111"/>
    </row>
    <row r="341" customFormat="false" ht="12.75" hidden="false" customHeight="false" outlineLevel="0" collapsed="false">
      <c r="B341" s="0" t="e">
        <f aca="false">(D341&amp;E341&amp;F341&amp;G341&amp;H341&amp;I341&amp;J341&amp;K341&amp;L341&amp;M341&amp;N341&amp;O341&amp;P341&amp;Q341&amp;R341&amp;S341&amp;T341&amp;U341&amp;V341&amp;W341&amp;X341&amp;Y341&amp;Z341&amp;AA341&amp;AB341&amp;AC341&amp;AD341&amp;AE341&amp;AF341&amp;AG341&amp;AH341&amp;AI341&amp;AJ341&amp;AK341&amp;AL341&amp;#REF!&amp;#REF!&amp;AM341&amp;AN341&amp;AO341&amp;AP341&amp;AQ341&amp;AR341&amp;AS341&amp;AT341&amp;AU341&amp;AV341&amp;AW341&amp;AX341&amp;AY341&amp;AZ341&amp;BA341&amp;BB341&amp;BC341&amp;BD341&amp;BE341)</f>
        <v>#REF!</v>
      </c>
      <c r="C341" s="108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  <c r="P341" s="111"/>
      <c r="Q341" s="111"/>
      <c r="R341" s="111"/>
      <c r="S341" s="111"/>
      <c r="T341" s="111"/>
      <c r="U341" s="111"/>
      <c r="V341" s="111"/>
      <c r="W341" s="111"/>
      <c r="X341" s="111"/>
      <c r="Y341" s="111"/>
      <c r="Z341" s="111"/>
      <c r="AA341" s="111"/>
      <c r="AB341" s="111"/>
      <c r="AC341" s="111"/>
      <c r="AD341" s="111"/>
      <c r="AE341" s="111"/>
      <c r="AF341" s="111"/>
      <c r="AG341" s="111"/>
      <c r="AH341" s="111"/>
      <c r="AI341" s="111"/>
      <c r="AJ341" s="111"/>
      <c r="AK341" s="111"/>
      <c r="AL341" s="111"/>
      <c r="AM341" s="111"/>
      <c r="AN341" s="111"/>
      <c r="AO341" s="111"/>
      <c r="AP341" s="111"/>
      <c r="AQ341" s="111"/>
      <c r="AR341" s="111"/>
      <c r="AS341" s="111"/>
      <c r="AT341" s="111"/>
      <c r="AU341" s="111"/>
      <c r="AV341" s="111"/>
      <c r="AW341" s="111"/>
      <c r="AX341" s="111"/>
      <c r="AY341" s="111"/>
      <c r="AZ341" s="111"/>
      <c r="BA341" s="111"/>
      <c r="BB341" s="111"/>
      <c r="BC341" s="111"/>
      <c r="BD341" s="111"/>
      <c r="BE341" s="111"/>
      <c r="BF341" s="111"/>
      <c r="BG341" s="111"/>
      <c r="BH341" s="111"/>
      <c r="BI341" s="111"/>
      <c r="BJ341" s="111"/>
      <c r="BK341" s="111"/>
      <c r="BL341" s="111"/>
      <c r="BM341" s="111"/>
      <c r="BN341" s="111"/>
      <c r="BO341" s="111"/>
      <c r="BP341" s="111"/>
      <c r="BQ341" s="111"/>
      <c r="BR341" s="111"/>
      <c r="BS341" s="111"/>
      <c r="BT341" s="111"/>
      <c r="BU341" s="111"/>
      <c r="BV341" s="111"/>
      <c r="BW341" s="111"/>
      <c r="BX341" s="111"/>
      <c r="BY341" s="111"/>
      <c r="BZ341" s="111"/>
      <c r="CA341" s="111"/>
      <c r="CB341" s="111"/>
      <c r="CC341" s="111"/>
      <c r="CD341" s="111"/>
      <c r="CE341" s="111"/>
      <c r="CF341" s="111"/>
      <c r="CG341" s="111"/>
      <c r="CH341" s="111"/>
      <c r="CI341" s="111"/>
      <c r="CJ341" s="111"/>
      <c r="CK341" s="111"/>
    </row>
    <row r="342" customFormat="false" ht="12.75" hidden="false" customHeight="false" outlineLevel="0" collapsed="false">
      <c r="B342" s="0" t="e">
        <f aca="false">(D342&amp;E342&amp;F342&amp;G342&amp;H342&amp;I342&amp;J342&amp;K342&amp;L342&amp;M342&amp;N342&amp;O342&amp;P342&amp;Q342&amp;R342&amp;S342&amp;T342&amp;U342&amp;V342&amp;W342&amp;X342&amp;Y342&amp;Z342&amp;AA342&amp;AB342&amp;AC342&amp;AD342&amp;AE342&amp;AF342&amp;AG342&amp;AH342&amp;AI342&amp;AJ342&amp;AK342&amp;AL342&amp;#REF!&amp;#REF!&amp;AM342&amp;AN342&amp;AO342&amp;AP342&amp;AQ342&amp;AR342&amp;AS342&amp;AT342&amp;AU342&amp;AV342&amp;AW342&amp;AX342&amp;AY342&amp;AZ342&amp;BA342&amp;BB342&amp;BC342&amp;BD342&amp;BE342)</f>
        <v>#REF!</v>
      </c>
      <c r="C342" s="108"/>
      <c r="D342" s="111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  <c r="X342" s="111"/>
      <c r="Y342" s="111"/>
      <c r="Z342" s="111"/>
      <c r="AA342" s="111"/>
      <c r="AB342" s="111"/>
      <c r="AC342" s="111"/>
      <c r="AD342" s="111"/>
      <c r="AE342" s="111"/>
      <c r="AF342" s="111"/>
      <c r="AG342" s="111"/>
      <c r="AH342" s="111"/>
      <c r="AI342" s="111"/>
      <c r="AJ342" s="111"/>
      <c r="AK342" s="111"/>
      <c r="AL342" s="111"/>
      <c r="AM342" s="111"/>
      <c r="AN342" s="111"/>
      <c r="AO342" s="111"/>
      <c r="AP342" s="111"/>
      <c r="AQ342" s="111"/>
      <c r="AR342" s="111"/>
      <c r="AS342" s="111"/>
      <c r="AT342" s="111"/>
      <c r="AU342" s="111"/>
      <c r="AV342" s="111"/>
      <c r="AW342" s="111"/>
      <c r="AX342" s="111"/>
      <c r="AY342" s="111"/>
      <c r="AZ342" s="111"/>
      <c r="BA342" s="111"/>
      <c r="BB342" s="111"/>
      <c r="BC342" s="111"/>
      <c r="BD342" s="111"/>
      <c r="BE342" s="111"/>
      <c r="BF342" s="111"/>
      <c r="BG342" s="111"/>
      <c r="BH342" s="111"/>
      <c r="BI342" s="111"/>
      <c r="BJ342" s="111"/>
      <c r="BK342" s="111"/>
      <c r="BL342" s="111"/>
      <c r="BM342" s="111"/>
      <c r="BN342" s="111"/>
      <c r="BO342" s="111"/>
      <c r="BP342" s="111"/>
      <c r="BQ342" s="111"/>
      <c r="BR342" s="111"/>
      <c r="BS342" s="111"/>
      <c r="BT342" s="111"/>
      <c r="BU342" s="111"/>
      <c r="BV342" s="111"/>
      <c r="BW342" s="111"/>
      <c r="BX342" s="111"/>
      <c r="BY342" s="111"/>
      <c r="BZ342" s="111"/>
      <c r="CA342" s="111"/>
      <c r="CB342" s="111"/>
      <c r="CC342" s="111"/>
      <c r="CD342" s="111"/>
      <c r="CE342" s="111"/>
      <c r="CF342" s="111"/>
      <c r="CG342" s="111"/>
      <c r="CH342" s="111"/>
      <c r="CI342" s="111"/>
      <c r="CJ342" s="111"/>
      <c r="CK342" s="111"/>
    </row>
    <row r="343" customFormat="false" ht="12.75" hidden="false" customHeight="false" outlineLevel="0" collapsed="false">
      <c r="B343" s="0" t="e">
        <f aca="false">(D343&amp;E343&amp;F343&amp;G343&amp;H343&amp;I343&amp;J343&amp;K343&amp;L343&amp;M343&amp;N343&amp;O343&amp;P343&amp;Q343&amp;R343&amp;S343&amp;T343&amp;U343&amp;V343&amp;W343&amp;X343&amp;Y343&amp;Z343&amp;AA343&amp;AB343&amp;AC343&amp;AD343&amp;AE343&amp;AF343&amp;AG343&amp;AH343&amp;AI343&amp;AJ343&amp;AK343&amp;AL343&amp;#REF!&amp;#REF!&amp;AM343&amp;AN343&amp;AO343&amp;AP343&amp;AQ343&amp;AR343&amp;AS343&amp;AT343&amp;AU343&amp;AV343&amp;AW343&amp;AX343&amp;AY343&amp;AZ343&amp;BA343&amp;BB343&amp;BC343&amp;BD343&amp;BE343)</f>
        <v>#REF!</v>
      </c>
      <c r="C343" s="108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  <c r="X343" s="111"/>
      <c r="Y343" s="111"/>
      <c r="Z343" s="111"/>
      <c r="AA343" s="111"/>
      <c r="AB343" s="111"/>
      <c r="AC343" s="111"/>
      <c r="AD343" s="111"/>
      <c r="AE343" s="111"/>
      <c r="AF343" s="111"/>
      <c r="AG343" s="111"/>
      <c r="AH343" s="111"/>
      <c r="AI343" s="111"/>
      <c r="AJ343" s="111"/>
      <c r="AK343" s="111"/>
      <c r="AL343" s="111"/>
      <c r="AM343" s="111"/>
      <c r="AN343" s="111"/>
      <c r="AO343" s="111"/>
      <c r="AP343" s="111"/>
      <c r="AQ343" s="111"/>
      <c r="AR343" s="111"/>
      <c r="AS343" s="111"/>
      <c r="AT343" s="111"/>
      <c r="AU343" s="111"/>
      <c r="AV343" s="111"/>
      <c r="AW343" s="111"/>
      <c r="AX343" s="111"/>
      <c r="AY343" s="111"/>
      <c r="AZ343" s="111"/>
      <c r="BA343" s="111"/>
      <c r="BB343" s="111"/>
      <c r="BC343" s="111"/>
      <c r="BD343" s="111"/>
      <c r="BE343" s="111"/>
      <c r="BF343" s="111"/>
      <c r="BG343" s="111"/>
      <c r="BH343" s="111"/>
      <c r="BI343" s="111"/>
      <c r="BJ343" s="111"/>
      <c r="BK343" s="111"/>
      <c r="BL343" s="111"/>
      <c r="BM343" s="111"/>
      <c r="BN343" s="111"/>
      <c r="BO343" s="111"/>
      <c r="BP343" s="111"/>
      <c r="BQ343" s="111"/>
      <c r="BR343" s="111"/>
      <c r="BS343" s="111"/>
      <c r="BT343" s="111"/>
      <c r="BU343" s="111"/>
      <c r="BV343" s="111"/>
      <c r="BW343" s="111"/>
      <c r="BX343" s="111"/>
      <c r="BY343" s="111"/>
      <c r="BZ343" s="111"/>
      <c r="CA343" s="111"/>
      <c r="CB343" s="111"/>
      <c r="CC343" s="111"/>
      <c r="CD343" s="111"/>
      <c r="CE343" s="111"/>
      <c r="CF343" s="111"/>
      <c r="CG343" s="111"/>
      <c r="CH343" s="111"/>
      <c r="CI343" s="111"/>
      <c r="CJ343" s="111"/>
      <c r="CK343" s="111"/>
    </row>
    <row r="344" customFormat="false" ht="12.75" hidden="false" customHeight="false" outlineLevel="0" collapsed="false">
      <c r="B344" s="0" t="e">
        <f aca="false">(D344&amp;E344&amp;F344&amp;G344&amp;H344&amp;I344&amp;J344&amp;K344&amp;L344&amp;M344&amp;N344&amp;O344&amp;P344&amp;Q344&amp;R344&amp;S344&amp;T344&amp;U344&amp;V344&amp;W344&amp;X344&amp;Y344&amp;Z344&amp;AA344&amp;AB344&amp;AC344&amp;AD344&amp;AE344&amp;AF344&amp;AG344&amp;AH344&amp;AI344&amp;AJ344&amp;AK344&amp;AL344&amp;#REF!&amp;#REF!&amp;AM344&amp;AN344&amp;AO344&amp;AP344&amp;AQ344&amp;AR344&amp;AS344&amp;AT344&amp;AU344&amp;AV344&amp;AW344&amp;AX344&amp;AY344&amp;AZ344&amp;BA344&amp;BB344&amp;BC344&amp;BD344&amp;BE344)</f>
        <v>#REF!</v>
      </c>
      <c r="C344" s="108"/>
      <c r="D344" s="111"/>
      <c r="E344" s="111"/>
      <c r="F344" s="111"/>
      <c r="G344" s="111"/>
      <c r="H344" s="111"/>
      <c r="I344" s="111"/>
      <c r="J344" s="111"/>
      <c r="K344" s="111"/>
      <c r="L344" s="111"/>
      <c r="M344" s="111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  <c r="X344" s="111"/>
      <c r="Y344" s="111"/>
      <c r="Z344" s="111"/>
      <c r="AA344" s="111"/>
      <c r="AB344" s="111"/>
      <c r="AC344" s="111"/>
      <c r="AD344" s="111"/>
      <c r="AE344" s="111"/>
      <c r="AF344" s="111"/>
      <c r="AG344" s="111"/>
      <c r="AH344" s="111"/>
      <c r="AI344" s="111"/>
      <c r="AJ344" s="111"/>
      <c r="AK344" s="111"/>
      <c r="AL344" s="111"/>
      <c r="AM344" s="111"/>
      <c r="AN344" s="111"/>
      <c r="AO344" s="111"/>
      <c r="AP344" s="111"/>
      <c r="AQ344" s="111"/>
      <c r="AR344" s="111"/>
      <c r="AS344" s="111"/>
      <c r="AT344" s="111"/>
      <c r="AU344" s="111"/>
      <c r="AV344" s="111"/>
      <c r="AW344" s="111"/>
      <c r="AX344" s="111"/>
      <c r="AY344" s="111"/>
      <c r="AZ344" s="111"/>
      <c r="BA344" s="111"/>
      <c r="BB344" s="111"/>
      <c r="BC344" s="111"/>
      <c r="BD344" s="111"/>
      <c r="BE344" s="111"/>
      <c r="BF344" s="111"/>
      <c r="BG344" s="111"/>
      <c r="BH344" s="111"/>
      <c r="BI344" s="111"/>
      <c r="BJ344" s="111"/>
      <c r="BK344" s="111"/>
      <c r="BL344" s="111"/>
      <c r="BM344" s="111"/>
      <c r="BN344" s="111"/>
      <c r="BO344" s="111"/>
      <c r="BP344" s="111"/>
      <c r="BQ344" s="111"/>
      <c r="BR344" s="111"/>
      <c r="BS344" s="111"/>
      <c r="BT344" s="111"/>
      <c r="BU344" s="111"/>
      <c r="BV344" s="111"/>
      <c r="BW344" s="111"/>
      <c r="BX344" s="111"/>
      <c r="BY344" s="111"/>
      <c r="BZ344" s="111"/>
      <c r="CA344" s="111"/>
      <c r="CB344" s="111"/>
      <c r="CC344" s="111"/>
      <c r="CD344" s="111"/>
      <c r="CE344" s="111"/>
      <c r="CF344" s="111"/>
      <c r="CG344" s="111"/>
      <c r="CH344" s="111"/>
      <c r="CI344" s="111"/>
      <c r="CJ344" s="111"/>
      <c r="CK344" s="111"/>
    </row>
    <row r="345" customFormat="false" ht="12.75" hidden="false" customHeight="false" outlineLevel="0" collapsed="false">
      <c r="B345" s="0" t="e">
        <f aca="false">(D345&amp;E345&amp;F345&amp;G345&amp;H345&amp;I345&amp;J345&amp;K345&amp;L345&amp;M345&amp;N345&amp;O345&amp;P345&amp;Q345&amp;R345&amp;S345&amp;T345&amp;U345&amp;V345&amp;W345&amp;X345&amp;Y345&amp;Z345&amp;AA345&amp;AB345&amp;AC345&amp;AD345&amp;AE345&amp;AF345&amp;AG345&amp;AH345&amp;AI345&amp;AJ345&amp;AK345&amp;AL345&amp;#REF!&amp;#REF!&amp;AM345&amp;AN345&amp;AO345&amp;AP345&amp;AQ345&amp;AR345&amp;AS345&amp;AT345&amp;AU345&amp;AV345&amp;AW345&amp;AX345&amp;AY345&amp;AZ345&amp;BA345&amp;BB345&amp;BC345&amp;BD345&amp;BE345)</f>
        <v>#REF!</v>
      </c>
      <c r="C345" s="108"/>
      <c r="D345" s="111"/>
      <c r="E345" s="111"/>
      <c r="F345" s="111"/>
      <c r="G345" s="111"/>
      <c r="H345" s="111"/>
      <c r="I345" s="111"/>
      <c r="J345" s="111"/>
      <c r="K345" s="111"/>
      <c r="L345" s="111"/>
      <c r="M345" s="111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  <c r="X345" s="111"/>
      <c r="Y345" s="111"/>
      <c r="Z345" s="111"/>
      <c r="AA345" s="111"/>
      <c r="AB345" s="111"/>
      <c r="AC345" s="111"/>
      <c r="AD345" s="111"/>
      <c r="AE345" s="111"/>
      <c r="AF345" s="111"/>
      <c r="AG345" s="111"/>
      <c r="AH345" s="111"/>
      <c r="AI345" s="111"/>
      <c r="AJ345" s="111"/>
      <c r="AK345" s="111"/>
      <c r="AL345" s="111"/>
      <c r="AM345" s="111"/>
      <c r="AN345" s="111"/>
      <c r="AO345" s="111"/>
      <c r="AP345" s="111"/>
      <c r="AQ345" s="111"/>
      <c r="AR345" s="111"/>
      <c r="AS345" s="111"/>
      <c r="AT345" s="111"/>
      <c r="AU345" s="111"/>
      <c r="AV345" s="111"/>
      <c r="AW345" s="111"/>
      <c r="AX345" s="111"/>
      <c r="AY345" s="111"/>
      <c r="AZ345" s="111"/>
      <c r="BA345" s="111"/>
      <c r="BB345" s="111"/>
      <c r="BC345" s="111"/>
      <c r="BD345" s="111"/>
      <c r="BE345" s="111"/>
      <c r="BF345" s="111"/>
      <c r="BG345" s="111"/>
      <c r="BH345" s="111"/>
      <c r="BI345" s="111"/>
      <c r="BJ345" s="111"/>
      <c r="BK345" s="111"/>
      <c r="BL345" s="111"/>
      <c r="BM345" s="111"/>
      <c r="BN345" s="111"/>
      <c r="BO345" s="111"/>
      <c r="BP345" s="111"/>
      <c r="BQ345" s="111"/>
      <c r="BR345" s="111"/>
      <c r="BS345" s="111"/>
      <c r="BT345" s="111"/>
      <c r="BU345" s="111"/>
      <c r="BV345" s="111"/>
      <c r="BW345" s="111"/>
      <c r="BX345" s="111"/>
      <c r="BY345" s="111"/>
      <c r="BZ345" s="111"/>
      <c r="CA345" s="111"/>
      <c r="CB345" s="111"/>
      <c r="CC345" s="111"/>
      <c r="CD345" s="111"/>
      <c r="CE345" s="111"/>
      <c r="CF345" s="111"/>
      <c r="CG345" s="111"/>
      <c r="CH345" s="111"/>
      <c r="CI345" s="111"/>
      <c r="CJ345" s="111"/>
      <c r="CK345" s="111"/>
    </row>
    <row r="346" customFormat="false" ht="12.75" hidden="false" customHeight="false" outlineLevel="0" collapsed="false">
      <c r="B346" s="0" t="e">
        <f aca="false">(D346&amp;E346&amp;F346&amp;G346&amp;H346&amp;I346&amp;J346&amp;K346&amp;L346&amp;M346&amp;N346&amp;O346&amp;P346&amp;Q346&amp;R346&amp;S346&amp;T346&amp;U346&amp;V346&amp;W346&amp;X346&amp;Y346&amp;Z346&amp;AA346&amp;AB346&amp;AC346&amp;AD346&amp;AE346&amp;AF346&amp;AG346&amp;AH346&amp;AI346&amp;AJ346&amp;AK346&amp;AL346&amp;#REF!&amp;#REF!&amp;AM346&amp;AN346&amp;AO346&amp;AP346&amp;AQ346&amp;AR346&amp;AS346&amp;AT346&amp;AU346&amp;AV346&amp;AW346&amp;AX346&amp;AY346&amp;AZ346&amp;BA346&amp;BB346&amp;BC346&amp;BD346&amp;BE346)</f>
        <v>#REF!</v>
      </c>
      <c r="C346" s="108"/>
      <c r="D346" s="111"/>
      <c r="E346" s="111"/>
      <c r="F346" s="111"/>
      <c r="G346" s="111"/>
      <c r="H346" s="111"/>
      <c r="I346" s="111"/>
      <c r="J346" s="111"/>
      <c r="K346" s="111"/>
      <c r="L346" s="111"/>
      <c r="M346" s="111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  <c r="X346" s="111"/>
      <c r="Y346" s="111"/>
      <c r="Z346" s="111"/>
      <c r="AA346" s="111"/>
      <c r="AB346" s="111"/>
      <c r="AC346" s="111"/>
      <c r="AD346" s="111"/>
      <c r="AE346" s="111"/>
      <c r="AF346" s="111"/>
      <c r="AG346" s="111"/>
      <c r="AH346" s="111"/>
      <c r="AI346" s="111"/>
      <c r="AJ346" s="111"/>
      <c r="AK346" s="111"/>
      <c r="AL346" s="111"/>
      <c r="AM346" s="111"/>
      <c r="AN346" s="111"/>
      <c r="AO346" s="111"/>
      <c r="AP346" s="111"/>
      <c r="AQ346" s="111"/>
      <c r="AR346" s="111"/>
      <c r="AS346" s="111"/>
      <c r="AT346" s="111"/>
      <c r="AU346" s="111"/>
      <c r="AV346" s="111"/>
      <c r="AW346" s="111"/>
      <c r="AX346" s="111"/>
      <c r="AY346" s="111"/>
      <c r="AZ346" s="111"/>
      <c r="BA346" s="111"/>
      <c r="BB346" s="111"/>
      <c r="BC346" s="111"/>
      <c r="BD346" s="111"/>
      <c r="BE346" s="111"/>
      <c r="BF346" s="111"/>
      <c r="BG346" s="111"/>
      <c r="BH346" s="111"/>
      <c r="BI346" s="111"/>
      <c r="BJ346" s="111"/>
      <c r="BK346" s="111"/>
      <c r="BL346" s="111"/>
      <c r="BM346" s="111"/>
      <c r="BN346" s="111"/>
      <c r="BO346" s="111"/>
      <c r="BP346" s="111"/>
      <c r="BQ346" s="111"/>
      <c r="BR346" s="111"/>
      <c r="BS346" s="111"/>
      <c r="BT346" s="111"/>
      <c r="BU346" s="111"/>
      <c r="BV346" s="111"/>
      <c r="BW346" s="111"/>
      <c r="BX346" s="111"/>
      <c r="BY346" s="111"/>
      <c r="BZ346" s="111"/>
      <c r="CA346" s="111"/>
      <c r="CB346" s="111"/>
      <c r="CC346" s="111"/>
      <c r="CD346" s="111"/>
      <c r="CE346" s="111"/>
      <c r="CF346" s="111"/>
      <c r="CG346" s="111"/>
      <c r="CH346" s="111"/>
      <c r="CI346" s="111"/>
      <c r="CJ346" s="111"/>
      <c r="CK346" s="111"/>
    </row>
    <row r="347" customFormat="false" ht="12.75" hidden="false" customHeight="false" outlineLevel="0" collapsed="false">
      <c r="B347" s="0" t="e">
        <f aca="false">(D347&amp;E347&amp;F347&amp;G347&amp;H347&amp;I347&amp;J347&amp;K347&amp;L347&amp;M347&amp;N347&amp;O347&amp;P347&amp;Q347&amp;R347&amp;S347&amp;T347&amp;U347&amp;V347&amp;W347&amp;X347&amp;Y347&amp;Z347&amp;AA347&amp;AB347&amp;AC347&amp;AD347&amp;AE347&amp;AF347&amp;AG347&amp;AH347&amp;AI347&amp;AJ347&amp;AK347&amp;AL347&amp;#REF!&amp;#REF!&amp;AM347&amp;AN347&amp;AO347&amp;AP347&amp;AQ347&amp;AR347&amp;AS347&amp;AT347&amp;AU347&amp;AV347&amp;AW347&amp;AX347&amp;AY347&amp;AZ347&amp;BA347&amp;BB347&amp;BC347&amp;BD347&amp;BE347)</f>
        <v>#REF!</v>
      </c>
      <c r="C347" s="108"/>
      <c r="D347" s="111"/>
      <c r="E347" s="111"/>
      <c r="F347" s="111"/>
      <c r="G347" s="111"/>
      <c r="H347" s="111"/>
      <c r="I347" s="111"/>
      <c r="J347" s="111"/>
      <c r="K347" s="111"/>
      <c r="L347" s="111"/>
      <c r="M347" s="111"/>
      <c r="N347" s="111"/>
      <c r="O347" s="111"/>
      <c r="P347" s="111"/>
      <c r="Q347" s="111"/>
      <c r="R347" s="111"/>
      <c r="S347" s="111"/>
      <c r="T347" s="111"/>
      <c r="U347" s="111"/>
      <c r="V347" s="111"/>
      <c r="W347" s="111"/>
      <c r="X347" s="111"/>
      <c r="Y347" s="111"/>
      <c r="Z347" s="111"/>
      <c r="AA347" s="111"/>
      <c r="AB347" s="111"/>
      <c r="AC347" s="111"/>
      <c r="AD347" s="111"/>
      <c r="AE347" s="111"/>
      <c r="AF347" s="111"/>
      <c r="AG347" s="111"/>
      <c r="AH347" s="111"/>
      <c r="AI347" s="111"/>
      <c r="AJ347" s="111"/>
      <c r="AK347" s="111"/>
      <c r="AL347" s="111"/>
      <c r="AM347" s="111"/>
      <c r="AN347" s="111"/>
      <c r="AO347" s="111"/>
      <c r="AP347" s="111"/>
      <c r="AQ347" s="111"/>
      <c r="AR347" s="111"/>
      <c r="AS347" s="111"/>
      <c r="AT347" s="111"/>
      <c r="AU347" s="111"/>
      <c r="AV347" s="111"/>
      <c r="AW347" s="111"/>
      <c r="AX347" s="111"/>
      <c r="AY347" s="111"/>
      <c r="AZ347" s="111"/>
      <c r="BA347" s="111"/>
      <c r="BB347" s="111"/>
      <c r="BC347" s="111"/>
      <c r="BD347" s="111"/>
      <c r="BE347" s="111"/>
      <c r="BF347" s="111"/>
      <c r="BG347" s="111"/>
      <c r="BH347" s="111"/>
      <c r="BI347" s="111"/>
      <c r="BJ347" s="111"/>
      <c r="BK347" s="111"/>
      <c r="BL347" s="111"/>
      <c r="BM347" s="111"/>
      <c r="BN347" s="111"/>
      <c r="BO347" s="111"/>
      <c r="BP347" s="111"/>
      <c r="BQ347" s="111"/>
      <c r="BR347" s="111"/>
      <c r="BS347" s="111"/>
      <c r="BT347" s="111"/>
      <c r="BU347" s="111"/>
      <c r="BV347" s="111"/>
      <c r="BW347" s="111"/>
      <c r="BX347" s="111"/>
      <c r="BY347" s="111"/>
      <c r="BZ347" s="111"/>
      <c r="CA347" s="111"/>
      <c r="CB347" s="111"/>
      <c r="CC347" s="111"/>
      <c r="CD347" s="111"/>
      <c r="CE347" s="111"/>
      <c r="CF347" s="111"/>
      <c r="CG347" s="111"/>
      <c r="CH347" s="111"/>
      <c r="CI347" s="111"/>
      <c r="CJ347" s="111"/>
      <c r="CK347" s="111"/>
    </row>
    <row r="348" customFormat="false" ht="12.75" hidden="false" customHeight="false" outlineLevel="0" collapsed="false">
      <c r="B348" s="0" t="e">
        <f aca="false">(D348&amp;E348&amp;F348&amp;G348&amp;H348&amp;I348&amp;J348&amp;K348&amp;L348&amp;M348&amp;N348&amp;O348&amp;P348&amp;Q348&amp;R348&amp;S348&amp;T348&amp;U348&amp;V348&amp;W348&amp;X348&amp;Y348&amp;Z348&amp;AA348&amp;AB348&amp;AC348&amp;AD348&amp;AE348&amp;AF348&amp;AG348&amp;AH348&amp;AI348&amp;AJ348&amp;AK348&amp;AL348&amp;#REF!&amp;#REF!&amp;AM348&amp;AN348&amp;AO348&amp;AP348&amp;AQ348&amp;AR348&amp;AS348&amp;AT348&amp;AU348&amp;AV348&amp;AW348&amp;AX348&amp;AY348&amp;AZ348&amp;BA348&amp;BB348&amp;BC348&amp;BD348&amp;BE348)</f>
        <v>#REF!</v>
      </c>
      <c r="C348" s="108"/>
      <c r="D348" s="111"/>
      <c r="E348" s="111"/>
      <c r="F348" s="111"/>
      <c r="G348" s="111"/>
      <c r="H348" s="111"/>
      <c r="I348" s="111"/>
      <c r="J348" s="111"/>
      <c r="K348" s="111"/>
      <c r="L348" s="111"/>
      <c r="M348" s="111"/>
      <c r="N348" s="111"/>
      <c r="O348" s="111"/>
      <c r="P348" s="111"/>
      <c r="Q348" s="111"/>
      <c r="R348" s="111"/>
      <c r="S348" s="111"/>
      <c r="T348" s="111"/>
      <c r="U348" s="111"/>
      <c r="V348" s="111"/>
      <c r="W348" s="111"/>
      <c r="X348" s="111"/>
      <c r="Y348" s="111"/>
      <c r="Z348" s="111"/>
      <c r="AA348" s="111"/>
      <c r="AB348" s="111"/>
      <c r="AC348" s="111"/>
      <c r="AD348" s="111"/>
      <c r="AE348" s="111"/>
      <c r="AF348" s="111"/>
      <c r="AG348" s="111"/>
      <c r="AH348" s="111"/>
      <c r="AI348" s="111"/>
      <c r="AJ348" s="111"/>
      <c r="AK348" s="111"/>
      <c r="AL348" s="111"/>
      <c r="AM348" s="111"/>
      <c r="AN348" s="111"/>
      <c r="AO348" s="111"/>
      <c r="AP348" s="111"/>
      <c r="AQ348" s="111"/>
      <c r="AR348" s="111"/>
      <c r="AS348" s="111"/>
      <c r="AT348" s="111"/>
      <c r="AU348" s="111"/>
      <c r="AV348" s="111"/>
      <c r="AW348" s="111"/>
      <c r="AX348" s="111"/>
      <c r="AY348" s="111"/>
      <c r="AZ348" s="111"/>
      <c r="BA348" s="111"/>
      <c r="BB348" s="111"/>
      <c r="BC348" s="111"/>
      <c r="BD348" s="111"/>
      <c r="BE348" s="111"/>
      <c r="BF348" s="111"/>
      <c r="BG348" s="111"/>
      <c r="BH348" s="111"/>
      <c r="BI348" s="111"/>
      <c r="BJ348" s="111"/>
      <c r="BK348" s="111"/>
      <c r="BL348" s="111"/>
      <c r="BM348" s="111"/>
      <c r="BN348" s="111"/>
      <c r="BO348" s="111"/>
      <c r="BP348" s="111"/>
      <c r="BQ348" s="111"/>
      <c r="BR348" s="111"/>
      <c r="BS348" s="111"/>
      <c r="BT348" s="111"/>
      <c r="BU348" s="111"/>
      <c r="BV348" s="111"/>
      <c r="BW348" s="111"/>
      <c r="BX348" s="111"/>
      <c r="BY348" s="111"/>
      <c r="BZ348" s="111"/>
      <c r="CA348" s="111"/>
      <c r="CB348" s="111"/>
      <c r="CC348" s="111"/>
      <c r="CD348" s="111"/>
      <c r="CE348" s="111"/>
      <c r="CF348" s="111"/>
      <c r="CG348" s="111"/>
      <c r="CH348" s="111"/>
      <c r="CI348" s="111"/>
      <c r="CJ348" s="111"/>
      <c r="CK348" s="111"/>
    </row>
    <row r="349" customFormat="false" ht="12.75" hidden="false" customHeight="false" outlineLevel="0" collapsed="false">
      <c r="B349" s="0" t="e">
        <f aca="false">(D349&amp;E349&amp;F349&amp;G349&amp;H349&amp;I349&amp;J349&amp;K349&amp;L349&amp;M349&amp;N349&amp;O349&amp;P349&amp;Q349&amp;R349&amp;S349&amp;T349&amp;U349&amp;V349&amp;W349&amp;X349&amp;Y349&amp;Z349&amp;AA349&amp;AB349&amp;AC349&amp;AD349&amp;AE349&amp;AF349&amp;AG349&amp;AH349&amp;AI349&amp;AJ349&amp;AK349&amp;AL349&amp;#REF!&amp;#REF!&amp;AM349&amp;AN349&amp;AO349&amp;AP349&amp;AQ349&amp;AR349&amp;AS349&amp;AT349&amp;AU349&amp;AV349&amp;AW349&amp;AX349&amp;AY349&amp;AZ349&amp;BA349&amp;BB349&amp;BC349&amp;BD349&amp;BE349)</f>
        <v>#REF!</v>
      </c>
      <c r="C349" s="108"/>
      <c r="D349" s="111"/>
      <c r="E349" s="111"/>
      <c r="F349" s="111"/>
      <c r="G349" s="111"/>
      <c r="H349" s="111"/>
      <c r="I349" s="111"/>
      <c r="J349" s="111"/>
      <c r="K349" s="111"/>
      <c r="L349" s="111"/>
      <c r="M349" s="111"/>
      <c r="N349" s="111"/>
      <c r="O349" s="111"/>
      <c r="P349" s="111"/>
      <c r="Q349" s="111"/>
      <c r="R349" s="111"/>
      <c r="S349" s="111"/>
      <c r="T349" s="111"/>
      <c r="U349" s="111"/>
      <c r="V349" s="111"/>
      <c r="W349" s="111"/>
      <c r="X349" s="111"/>
      <c r="Y349" s="111"/>
      <c r="Z349" s="111"/>
      <c r="AA349" s="111"/>
      <c r="AB349" s="111"/>
      <c r="AC349" s="111"/>
      <c r="AD349" s="111"/>
      <c r="AE349" s="111"/>
      <c r="AF349" s="111"/>
      <c r="AG349" s="111"/>
      <c r="AH349" s="111"/>
      <c r="AI349" s="111"/>
      <c r="AJ349" s="111"/>
      <c r="AK349" s="111"/>
      <c r="AL349" s="111"/>
      <c r="AM349" s="111"/>
      <c r="AN349" s="111"/>
      <c r="AO349" s="111"/>
      <c r="AP349" s="111"/>
      <c r="AQ349" s="111"/>
      <c r="AR349" s="111"/>
      <c r="AS349" s="111"/>
      <c r="AT349" s="111"/>
      <c r="AU349" s="111"/>
      <c r="AV349" s="111"/>
      <c r="AW349" s="111"/>
      <c r="AX349" s="111"/>
      <c r="AY349" s="111"/>
      <c r="AZ349" s="111"/>
      <c r="BA349" s="111"/>
      <c r="BB349" s="111"/>
      <c r="BC349" s="111"/>
      <c r="BD349" s="111"/>
      <c r="BE349" s="111"/>
      <c r="BF349" s="111"/>
      <c r="BG349" s="111"/>
      <c r="BH349" s="111"/>
      <c r="BI349" s="111"/>
      <c r="BJ349" s="111"/>
      <c r="BK349" s="111"/>
      <c r="BL349" s="111"/>
      <c r="BM349" s="111"/>
      <c r="BN349" s="111"/>
      <c r="BO349" s="111"/>
      <c r="BP349" s="111"/>
      <c r="BQ349" s="111"/>
      <c r="BR349" s="111"/>
      <c r="BS349" s="111"/>
      <c r="BT349" s="111"/>
      <c r="BU349" s="111"/>
      <c r="BV349" s="111"/>
      <c r="BW349" s="111"/>
      <c r="BX349" s="111"/>
      <c r="BY349" s="111"/>
      <c r="BZ349" s="111"/>
      <c r="CA349" s="111"/>
      <c r="CB349" s="111"/>
      <c r="CC349" s="111"/>
      <c r="CD349" s="111"/>
      <c r="CE349" s="111"/>
      <c r="CF349" s="111"/>
      <c r="CG349" s="111"/>
      <c r="CH349" s="111"/>
      <c r="CI349" s="111"/>
      <c r="CJ349" s="111"/>
      <c r="CK349" s="111"/>
    </row>
    <row r="350" customFormat="false" ht="12.75" hidden="false" customHeight="false" outlineLevel="0" collapsed="false">
      <c r="B350" s="0" t="e">
        <f aca="false">(D350&amp;E350&amp;F350&amp;G350&amp;H350&amp;I350&amp;J350&amp;K350&amp;L350&amp;M350&amp;N350&amp;O350&amp;P350&amp;Q350&amp;R350&amp;S350&amp;T350&amp;U350&amp;V350&amp;W350&amp;X350&amp;Y350&amp;Z350&amp;AA350&amp;AB350&amp;AC350&amp;AD350&amp;AE350&amp;AF350&amp;AG350&amp;AH350&amp;AI350&amp;AJ350&amp;AK350&amp;AL350&amp;#REF!&amp;#REF!&amp;AM350&amp;AN350&amp;AO350&amp;AP350&amp;AQ350&amp;AR350&amp;AS350&amp;AT350&amp;AU350&amp;AV350&amp;AW350&amp;AX350&amp;AY350&amp;AZ350&amp;BA350&amp;BB350&amp;BC350&amp;BD350&amp;BE350)</f>
        <v>#REF!</v>
      </c>
      <c r="C350" s="108"/>
      <c r="D350" s="111"/>
      <c r="E350" s="111"/>
      <c r="F350" s="111"/>
      <c r="G350" s="111"/>
      <c r="H350" s="111"/>
      <c r="I350" s="111"/>
      <c r="J350" s="111"/>
      <c r="K350" s="111"/>
      <c r="L350" s="111"/>
      <c r="M350" s="111"/>
      <c r="N350" s="111"/>
      <c r="O350" s="111"/>
      <c r="P350" s="111"/>
      <c r="Q350" s="111"/>
      <c r="R350" s="111"/>
      <c r="S350" s="111"/>
      <c r="T350" s="111"/>
      <c r="U350" s="111"/>
      <c r="V350" s="111"/>
      <c r="W350" s="111"/>
      <c r="X350" s="111"/>
      <c r="Y350" s="111"/>
      <c r="Z350" s="111"/>
      <c r="AA350" s="111"/>
      <c r="AB350" s="111"/>
      <c r="AC350" s="111"/>
      <c r="AD350" s="111"/>
      <c r="AE350" s="111"/>
      <c r="AF350" s="111"/>
      <c r="AG350" s="111"/>
      <c r="AH350" s="111"/>
      <c r="AI350" s="111"/>
      <c r="AJ350" s="111"/>
      <c r="AK350" s="111"/>
      <c r="AL350" s="111"/>
      <c r="AM350" s="111"/>
      <c r="AN350" s="111"/>
      <c r="AO350" s="111"/>
      <c r="AP350" s="111"/>
      <c r="AQ350" s="111"/>
      <c r="AR350" s="111"/>
      <c r="AS350" s="111"/>
      <c r="AT350" s="111"/>
      <c r="AU350" s="111"/>
      <c r="AV350" s="111"/>
      <c r="AW350" s="111"/>
      <c r="AX350" s="111"/>
      <c r="AY350" s="111"/>
      <c r="AZ350" s="111"/>
      <c r="BA350" s="111"/>
      <c r="BB350" s="111"/>
      <c r="BC350" s="111"/>
      <c r="BD350" s="111"/>
      <c r="BE350" s="111"/>
      <c r="BF350" s="111"/>
      <c r="BG350" s="111"/>
      <c r="BH350" s="111"/>
      <c r="BI350" s="111"/>
      <c r="BJ350" s="111"/>
      <c r="BK350" s="111"/>
      <c r="BL350" s="111"/>
      <c r="BM350" s="111"/>
      <c r="BN350" s="111"/>
      <c r="BO350" s="111"/>
      <c r="BP350" s="111"/>
      <c r="BQ350" s="111"/>
      <c r="BR350" s="111"/>
      <c r="BS350" s="111"/>
      <c r="BT350" s="111"/>
      <c r="BU350" s="111"/>
      <c r="BV350" s="111"/>
      <c r="BW350" s="111"/>
      <c r="BX350" s="111"/>
      <c r="BY350" s="111"/>
      <c r="BZ350" s="111"/>
      <c r="CA350" s="111"/>
      <c r="CB350" s="111"/>
      <c r="CC350" s="111"/>
      <c r="CD350" s="111"/>
      <c r="CE350" s="111"/>
      <c r="CF350" s="111"/>
      <c r="CG350" s="111"/>
      <c r="CH350" s="111"/>
      <c r="CI350" s="111"/>
      <c r="CJ350" s="111"/>
      <c r="CK350" s="111"/>
    </row>
    <row r="351" customFormat="false" ht="12.75" hidden="false" customHeight="false" outlineLevel="0" collapsed="false">
      <c r="B351" s="0" t="e">
        <f aca="false">(D351&amp;E351&amp;F351&amp;G351&amp;H351&amp;I351&amp;J351&amp;K351&amp;L351&amp;M351&amp;N351&amp;O351&amp;P351&amp;Q351&amp;R351&amp;S351&amp;T351&amp;U351&amp;V351&amp;W351&amp;X351&amp;Y351&amp;Z351&amp;AA351&amp;AB351&amp;AC351&amp;AD351&amp;AE351&amp;AF351&amp;AG351&amp;AH351&amp;AI351&amp;AJ351&amp;AK351&amp;AL351&amp;#REF!&amp;#REF!&amp;AM351&amp;AN351&amp;AO351&amp;AP351&amp;AQ351&amp;AR351&amp;AS351&amp;AT351&amp;AU351&amp;AV351&amp;AW351&amp;AX351&amp;AY351&amp;AZ351&amp;BA351&amp;BB351&amp;BC351&amp;BD351&amp;BE351)</f>
        <v>#REF!</v>
      </c>
      <c r="C351" s="108"/>
      <c r="D351" s="111"/>
      <c r="E351" s="111"/>
      <c r="F351" s="111"/>
      <c r="G351" s="111"/>
      <c r="H351" s="111"/>
      <c r="I351" s="111"/>
      <c r="J351" s="111"/>
      <c r="K351" s="111"/>
      <c r="L351" s="111"/>
      <c r="M351" s="111"/>
      <c r="N351" s="111"/>
      <c r="O351" s="111"/>
      <c r="P351" s="111"/>
      <c r="Q351" s="111"/>
      <c r="R351" s="111"/>
      <c r="S351" s="111"/>
      <c r="T351" s="111"/>
      <c r="U351" s="111"/>
      <c r="V351" s="111"/>
      <c r="W351" s="111"/>
      <c r="X351" s="111"/>
      <c r="Y351" s="111"/>
      <c r="Z351" s="111"/>
      <c r="AA351" s="111"/>
      <c r="AB351" s="111"/>
      <c r="AC351" s="111"/>
      <c r="AD351" s="111"/>
      <c r="AE351" s="111"/>
      <c r="AF351" s="111"/>
      <c r="AG351" s="111"/>
      <c r="AH351" s="111"/>
      <c r="AI351" s="111"/>
      <c r="AJ351" s="111"/>
      <c r="AK351" s="111"/>
      <c r="AL351" s="111"/>
      <c r="AM351" s="111"/>
      <c r="AN351" s="111"/>
      <c r="AO351" s="111"/>
      <c r="AP351" s="111"/>
      <c r="AQ351" s="111"/>
      <c r="AR351" s="111"/>
      <c r="AS351" s="111"/>
      <c r="AT351" s="111"/>
      <c r="AU351" s="111"/>
      <c r="AV351" s="111"/>
      <c r="AW351" s="111"/>
      <c r="AX351" s="111"/>
      <c r="AY351" s="111"/>
      <c r="AZ351" s="111"/>
      <c r="BA351" s="111"/>
      <c r="BB351" s="111"/>
      <c r="BC351" s="111"/>
      <c r="BD351" s="111"/>
      <c r="BE351" s="111"/>
      <c r="BF351" s="111"/>
      <c r="BG351" s="111"/>
      <c r="BH351" s="111"/>
      <c r="BI351" s="111"/>
      <c r="BJ351" s="111"/>
      <c r="BK351" s="111"/>
      <c r="BL351" s="111"/>
      <c r="BM351" s="111"/>
      <c r="BN351" s="111"/>
      <c r="BO351" s="111"/>
      <c r="BP351" s="111"/>
      <c r="BQ351" s="111"/>
      <c r="BR351" s="111"/>
      <c r="BS351" s="111"/>
      <c r="BT351" s="111"/>
      <c r="BU351" s="111"/>
      <c r="BV351" s="111"/>
      <c r="BW351" s="111"/>
      <c r="BX351" s="111"/>
      <c r="BY351" s="111"/>
      <c r="BZ351" s="111"/>
      <c r="CA351" s="111"/>
      <c r="CB351" s="111"/>
      <c r="CC351" s="111"/>
      <c r="CD351" s="111"/>
      <c r="CE351" s="111"/>
      <c r="CF351" s="111"/>
      <c r="CG351" s="111"/>
      <c r="CH351" s="111"/>
      <c r="CI351" s="111"/>
      <c r="CJ351" s="111"/>
      <c r="CK351" s="111"/>
    </row>
    <row r="352" customFormat="false" ht="12.75" hidden="false" customHeight="false" outlineLevel="0" collapsed="false">
      <c r="B352" s="0" t="e">
        <f aca="false">(D352&amp;E352&amp;F352&amp;G352&amp;H352&amp;I352&amp;J352&amp;K352&amp;L352&amp;M352&amp;N352&amp;O352&amp;P352&amp;Q352&amp;R352&amp;S352&amp;T352&amp;U352&amp;V352&amp;W352&amp;X352&amp;Y352&amp;Z352&amp;AA352&amp;AB352&amp;AC352&amp;AD352&amp;AE352&amp;AF352&amp;AG352&amp;AH352&amp;AI352&amp;AJ352&amp;AK352&amp;AL352&amp;#REF!&amp;#REF!&amp;AM352&amp;AN352&amp;AO352&amp;AP352&amp;AQ352&amp;AR352&amp;AS352&amp;AT352&amp;AU352&amp;AV352&amp;AW352&amp;AX352&amp;AY352&amp;AZ352&amp;BA352&amp;BB352&amp;BC352&amp;BD352&amp;BE352)</f>
        <v>#REF!</v>
      </c>
      <c r="C352" s="108"/>
      <c r="D352" s="111"/>
      <c r="E352" s="111"/>
      <c r="F352" s="111"/>
      <c r="G352" s="111"/>
      <c r="H352" s="111"/>
      <c r="I352" s="111"/>
      <c r="J352" s="111"/>
      <c r="K352" s="111"/>
      <c r="L352" s="111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  <c r="X352" s="111"/>
      <c r="Y352" s="111"/>
      <c r="Z352" s="111"/>
      <c r="AA352" s="111"/>
      <c r="AB352" s="111"/>
      <c r="AC352" s="111"/>
      <c r="AD352" s="111"/>
      <c r="AE352" s="111"/>
      <c r="AF352" s="111"/>
      <c r="AG352" s="111"/>
      <c r="AH352" s="111"/>
      <c r="AI352" s="111"/>
      <c r="AJ352" s="111"/>
      <c r="AK352" s="111"/>
      <c r="AL352" s="111"/>
      <c r="AM352" s="111"/>
      <c r="AN352" s="111"/>
      <c r="AO352" s="111"/>
      <c r="AP352" s="111"/>
      <c r="AQ352" s="111"/>
      <c r="AR352" s="111"/>
      <c r="AS352" s="111"/>
      <c r="AT352" s="111"/>
      <c r="AU352" s="111"/>
      <c r="AV352" s="111"/>
      <c r="AW352" s="111"/>
      <c r="AX352" s="111"/>
      <c r="AY352" s="111"/>
      <c r="AZ352" s="111"/>
      <c r="BA352" s="111"/>
      <c r="BB352" s="111"/>
      <c r="BC352" s="111"/>
      <c r="BD352" s="111"/>
      <c r="BE352" s="111"/>
      <c r="BF352" s="111"/>
      <c r="BG352" s="111"/>
      <c r="BH352" s="111"/>
      <c r="BI352" s="111"/>
      <c r="BJ352" s="111"/>
      <c r="BK352" s="111"/>
      <c r="BL352" s="111"/>
      <c r="BM352" s="111"/>
      <c r="BN352" s="111"/>
      <c r="BO352" s="111"/>
      <c r="BP352" s="111"/>
      <c r="BQ352" s="111"/>
      <c r="BR352" s="111"/>
      <c r="BS352" s="111"/>
      <c r="BT352" s="111"/>
      <c r="BU352" s="111"/>
      <c r="BV352" s="111"/>
      <c r="BW352" s="111"/>
      <c r="BX352" s="111"/>
      <c r="BY352" s="111"/>
      <c r="BZ352" s="111"/>
      <c r="CA352" s="111"/>
      <c r="CB352" s="111"/>
      <c r="CC352" s="111"/>
      <c r="CD352" s="111"/>
      <c r="CE352" s="111"/>
      <c r="CF352" s="111"/>
      <c r="CG352" s="111"/>
      <c r="CH352" s="111"/>
      <c r="CI352" s="111"/>
      <c r="CJ352" s="111"/>
      <c r="CK352" s="111"/>
    </row>
    <row r="353" customFormat="false" ht="12.75" hidden="false" customHeight="false" outlineLevel="0" collapsed="false">
      <c r="B353" s="0" t="e">
        <f aca="false">(D353&amp;E353&amp;F353&amp;G353&amp;H353&amp;I353&amp;J353&amp;K353&amp;L353&amp;M353&amp;N353&amp;O353&amp;P353&amp;Q353&amp;R353&amp;S353&amp;T353&amp;U353&amp;V353&amp;W353&amp;X353&amp;Y353&amp;Z353&amp;AA353&amp;AB353&amp;AC353&amp;AD353&amp;AE353&amp;AF353&amp;AG353&amp;AH353&amp;AI353&amp;AJ353&amp;AK353&amp;AL353&amp;#REF!&amp;#REF!&amp;AM353&amp;AN353&amp;AO353&amp;AP353&amp;AQ353&amp;AR353&amp;AS353&amp;AT353&amp;AU353&amp;AV353&amp;AW353&amp;AX353&amp;AY353&amp;AZ353&amp;BA353&amp;BB353&amp;BC353&amp;BD353&amp;BE353)</f>
        <v>#REF!</v>
      </c>
      <c r="C353" s="108"/>
      <c r="D353" s="111"/>
      <c r="E353" s="111"/>
      <c r="F353" s="111"/>
      <c r="G353" s="111"/>
      <c r="H353" s="111"/>
      <c r="I353" s="111"/>
      <c r="J353" s="111"/>
      <c r="K353" s="111"/>
      <c r="L353" s="111"/>
      <c r="M353" s="111"/>
      <c r="N353" s="111"/>
      <c r="O353" s="111"/>
      <c r="P353" s="111"/>
      <c r="Q353" s="111"/>
      <c r="R353" s="111"/>
      <c r="S353" s="111"/>
      <c r="T353" s="111"/>
      <c r="U353" s="111"/>
      <c r="V353" s="111"/>
      <c r="W353" s="111"/>
      <c r="X353" s="111"/>
      <c r="Y353" s="111"/>
      <c r="Z353" s="111"/>
      <c r="AA353" s="111"/>
      <c r="AB353" s="111"/>
      <c r="AC353" s="111"/>
      <c r="AD353" s="111"/>
      <c r="AE353" s="111"/>
      <c r="AF353" s="111"/>
      <c r="AG353" s="111"/>
      <c r="AH353" s="111"/>
      <c r="AI353" s="111"/>
      <c r="AJ353" s="111"/>
      <c r="AK353" s="111"/>
      <c r="AL353" s="111"/>
      <c r="AM353" s="111"/>
      <c r="AN353" s="111"/>
      <c r="AO353" s="111"/>
      <c r="AP353" s="111"/>
      <c r="AQ353" s="111"/>
      <c r="AR353" s="111"/>
      <c r="AS353" s="111"/>
      <c r="AT353" s="111"/>
      <c r="AU353" s="111"/>
      <c r="AV353" s="111"/>
      <c r="AW353" s="111"/>
      <c r="AX353" s="111"/>
      <c r="AY353" s="111"/>
      <c r="AZ353" s="111"/>
      <c r="BA353" s="111"/>
      <c r="BB353" s="111"/>
      <c r="BC353" s="111"/>
      <c r="BD353" s="111"/>
      <c r="BE353" s="111"/>
      <c r="BF353" s="111"/>
      <c r="BG353" s="111"/>
      <c r="BH353" s="111"/>
      <c r="BI353" s="111"/>
      <c r="BJ353" s="111"/>
      <c r="BK353" s="111"/>
      <c r="BL353" s="111"/>
      <c r="BM353" s="111"/>
      <c r="BN353" s="111"/>
      <c r="BO353" s="111"/>
      <c r="BP353" s="111"/>
      <c r="BQ353" s="111"/>
      <c r="BR353" s="111"/>
      <c r="BS353" s="111"/>
      <c r="BT353" s="111"/>
      <c r="BU353" s="111"/>
      <c r="BV353" s="111"/>
      <c r="BW353" s="111"/>
      <c r="BX353" s="111"/>
      <c r="BY353" s="111"/>
      <c r="BZ353" s="111"/>
      <c r="CA353" s="111"/>
      <c r="CB353" s="111"/>
      <c r="CC353" s="111"/>
      <c r="CD353" s="111"/>
      <c r="CE353" s="111"/>
      <c r="CF353" s="111"/>
      <c r="CG353" s="111"/>
      <c r="CH353" s="111"/>
      <c r="CI353" s="111"/>
      <c r="CJ353" s="111"/>
      <c r="CK353" s="111"/>
    </row>
    <row r="354" customFormat="false" ht="12.75" hidden="false" customHeight="false" outlineLevel="0" collapsed="false">
      <c r="B354" s="0" t="e">
        <f aca="false">(D354&amp;E354&amp;F354&amp;G354&amp;H354&amp;I354&amp;J354&amp;K354&amp;L354&amp;M354&amp;N354&amp;O354&amp;P354&amp;Q354&amp;R354&amp;S354&amp;T354&amp;U354&amp;V354&amp;W354&amp;X354&amp;Y354&amp;Z354&amp;AA354&amp;AB354&amp;AC354&amp;AD354&amp;AE354&amp;AF354&amp;AG354&amp;AH354&amp;AI354&amp;AJ354&amp;AK354&amp;AL354&amp;#REF!&amp;#REF!&amp;AM354&amp;AN354&amp;AO354&amp;AP354&amp;AQ354&amp;AR354&amp;AS354&amp;AT354&amp;AU354&amp;AV354&amp;AW354&amp;AX354&amp;AY354&amp;AZ354&amp;BA354&amp;BB354&amp;BC354&amp;BD354&amp;BE354)</f>
        <v>#REF!</v>
      </c>
      <c r="C354" s="108"/>
      <c r="D354" s="111"/>
      <c r="E354" s="111"/>
      <c r="F354" s="111"/>
      <c r="G354" s="111"/>
      <c r="H354" s="111"/>
      <c r="I354" s="111"/>
      <c r="J354" s="111"/>
      <c r="K354" s="111"/>
      <c r="L354" s="111"/>
      <c r="M354" s="111"/>
      <c r="N354" s="111"/>
      <c r="O354" s="111"/>
      <c r="P354" s="111"/>
      <c r="Q354" s="111"/>
      <c r="R354" s="111"/>
      <c r="S354" s="111"/>
      <c r="T354" s="111"/>
      <c r="U354" s="111"/>
      <c r="V354" s="111"/>
      <c r="W354" s="111"/>
      <c r="X354" s="111"/>
      <c r="Y354" s="111"/>
      <c r="Z354" s="111"/>
      <c r="AA354" s="111"/>
      <c r="AB354" s="111"/>
      <c r="AC354" s="111"/>
      <c r="AD354" s="111"/>
      <c r="AE354" s="111"/>
      <c r="AF354" s="111"/>
      <c r="AG354" s="111"/>
      <c r="AH354" s="111"/>
      <c r="AI354" s="111"/>
      <c r="AJ354" s="111"/>
      <c r="AK354" s="111"/>
      <c r="AL354" s="111"/>
      <c r="AM354" s="111"/>
      <c r="AN354" s="111"/>
      <c r="AO354" s="111"/>
      <c r="AP354" s="111"/>
      <c r="AQ354" s="111"/>
      <c r="AR354" s="111"/>
      <c r="AS354" s="111"/>
      <c r="AT354" s="111"/>
      <c r="AU354" s="111"/>
      <c r="AV354" s="111"/>
      <c r="AW354" s="111"/>
      <c r="AX354" s="111"/>
      <c r="AY354" s="111"/>
      <c r="AZ354" s="111"/>
      <c r="BA354" s="111"/>
      <c r="BB354" s="111"/>
      <c r="BC354" s="111"/>
      <c r="BD354" s="111"/>
      <c r="BE354" s="111"/>
      <c r="BF354" s="111"/>
      <c r="BG354" s="111"/>
      <c r="BH354" s="111"/>
      <c r="BI354" s="111"/>
      <c r="BJ354" s="111"/>
      <c r="BK354" s="111"/>
      <c r="BL354" s="111"/>
      <c r="BM354" s="111"/>
      <c r="BN354" s="111"/>
      <c r="BO354" s="111"/>
      <c r="BP354" s="111"/>
      <c r="BQ354" s="111"/>
      <c r="BR354" s="111"/>
      <c r="BS354" s="111"/>
      <c r="BT354" s="111"/>
      <c r="BU354" s="111"/>
      <c r="BV354" s="111"/>
      <c r="BW354" s="111"/>
      <c r="BX354" s="111"/>
      <c r="BY354" s="111"/>
      <c r="BZ354" s="111"/>
      <c r="CA354" s="111"/>
      <c r="CB354" s="111"/>
      <c r="CC354" s="111"/>
      <c r="CD354" s="111"/>
      <c r="CE354" s="111"/>
      <c r="CF354" s="111"/>
      <c r="CG354" s="111"/>
      <c r="CH354" s="111"/>
      <c r="CI354" s="111"/>
      <c r="CJ354" s="111"/>
      <c r="CK354" s="111"/>
    </row>
    <row r="355" customFormat="false" ht="12.75" hidden="false" customHeight="false" outlineLevel="0" collapsed="false">
      <c r="B355" s="0" t="e">
        <f aca="false">(D355&amp;E355&amp;F355&amp;G355&amp;H355&amp;I355&amp;J355&amp;K355&amp;L355&amp;M355&amp;N355&amp;O355&amp;P355&amp;Q355&amp;R355&amp;S355&amp;T355&amp;U355&amp;V355&amp;W355&amp;X355&amp;Y355&amp;Z355&amp;AA355&amp;AB355&amp;AC355&amp;AD355&amp;AE355&amp;AF355&amp;AG355&amp;AH355&amp;AI355&amp;AJ355&amp;AK355&amp;AL355&amp;#REF!&amp;#REF!&amp;AM355&amp;AN355&amp;AO355&amp;AP355&amp;AQ355&amp;AR355&amp;AS355&amp;AT355&amp;AU355&amp;AV355&amp;AW355&amp;AX355&amp;AY355&amp;AZ355&amp;BA355&amp;BB355&amp;BC355&amp;BD355&amp;BE355)</f>
        <v>#REF!</v>
      </c>
      <c r="C355" s="108"/>
    </row>
    <row r="356" customFormat="false" ht="12.75" hidden="false" customHeight="false" outlineLevel="0" collapsed="false">
      <c r="C356" s="108"/>
    </row>
    <row r="357" customFormat="false" ht="12.75" hidden="false" customHeight="false" outlineLevel="0" collapsed="false">
      <c r="C357" s="108"/>
    </row>
    <row r="358" customFormat="false" ht="12.75" hidden="false" customHeight="false" outlineLevel="0" collapsed="false">
      <c r="C358" s="108"/>
    </row>
    <row r="359" customFormat="false" ht="12.75" hidden="false" customHeight="false" outlineLevel="0" collapsed="false">
      <c r="C359" s="108"/>
    </row>
    <row r="360" customFormat="false" ht="12.75" hidden="false" customHeight="false" outlineLevel="0" collapsed="false">
      <c r="C360" s="108"/>
    </row>
    <row r="361" customFormat="false" ht="12.75" hidden="false" customHeight="false" outlineLevel="0" collapsed="false">
      <c r="C361" s="112"/>
    </row>
    <row r="362" customFormat="false" ht="12.75" hidden="false" customHeight="false" outlineLevel="0" collapsed="false">
      <c r="C362" s="112"/>
    </row>
    <row r="363" customFormat="false" ht="12.75" hidden="false" customHeight="false" outlineLevel="0" collapsed="false">
      <c r="C363" s="112"/>
    </row>
    <row r="364" customFormat="false" ht="12.75" hidden="false" customHeight="false" outlineLevel="0" collapsed="false">
      <c r="C364" s="112"/>
    </row>
    <row r="365" customFormat="false" ht="12.75" hidden="false" customHeight="false" outlineLevel="0" collapsed="false">
      <c r="C365" s="112"/>
    </row>
    <row r="366" customFormat="false" ht="12.75" hidden="false" customHeight="false" outlineLevel="0" collapsed="false">
      <c r="C366" s="112"/>
    </row>
    <row r="367" customFormat="false" ht="12.75" hidden="false" customHeight="false" outlineLevel="0" collapsed="false">
      <c r="C367" s="112"/>
    </row>
    <row r="368" customFormat="false" ht="12.75" hidden="false" customHeight="false" outlineLevel="0" collapsed="false">
      <c r="C368" s="112"/>
    </row>
    <row r="369" customFormat="false" ht="12.75" hidden="false" customHeight="false" outlineLevel="0" collapsed="false">
      <c r="C369" s="112"/>
    </row>
    <row r="370" customFormat="false" ht="12.75" hidden="false" customHeight="false" outlineLevel="0" collapsed="false">
      <c r="C370" s="112"/>
    </row>
    <row r="371" customFormat="false" ht="12.75" hidden="false" customHeight="false" outlineLevel="0" collapsed="false">
      <c r="C371" s="112"/>
    </row>
    <row r="372" customFormat="false" ht="12.75" hidden="false" customHeight="false" outlineLevel="0" collapsed="false">
      <c r="C372" s="112"/>
    </row>
    <row r="373" customFormat="false" ht="12.75" hidden="false" customHeight="false" outlineLevel="0" collapsed="false">
      <c r="C373" s="112"/>
    </row>
    <row r="374" customFormat="false" ht="12.75" hidden="false" customHeight="false" outlineLevel="0" collapsed="false">
      <c r="C374" s="112"/>
    </row>
    <row r="375" customFormat="false" ht="12.75" hidden="false" customHeight="false" outlineLevel="0" collapsed="false">
      <c r="C375" s="112"/>
    </row>
    <row r="376" customFormat="false" ht="12.75" hidden="false" customHeight="false" outlineLevel="0" collapsed="false">
      <c r="C376" s="112"/>
    </row>
    <row r="377" customFormat="false" ht="12.75" hidden="false" customHeight="false" outlineLevel="0" collapsed="false">
      <c r="C377" s="112"/>
    </row>
    <row r="378" customFormat="false" ht="12.75" hidden="false" customHeight="false" outlineLevel="0" collapsed="false">
      <c r="C378" s="112"/>
    </row>
    <row r="379" customFormat="false" ht="12.75" hidden="false" customHeight="false" outlineLevel="0" collapsed="false">
      <c r="C379" s="112"/>
    </row>
    <row r="380" customFormat="false" ht="12.75" hidden="false" customHeight="false" outlineLevel="0" collapsed="false">
      <c r="C380" s="112"/>
    </row>
    <row r="381" customFormat="false" ht="12.75" hidden="false" customHeight="false" outlineLevel="0" collapsed="false">
      <c r="C381" s="112"/>
    </row>
    <row r="382" customFormat="false" ht="12.75" hidden="false" customHeight="false" outlineLevel="0" collapsed="false">
      <c r="C382" s="112"/>
    </row>
    <row r="383" customFormat="false" ht="12.75" hidden="false" customHeight="false" outlineLevel="0" collapsed="false">
      <c r="C383" s="112"/>
    </row>
    <row r="384" customFormat="false" ht="12.75" hidden="false" customHeight="false" outlineLevel="0" collapsed="false">
      <c r="C384" s="112"/>
    </row>
    <row r="385" customFormat="false" ht="12.75" hidden="false" customHeight="false" outlineLevel="0" collapsed="false">
      <c r="C385" s="112"/>
    </row>
    <row r="386" customFormat="false" ht="12.75" hidden="false" customHeight="false" outlineLevel="0" collapsed="false">
      <c r="C386" s="112"/>
    </row>
    <row r="387" customFormat="false" ht="12.75" hidden="false" customHeight="false" outlineLevel="0" collapsed="false">
      <c r="C387" s="112"/>
    </row>
    <row r="388" customFormat="false" ht="12.75" hidden="false" customHeight="false" outlineLevel="0" collapsed="false">
      <c r="C388" s="112"/>
    </row>
    <row r="389" customFormat="false" ht="12.75" hidden="false" customHeight="false" outlineLevel="0" collapsed="false">
      <c r="C389" s="112"/>
    </row>
    <row r="390" customFormat="false" ht="12.75" hidden="false" customHeight="false" outlineLevel="0" collapsed="false">
      <c r="C390" s="112"/>
    </row>
    <row r="391" customFormat="false" ht="12.75" hidden="false" customHeight="false" outlineLevel="0" collapsed="false">
      <c r="C391" s="112"/>
    </row>
    <row r="392" customFormat="false" ht="12.75" hidden="false" customHeight="false" outlineLevel="0" collapsed="false">
      <c r="C392" s="112"/>
    </row>
    <row r="393" customFormat="false" ht="12.75" hidden="false" customHeight="false" outlineLevel="0" collapsed="false">
      <c r="C393" s="112"/>
    </row>
    <row r="394" customFormat="false" ht="12.75" hidden="false" customHeight="false" outlineLevel="0" collapsed="false">
      <c r="C394" s="112"/>
    </row>
    <row r="395" customFormat="false" ht="12.75" hidden="false" customHeight="false" outlineLevel="0" collapsed="false">
      <c r="C395" s="112"/>
    </row>
    <row r="396" customFormat="false" ht="12.75" hidden="false" customHeight="false" outlineLevel="0" collapsed="false">
      <c r="C396" s="112"/>
    </row>
    <row r="397" customFormat="false" ht="12.75" hidden="false" customHeight="false" outlineLevel="0" collapsed="false">
      <c r="C397" s="112"/>
    </row>
    <row r="398" customFormat="false" ht="12.75" hidden="false" customHeight="false" outlineLevel="0" collapsed="false">
      <c r="C398" s="112"/>
    </row>
    <row r="399" customFormat="false" ht="12.75" hidden="false" customHeight="false" outlineLevel="0" collapsed="false">
      <c r="C399" s="112"/>
    </row>
    <row r="400" customFormat="false" ht="12.75" hidden="false" customHeight="false" outlineLevel="0" collapsed="false">
      <c r="C400" s="112"/>
    </row>
    <row r="401" customFormat="false" ht="12.75" hidden="false" customHeight="false" outlineLevel="0" collapsed="false">
      <c r="C401" s="112"/>
    </row>
    <row r="402" customFormat="false" ht="12.75" hidden="false" customHeight="false" outlineLevel="0" collapsed="false">
      <c r="C402" s="112"/>
    </row>
    <row r="403" customFormat="false" ht="12.75" hidden="false" customHeight="false" outlineLevel="0" collapsed="false">
      <c r="C403" s="112"/>
    </row>
    <row r="404" customFormat="false" ht="12.75" hidden="false" customHeight="false" outlineLevel="0" collapsed="false">
      <c r="C404" s="112"/>
    </row>
    <row r="405" customFormat="false" ht="12.75" hidden="false" customHeight="false" outlineLevel="0" collapsed="false">
      <c r="C405" s="112"/>
    </row>
    <row r="406" customFormat="false" ht="12.75" hidden="false" customHeight="false" outlineLevel="0" collapsed="false">
      <c r="C406" s="112"/>
    </row>
    <row r="407" customFormat="false" ht="12.75" hidden="false" customHeight="false" outlineLevel="0" collapsed="false">
      <c r="C407" s="112"/>
    </row>
    <row r="408" customFormat="false" ht="12.75" hidden="false" customHeight="false" outlineLevel="0" collapsed="false">
      <c r="C408" s="112"/>
    </row>
    <row r="409" customFormat="false" ht="12.75" hidden="false" customHeight="false" outlineLevel="0" collapsed="false">
      <c r="C409" s="112"/>
    </row>
    <row r="410" customFormat="false" ht="12.75" hidden="false" customHeight="false" outlineLevel="0" collapsed="false">
      <c r="C410" s="112"/>
    </row>
    <row r="411" customFormat="false" ht="12.75" hidden="false" customHeight="false" outlineLevel="0" collapsed="false">
      <c r="C411" s="112"/>
    </row>
    <row r="412" customFormat="false" ht="12.75" hidden="false" customHeight="false" outlineLevel="0" collapsed="false">
      <c r="C412" s="112"/>
    </row>
    <row r="413" customFormat="false" ht="12.75" hidden="false" customHeight="false" outlineLevel="0" collapsed="false">
      <c r="C413" s="112"/>
    </row>
    <row r="414" customFormat="false" ht="12.75" hidden="false" customHeight="false" outlineLevel="0" collapsed="false">
      <c r="C414" s="112"/>
    </row>
    <row r="415" customFormat="false" ht="12.75" hidden="false" customHeight="false" outlineLevel="0" collapsed="false">
      <c r="C415" s="112"/>
    </row>
    <row r="416" customFormat="false" ht="12.75" hidden="false" customHeight="false" outlineLevel="0" collapsed="false">
      <c r="C416" s="112"/>
    </row>
    <row r="417" customFormat="false" ht="12.75" hidden="false" customHeight="false" outlineLevel="0" collapsed="false">
      <c r="C417" s="112"/>
    </row>
    <row r="418" customFormat="false" ht="12.75" hidden="false" customHeight="false" outlineLevel="0" collapsed="false">
      <c r="C418" s="112"/>
    </row>
    <row r="419" customFormat="false" ht="12.75" hidden="false" customHeight="false" outlineLevel="0" collapsed="false">
      <c r="C419" s="112"/>
    </row>
    <row r="420" customFormat="false" ht="12.75" hidden="false" customHeight="false" outlineLevel="0" collapsed="false">
      <c r="C420" s="112"/>
    </row>
    <row r="421" customFormat="false" ht="12.75" hidden="false" customHeight="false" outlineLevel="0" collapsed="false">
      <c r="C421" s="112"/>
    </row>
    <row r="422" customFormat="false" ht="12.75" hidden="false" customHeight="false" outlineLevel="0" collapsed="false">
      <c r="C422" s="112"/>
    </row>
    <row r="423" customFormat="false" ht="12.75" hidden="false" customHeight="false" outlineLevel="0" collapsed="false">
      <c r="C423" s="112"/>
    </row>
    <row r="424" customFormat="false" ht="12.75" hidden="false" customHeight="false" outlineLevel="0" collapsed="false">
      <c r="C424" s="112"/>
    </row>
    <row r="425" customFormat="false" ht="12.75" hidden="false" customHeight="false" outlineLevel="0" collapsed="false">
      <c r="C425" s="112"/>
    </row>
    <row r="426" customFormat="false" ht="12.75" hidden="false" customHeight="false" outlineLevel="0" collapsed="false">
      <c r="C426" s="112"/>
    </row>
    <row r="427" customFormat="false" ht="12.75" hidden="false" customHeight="false" outlineLevel="0" collapsed="false">
      <c r="C427" s="112"/>
    </row>
    <row r="428" customFormat="false" ht="12.75" hidden="false" customHeight="false" outlineLevel="0" collapsed="false">
      <c r="C428" s="112"/>
    </row>
    <row r="429" customFormat="false" ht="12.75" hidden="false" customHeight="false" outlineLevel="0" collapsed="false">
      <c r="C429" s="112"/>
    </row>
    <row r="430" customFormat="false" ht="12.75" hidden="false" customHeight="false" outlineLevel="0" collapsed="false">
      <c r="C430" s="112"/>
    </row>
    <row r="431" customFormat="false" ht="12.75" hidden="false" customHeight="false" outlineLevel="0" collapsed="false">
      <c r="C431" s="112"/>
    </row>
    <row r="432" customFormat="false" ht="12.75" hidden="false" customHeight="false" outlineLevel="0" collapsed="false">
      <c r="C432" s="112"/>
    </row>
    <row r="433" customFormat="false" ht="12.75" hidden="false" customHeight="false" outlineLevel="0" collapsed="false">
      <c r="C433" s="112"/>
    </row>
    <row r="434" customFormat="false" ht="12.75" hidden="false" customHeight="false" outlineLevel="0" collapsed="false">
      <c r="C434" s="112"/>
    </row>
    <row r="435" customFormat="false" ht="12.75" hidden="false" customHeight="false" outlineLevel="0" collapsed="false">
      <c r="C435" s="112"/>
    </row>
    <row r="436" customFormat="false" ht="12.75" hidden="false" customHeight="false" outlineLevel="0" collapsed="false">
      <c r="C436" s="112"/>
    </row>
    <row r="437" customFormat="false" ht="12.75" hidden="false" customHeight="false" outlineLevel="0" collapsed="false">
      <c r="C437" s="112"/>
    </row>
    <row r="438" customFormat="false" ht="12.75" hidden="false" customHeight="false" outlineLevel="0" collapsed="false">
      <c r="C438" s="112"/>
    </row>
    <row r="439" customFormat="false" ht="12.75" hidden="false" customHeight="false" outlineLevel="0" collapsed="false">
      <c r="C439" s="112"/>
    </row>
    <row r="440" customFormat="false" ht="12.75" hidden="false" customHeight="false" outlineLevel="0" collapsed="false">
      <c r="C440" s="112"/>
    </row>
    <row r="441" customFormat="false" ht="12.75" hidden="false" customHeight="false" outlineLevel="0" collapsed="false">
      <c r="C441" s="112"/>
    </row>
    <row r="442" customFormat="false" ht="12.75" hidden="false" customHeight="false" outlineLevel="0" collapsed="false">
      <c r="C442" s="112"/>
    </row>
    <row r="443" customFormat="false" ht="12.75" hidden="false" customHeight="false" outlineLevel="0" collapsed="false">
      <c r="C443" s="112"/>
    </row>
    <row r="444" customFormat="false" ht="12.75" hidden="false" customHeight="false" outlineLevel="0" collapsed="false">
      <c r="C444" s="112"/>
    </row>
    <row r="445" customFormat="false" ht="12.75" hidden="false" customHeight="false" outlineLevel="0" collapsed="false">
      <c r="C445" s="112"/>
    </row>
    <row r="446" customFormat="false" ht="12.75" hidden="false" customHeight="false" outlineLevel="0" collapsed="false">
      <c r="C446" s="113"/>
    </row>
    <row r="447" customFormat="false" ht="12.75" hidden="false" customHeight="false" outlineLevel="0" collapsed="false">
      <c r="C447" s="113"/>
    </row>
    <row r="448" customFormat="false" ht="12.75" hidden="false" customHeight="false" outlineLevel="0" collapsed="false">
      <c r="C448" s="113"/>
    </row>
    <row r="449" customFormat="false" ht="12.75" hidden="false" customHeight="false" outlineLevel="0" collapsed="false">
      <c r="C449" s="113"/>
    </row>
    <row r="450" customFormat="false" ht="12.75" hidden="false" customHeight="false" outlineLevel="0" collapsed="false">
      <c r="C450" s="113"/>
    </row>
    <row r="451" customFormat="false" ht="12.75" hidden="false" customHeight="false" outlineLevel="0" collapsed="false">
      <c r="C451" s="113"/>
    </row>
    <row r="452" customFormat="false" ht="12.75" hidden="false" customHeight="false" outlineLevel="0" collapsed="false">
      <c r="C452" s="113"/>
    </row>
    <row r="453" customFormat="false" ht="12.75" hidden="false" customHeight="false" outlineLevel="0" collapsed="false">
      <c r="C453" s="113"/>
    </row>
    <row r="454" customFormat="false" ht="12.75" hidden="false" customHeight="false" outlineLevel="0" collapsed="false">
      <c r="C454" s="113"/>
    </row>
    <row r="455" customFormat="false" ht="12.75" hidden="false" customHeight="false" outlineLevel="0" collapsed="false">
      <c r="C455" s="113"/>
    </row>
    <row r="456" customFormat="false" ht="12.75" hidden="false" customHeight="false" outlineLevel="0" collapsed="false">
      <c r="C456" s="113"/>
    </row>
    <row r="457" customFormat="false" ht="12.75" hidden="false" customHeight="false" outlineLevel="0" collapsed="false">
      <c r="C457" s="113"/>
    </row>
    <row r="458" customFormat="false" ht="12.75" hidden="false" customHeight="false" outlineLevel="0" collapsed="false">
      <c r="C458" s="113"/>
    </row>
    <row r="459" customFormat="false" ht="12.75" hidden="false" customHeight="false" outlineLevel="0" collapsed="false">
      <c r="C459" s="113"/>
    </row>
    <row r="460" customFormat="false" ht="12.75" hidden="false" customHeight="false" outlineLevel="0" collapsed="false">
      <c r="C460" s="113"/>
    </row>
    <row r="461" customFormat="false" ht="12.75" hidden="false" customHeight="false" outlineLevel="0" collapsed="false">
      <c r="C461" s="113"/>
    </row>
    <row r="462" customFormat="false" ht="12.75" hidden="false" customHeight="false" outlineLevel="0" collapsed="false">
      <c r="C462" s="113"/>
    </row>
    <row r="463" customFormat="false" ht="12.75" hidden="false" customHeight="false" outlineLevel="0" collapsed="false">
      <c r="C463" s="113"/>
    </row>
    <row r="464" customFormat="false" ht="12.75" hidden="false" customHeight="false" outlineLevel="0" collapsed="false">
      <c r="C464" s="113"/>
    </row>
    <row r="465" customFormat="false" ht="12.75" hidden="false" customHeight="false" outlineLevel="0" collapsed="false">
      <c r="C465" s="113"/>
    </row>
    <row r="466" customFormat="false" ht="12.75" hidden="false" customHeight="false" outlineLevel="0" collapsed="false">
      <c r="C466" s="113"/>
    </row>
    <row r="467" customFormat="false" ht="12.75" hidden="false" customHeight="false" outlineLevel="0" collapsed="false">
      <c r="C467" s="113"/>
    </row>
    <row r="468" customFormat="false" ht="12.75" hidden="false" customHeight="false" outlineLevel="0" collapsed="false">
      <c r="C468" s="113"/>
    </row>
    <row r="469" customFormat="false" ht="12.75" hidden="false" customHeight="false" outlineLevel="0" collapsed="false">
      <c r="C469" s="113"/>
    </row>
    <row r="470" customFormat="false" ht="12.75" hidden="false" customHeight="false" outlineLevel="0" collapsed="false">
      <c r="C470" s="113"/>
    </row>
    <row r="471" customFormat="false" ht="12.75" hidden="false" customHeight="false" outlineLevel="0" collapsed="false">
      <c r="C471" s="113"/>
    </row>
    <row r="472" customFormat="false" ht="12.75" hidden="false" customHeight="false" outlineLevel="0" collapsed="false">
      <c r="C472" s="113"/>
    </row>
    <row r="473" customFormat="false" ht="12.75" hidden="false" customHeight="false" outlineLevel="0" collapsed="false">
      <c r="C473" s="113"/>
    </row>
    <row r="474" customFormat="false" ht="12.75" hidden="false" customHeight="false" outlineLevel="0" collapsed="false">
      <c r="C474" s="113"/>
    </row>
    <row r="475" customFormat="false" ht="12.75" hidden="false" customHeight="false" outlineLevel="0" collapsed="false">
      <c r="C475" s="113"/>
    </row>
    <row r="476" customFormat="false" ht="12.75" hidden="false" customHeight="false" outlineLevel="0" collapsed="false">
      <c r="C476" s="113"/>
    </row>
    <row r="477" customFormat="false" ht="12.75" hidden="false" customHeight="false" outlineLevel="0" collapsed="false">
      <c r="C477" s="113"/>
    </row>
    <row r="478" customFormat="false" ht="12.75" hidden="false" customHeight="false" outlineLevel="0" collapsed="false">
      <c r="C478" s="113"/>
    </row>
    <row r="479" customFormat="false" ht="12.75" hidden="false" customHeight="false" outlineLevel="0" collapsed="false">
      <c r="C479" s="113"/>
    </row>
    <row r="480" customFormat="false" ht="12.75" hidden="false" customHeight="false" outlineLevel="0" collapsed="false">
      <c r="C480" s="113"/>
    </row>
    <row r="481" customFormat="false" ht="12.75" hidden="false" customHeight="false" outlineLevel="0" collapsed="false">
      <c r="C481" s="113"/>
    </row>
    <row r="482" customFormat="false" ht="12.75" hidden="false" customHeight="false" outlineLevel="0" collapsed="false">
      <c r="C482" s="113"/>
    </row>
    <row r="483" customFormat="false" ht="12.75" hidden="false" customHeight="false" outlineLevel="0" collapsed="false">
      <c r="C483" s="113"/>
    </row>
    <row r="484" customFormat="false" ht="12.75" hidden="false" customHeight="false" outlineLevel="0" collapsed="false">
      <c r="C484" s="113"/>
    </row>
    <row r="485" customFormat="false" ht="12.75" hidden="false" customHeight="false" outlineLevel="0" collapsed="false">
      <c r="C485" s="113"/>
    </row>
    <row r="486" customFormat="false" ht="12.75" hidden="false" customHeight="false" outlineLevel="0" collapsed="false">
      <c r="C486" s="113"/>
    </row>
    <row r="487" customFormat="false" ht="12.75" hidden="false" customHeight="false" outlineLevel="0" collapsed="false">
      <c r="C487" s="113"/>
    </row>
    <row r="488" customFormat="false" ht="12.75" hidden="false" customHeight="false" outlineLevel="0" collapsed="false">
      <c r="C488" s="113"/>
    </row>
    <row r="489" customFormat="false" ht="12.75" hidden="false" customHeight="false" outlineLevel="0" collapsed="false">
      <c r="C489" s="113"/>
    </row>
    <row r="490" customFormat="false" ht="12.75" hidden="false" customHeight="false" outlineLevel="0" collapsed="false">
      <c r="C490" s="113"/>
    </row>
    <row r="491" customFormat="false" ht="12.75" hidden="false" customHeight="false" outlineLevel="0" collapsed="false">
      <c r="C491" s="113"/>
    </row>
    <row r="492" customFormat="false" ht="12.75" hidden="false" customHeight="false" outlineLevel="0" collapsed="false">
      <c r="C492" s="113"/>
    </row>
    <row r="493" customFormat="false" ht="12.75" hidden="false" customHeight="false" outlineLevel="0" collapsed="false">
      <c r="C493" s="113"/>
    </row>
    <row r="494" customFormat="false" ht="12.75" hidden="false" customHeight="false" outlineLevel="0" collapsed="false">
      <c r="C494" s="113"/>
    </row>
    <row r="495" customFormat="false" ht="12.75" hidden="false" customHeight="false" outlineLevel="0" collapsed="false">
      <c r="C495" s="113"/>
    </row>
    <row r="496" customFormat="false" ht="12.75" hidden="false" customHeight="false" outlineLevel="0" collapsed="false">
      <c r="C496" s="113"/>
    </row>
    <row r="497" customFormat="false" ht="12.75" hidden="false" customHeight="false" outlineLevel="0" collapsed="false">
      <c r="C497" s="113"/>
    </row>
    <row r="498" customFormat="false" ht="12.75" hidden="false" customHeight="false" outlineLevel="0" collapsed="false">
      <c r="C498" s="113"/>
    </row>
    <row r="499" customFormat="false" ht="12.75" hidden="false" customHeight="false" outlineLevel="0" collapsed="false">
      <c r="C499" s="113"/>
    </row>
    <row r="500" customFormat="false" ht="12.75" hidden="false" customHeight="false" outlineLevel="0" collapsed="false">
      <c r="C500" s="113"/>
    </row>
    <row r="501" customFormat="false" ht="12.75" hidden="false" customHeight="false" outlineLevel="0" collapsed="false">
      <c r="C501" s="113"/>
    </row>
    <row r="502" customFormat="false" ht="12.75" hidden="false" customHeight="false" outlineLevel="0" collapsed="false">
      <c r="C502" s="113"/>
    </row>
    <row r="503" customFormat="false" ht="12.75" hidden="false" customHeight="false" outlineLevel="0" collapsed="false">
      <c r="C503" s="113"/>
    </row>
    <row r="504" customFormat="false" ht="12.75" hidden="false" customHeight="false" outlineLevel="0" collapsed="false">
      <c r="C504" s="113"/>
    </row>
    <row r="505" customFormat="false" ht="12.75" hidden="false" customHeight="false" outlineLevel="0" collapsed="false">
      <c r="C505" s="113"/>
    </row>
    <row r="506" customFormat="false" ht="12.75" hidden="false" customHeight="false" outlineLevel="0" collapsed="false">
      <c r="C506" s="113"/>
    </row>
    <row r="507" customFormat="false" ht="12.75" hidden="false" customHeight="false" outlineLevel="0" collapsed="false">
      <c r="C507" s="113"/>
    </row>
    <row r="508" customFormat="false" ht="12.75" hidden="false" customHeight="false" outlineLevel="0" collapsed="false">
      <c r="C508" s="113"/>
    </row>
    <row r="509" customFormat="false" ht="12.75" hidden="false" customHeight="false" outlineLevel="0" collapsed="false">
      <c r="C509" s="113"/>
    </row>
    <row r="510" customFormat="false" ht="12.75" hidden="false" customHeight="false" outlineLevel="0" collapsed="false">
      <c r="C510" s="113"/>
    </row>
    <row r="511" customFormat="false" ht="12.75" hidden="false" customHeight="false" outlineLevel="0" collapsed="false">
      <c r="C511" s="113"/>
    </row>
    <row r="512" customFormat="false" ht="12.75" hidden="false" customHeight="false" outlineLevel="0" collapsed="false">
      <c r="C512" s="113"/>
    </row>
    <row r="513" customFormat="false" ht="12.75" hidden="false" customHeight="false" outlineLevel="0" collapsed="false">
      <c r="C513" s="113"/>
    </row>
    <row r="514" customFormat="false" ht="12.75" hidden="false" customHeight="false" outlineLevel="0" collapsed="false">
      <c r="C514" s="113"/>
    </row>
    <row r="515" customFormat="false" ht="12.75" hidden="false" customHeight="false" outlineLevel="0" collapsed="false">
      <c r="C515" s="113"/>
    </row>
    <row r="516" customFormat="false" ht="12.75" hidden="false" customHeight="false" outlineLevel="0" collapsed="false">
      <c r="C516" s="113"/>
    </row>
    <row r="517" customFormat="false" ht="12.75" hidden="false" customHeight="false" outlineLevel="0" collapsed="false">
      <c r="C517" s="113"/>
    </row>
    <row r="518" customFormat="false" ht="12.75" hidden="false" customHeight="false" outlineLevel="0" collapsed="false">
      <c r="C518" s="113"/>
    </row>
    <row r="519" customFormat="false" ht="12.75" hidden="false" customHeight="false" outlineLevel="0" collapsed="false">
      <c r="C519" s="113"/>
    </row>
    <row r="520" customFormat="false" ht="12.75" hidden="false" customHeight="false" outlineLevel="0" collapsed="false">
      <c r="C520" s="113"/>
    </row>
    <row r="521" customFormat="false" ht="12.75" hidden="false" customHeight="false" outlineLevel="0" collapsed="false">
      <c r="C521" s="113"/>
    </row>
    <row r="522" customFormat="false" ht="12.75" hidden="false" customHeight="false" outlineLevel="0" collapsed="false">
      <c r="C522" s="113"/>
    </row>
    <row r="523" customFormat="false" ht="12.75" hidden="false" customHeight="false" outlineLevel="0" collapsed="false">
      <c r="C523" s="113"/>
    </row>
    <row r="524" customFormat="false" ht="12.75" hidden="false" customHeight="false" outlineLevel="0" collapsed="false">
      <c r="C524" s="113"/>
    </row>
    <row r="525" customFormat="false" ht="12.75" hidden="false" customHeight="false" outlineLevel="0" collapsed="false">
      <c r="C525" s="113"/>
    </row>
    <row r="526" customFormat="false" ht="12.75" hidden="false" customHeight="false" outlineLevel="0" collapsed="false">
      <c r="C526" s="113"/>
    </row>
    <row r="527" customFormat="false" ht="12.75" hidden="false" customHeight="false" outlineLevel="0" collapsed="false">
      <c r="C527" s="113"/>
    </row>
    <row r="528" customFormat="false" ht="12.75" hidden="false" customHeight="false" outlineLevel="0" collapsed="false">
      <c r="C528" s="113"/>
    </row>
    <row r="529" customFormat="false" ht="12.75" hidden="false" customHeight="false" outlineLevel="0" collapsed="false">
      <c r="C529" s="113"/>
    </row>
    <row r="530" customFormat="false" ht="12.75" hidden="false" customHeight="false" outlineLevel="0" collapsed="false">
      <c r="C530" s="113"/>
    </row>
    <row r="531" customFormat="false" ht="12.75" hidden="false" customHeight="false" outlineLevel="0" collapsed="false">
      <c r="C531" s="113"/>
    </row>
    <row r="532" customFormat="false" ht="12.75" hidden="false" customHeight="false" outlineLevel="0" collapsed="false">
      <c r="C532" s="113"/>
    </row>
    <row r="533" customFormat="false" ht="12.75" hidden="false" customHeight="false" outlineLevel="0" collapsed="false">
      <c r="C533" s="113"/>
    </row>
    <row r="534" customFormat="false" ht="12.75" hidden="false" customHeight="false" outlineLevel="0" collapsed="false">
      <c r="C534" s="113"/>
    </row>
    <row r="535" customFormat="false" ht="12.75" hidden="false" customHeight="false" outlineLevel="0" collapsed="false">
      <c r="C535" s="113"/>
    </row>
    <row r="536" customFormat="false" ht="12.75" hidden="false" customHeight="false" outlineLevel="0" collapsed="false">
      <c r="C536" s="113"/>
    </row>
    <row r="537" customFormat="false" ht="12.75" hidden="false" customHeight="false" outlineLevel="0" collapsed="false">
      <c r="C537" s="113"/>
    </row>
    <row r="538" customFormat="false" ht="12.75" hidden="false" customHeight="false" outlineLevel="0" collapsed="false">
      <c r="C538" s="113"/>
    </row>
    <row r="539" customFormat="false" ht="12.75" hidden="false" customHeight="false" outlineLevel="0" collapsed="false">
      <c r="C539" s="113"/>
    </row>
    <row r="540" customFormat="false" ht="12.75" hidden="false" customHeight="false" outlineLevel="0" collapsed="false">
      <c r="C540" s="113"/>
    </row>
    <row r="541" customFormat="false" ht="12.75" hidden="false" customHeight="false" outlineLevel="0" collapsed="false">
      <c r="C541" s="113"/>
    </row>
    <row r="542" customFormat="false" ht="12.75" hidden="false" customHeight="false" outlineLevel="0" collapsed="false">
      <c r="C542" s="113"/>
    </row>
    <row r="543" customFormat="false" ht="12.75" hidden="false" customHeight="false" outlineLevel="0" collapsed="false">
      <c r="C543" s="113"/>
    </row>
    <row r="544" customFormat="false" ht="12.75" hidden="false" customHeight="false" outlineLevel="0" collapsed="false">
      <c r="C544" s="113"/>
    </row>
    <row r="545" customFormat="false" ht="12.75" hidden="false" customHeight="false" outlineLevel="0" collapsed="false">
      <c r="C545" s="113"/>
    </row>
    <row r="546" customFormat="false" ht="12.75" hidden="false" customHeight="false" outlineLevel="0" collapsed="false">
      <c r="C546" s="113"/>
    </row>
    <row r="547" customFormat="false" ht="12.75" hidden="false" customHeight="false" outlineLevel="0" collapsed="false">
      <c r="C547" s="113"/>
    </row>
    <row r="548" customFormat="false" ht="12.75" hidden="false" customHeight="false" outlineLevel="0" collapsed="false">
      <c r="C548" s="113"/>
    </row>
    <row r="549" customFormat="false" ht="12.75" hidden="false" customHeight="false" outlineLevel="0" collapsed="false">
      <c r="C549" s="113"/>
    </row>
    <row r="550" customFormat="false" ht="12.75" hidden="false" customHeight="false" outlineLevel="0" collapsed="false">
      <c r="C550" s="113"/>
    </row>
    <row r="551" customFormat="false" ht="12.75" hidden="false" customHeight="false" outlineLevel="0" collapsed="false">
      <c r="C551" s="113"/>
    </row>
    <row r="552" customFormat="false" ht="12.75" hidden="false" customHeight="false" outlineLevel="0" collapsed="false">
      <c r="C552" s="113"/>
    </row>
    <row r="553" customFormat="false" ht="12.75" hidden="false" customHeight="false" outlineLevel="0" collapsed="false">
      <c r="C553" s="113"/>
    </row>
    <row r="554" customFormat="false" ht="12.75" hidden="false" customHeight="false" outlineLevel="0" collapsed="false">
      <c r="C554" s="113"/>
    </row>
    <row r="555" customFormat="false" ht="12.75" hidden="false" customHeight="false" outlineLevel="0" collapsed="false">
      <c r="C555" s="113"/>
    </row>
    <row r="556" customFormat="false" ht="12.75" hidden="false" customHeight="false" outlineLevel="0" collapsed="false">
      <c r="C556" s="113"/>
    </row>
    <row r="557" customFormat="false" ht="12.75" hidden="false" customHeight="false" outlineLevel="0" collapsed="false">
      <c r="C557" s="113"/>
    </row>
    <row r="558" customFormat="false" ht="12.75" hidden="false" customHeight="false" outlineLevel="0" collapsed="false">
      <c r="C558" s="113"/>
    </row>
    <row r="559" customFormat="false" ht="12.75" hidden="false" customHeight="false" outlineLevel="0" collapsed="false">
      <c r="C559" s="113"/>
    </row>
    <row r="560" customFormat="false" ht="12.75" hidden="false" customHeight="false" outlineLevel="0" collapsed="false">
      <c r="C560" s="113"/>
    </row>
    <row r="561" customFormat="false" ht="12.75" hidden="false" customHeight="false" outlineLevel="0" collapsed="false">
      <c r="C561" s="113"/>
    </row>
    <row r="562" customFormat="false" ht="12.75" hidden="false" customHeight="false" outlineLevel="0" collapsed="false">
      <c r="C562" s="113"/>
    </row>
    <row r="563" customFormat="false" ht="12.75" hidden="false" customHeight="false" outlineLevel="0" collapsed="false">
      <c r="C563" s="113"/>
    </row>
    <row r="564" customFormat="false" ht="12.75" hidden="false" customHeight="false" outlineLevel="0" collapsed="false">
      <c r="C564" s="113"/>
    </row>
    <row r="565" customFormat="false" ht="12.75" hidden="false" customHeight="false" outlineLevel="0" collapsed="false">
      <c r="C565" s="113"/>
    </row>
    <row r="566" customFormat="false" ht="12.75" hidden="false" customHeight="false" outlineLevel="0" collapsed="false">
      <c r="C566" s="113"/>
    </row>
    <row r="567" customFormat="false" ht="12.75" hidden="false" customHeight="false" outlineLevel="0" collapsed="false">
      <c r="C567" s="113"/>
    </row>
    <row r="568" customFormat="false" ht="12.75" hidden="false" customHeight="false" outlineLevel="0" collapsed="false">
      <c r="C568" s="113"/>
    </row>
    <row r="569" customFormat="false" ht="12.75" hidden="false" customHeight="false" outlineLevel="0" collapsed="false">
      <c r="C569" s="113"/>
    </row>
    <row r="570" customFormat="false" ht="12.75" hidden="false" customHeight="false" outlineLevel="0" collapsed="false">
      <c r="C570" s="113"/>
    </row>
    <row r="571" customFormat="false" ht="12.75" hidden="false" customHeight="false" outlineLevel="0" collapsed="false">
      <c r="C571" s="113"/>
    </row>
    <row r="572" customFormat="false" ht="12.75" hidden="false" customHeight="false" outlineLevel="0" collapsed="false">
      <c r="C572" s="113"/>
    </row>
    <row r="573" customFormat="false" ht="12.75" hidden="false" customHeight="false" outlineLevel="0" collapsed="false">
      <c r="C573" s="113"/>
    </row>
    <row r="574" customFormat="false" ht="12.75" hidden="false" customHeight="false" outlineLevel="0" collapsed="false">
      <c r="C574" s="113"/>
    </row>
    <row r="575" customFormat="false" ht="12.75" hidden="false" customHeight="false" outlineLevel="0" collapsed="false">
      <c r="C575" s="113"/>
    </row>
    <row r="576" customFormat="false" ht="12.75" hidden="false" customHeight="false" outlineLevel="0" collapsed="false">
      <c r="C576" s="113"/>
    </row>
    <row r="577" customFormat="false" ht="12.75" hidden="false" customHeight="false" outlineLevel="0" collapsed="false">
      <c r="C577" s="113"/>
    </row>
    <row r="578" customFormat="false" ht="12.75" hidden="false" customHeight="false" outlineLevel="0" collapsed="false">
      <c r="C578" s="113"/>
    </row>
    <row r="579" customFormat="false" ht="12.75" hidden="false" customHeight="false" outlineLevel="0" collapsed="false">
      <c r="C579" s="113"/>
    </row>
    <row r="580" customFormat="false" ht="12.75" hidden="false" customHeight="false" outlineLevel="0" collapsed="false">
      <c r="C580" s="113"/>
    </row>
    <row r="581" customFormat="false" ht="12.75" hidden="false" customHeight="false" outlineLevel="0" collapsed="false">
      <c r="C581" s="113"/>
    </row>
    <row r="582" customFormat="false" ht="12.75" hidden="false" customHeight="false" outlineLevel="0" collapsed="false">
      <c r="C582" s="113"/>
    </row>
    <row r="583" customFormat="false" ht="12.75" hidden="false" customHeight="false" outlineLevel="0" collapsed="false">
      <c r="C583" s="113"/>
    </row>
    <row r="584" customFormat="false" ht="12.75" hidden="false" customHeight="false" outlineLevel="0" collapsed="false">
      <c r="C584" s="113"/>
    </row>
    <row r="585" customFormat="false" ht="12.75" hidden="false" customHeight="false" outlineLevel="0" collapsed="false">
      <c r="C585" s="113"/>
    </row>
    <row r="586" customFormat="false" ht="12.75" hidden="false" customHeight="false" outlineLevel="0" collapsed="false">
      <c r="C586" s="113"/>
    </row>
    <row r="587" customFormat="false" ht="12.75" hidden="false" customHeight="false" outlineLevel="0" collapsed="false">
      <c r="C587" s="113"/>
    </row>
    <row r="588" customFormat="false" ht="12.75" hidden="false" customHeight="false" outlineLevel="0" collapsed="false">
      <c r="C588" s="113"/>
    </row>
    <row r="589" customFormat="false" ht="12.75" hidden="false" customHeight="false" outlineLevel="0" collapsed="false">
      <c r="C589" s="113"/>
    </row>
    <row r="590" customFormat="false" ht="12.75" hidden="false" customHeight="false" outlineLevel="0" collapsed="false">
      <c r="C590" s="113"/>
    </row>
    <row r="591" customFormat="false" ht="12.75" hidden="false" customHeight="false" outlineLevel="0" collapsed="false">
      <c r="C591" s="113"/>
    </row>
    <row r="592" customFormat="false" ht="12.75" hidden="false" customHeight="false" outlineLevel="0" collapsed="false">
      <c r="C592" s="113"/>
    </row>
    <row r="593" customFormat="false" ht="12.75" hidden="false" customHeight="false" outlineLevel="0" collapsed="false">
      <c r="C593" s="113"/>
    </row>
    <row r="594" customFormat="false" ht="12.75" hidden="false" customHeight="false" outlineLevel="0" collapsed="false">
      <c r="C594" s="113"/>
    </row>
    <row r="595" customFormat="false" ht="12.75" hidden="false" customHeight="false" outlineLevel="0" collapsed="false">
      <c r="C595" s="113"/>
    </row>
    <row r="596" customFormat="false" ht="12.75" hidden="false" customHeight="false" outlineLevel="0" collapsed="false">
      <c r="C596" s="113"/>
    </row>
    <row r="597" customFormat="false" ht="12.75" hidden="false" customHeight="false" outlineLevel="0" collapsed="false">
      <c r="C597" s="113"/>
    </row>
    <row r="598" customFormat="false" ht="12.75" hidden="false" customHeight="false" outlineLevel="0" collapsed="false">
      <c r="C598" s="113"/>
    </row>
    <row r="599" customFormat="false" ht="12.75" hidden="false" customHeight="false" outlineLevel="0" collapsed="false">
      <c r="C599" s="113"/>
    </row>
    <row r="600" customFormat="false" ht="12.75" hidden="false" customHeight="false" outlineLevel="0" collapsed="false">
      <c r="C600" s="113"/>
    </row>
    <row r="601" customFormat="false" ht="12.75" hidden="false" customHeight="false" outlineLevel="0" collapsed="false">
      <c r="C601" s="113"/>
    </row>
    <row r="602" customFormat="false" ht="12.75" hidden="false" customHeight="false" outlineLevel="0" collapsed="false">
      <c r="C602" s="113"/>
    </row>
    <row r="603" customFormat="false" ht="12.75" hidden="false" customHeight="false" outlineLevel="0" collapsed="false">
      <c r="C603" s="113"/>
    </row>
    <row r="604" customFormat="false" ht="12.75" hidden="false" customHeight="false" outlineLevel="0" collapsed="false">
      <c r="C604" s="113"/>
    </row>
    <row r="605" customFormat="false" ht="12.75" hidden="false" customHeight="false" outlineLevel="0" collapsed="false">
      <c r="C605" s="113"/>
    </row>
    <row r="606" customFormat="false" ht="12.75" hidden="false" customHeight="false" outlineLevel="0" collapsed="false">
      <c r="C606" s="113"/>
    </row>
    <row r="607" customFormat="false" ht="12.75" hidden="false" customHeight="false" outlineLevel="0" collapsed="false">
      <c r="C607" s="113"/>
    </row>
    <row r="608" customFormat="false" ht="12.75" hidden="false" customHeight="false" outlineLevel="0" collapsed="false">
      <c r="C608" s="113"/>
    </row>
    <row r="609" customFormat="false" ht="12.75" hidden="false" customHeight="false" outlineLevel="0" collapsed="false">
      <c r="C609" s="113"/>
    </row>
    <row r="610" customFormat="false" ht="12.75" hidden="false" customHeight="false" outlineLevel="0" collapsed="false">
      <c r="C610" s="113"/>
    </row>
    <row r="611" customFormat="false" ht="12.75" hidden="false" customHeight="false" outlineLevel="0" collapsed="false">
      <c r="C611" s="113"/>
    </row>
    <row r="612" customFormat="false" ht="12.75" hidden="false" customHeight="false" outlineLevel="0" collapsed="false">
      <c r="C612" s="113"/>
    </row>
    <row r="613" customFormat="false" ht="12.75" hidden="false" customHeight="false" outlineLevel="0" collapsed="false">
      <c r="C613" s="113"/>
    </row>
    <row r="614" customFormat="false" ht="12.75" hidden="false" customHeight="false" outlineLevel="0" collapsed="false">
      <c r="C614" s="113"/>
    </row>
    <row r="615" customFormat="false" ht="12.75" hidden="false" customHeight="false" outlineLevel="0" collapsed="false">
      <c r="C615" s="113"/>
    </row>
    <row r="616" customFormat="false" ht="12.75" hidden="false" customHeight="false" outlineLevel="0" collapsed="false">
      <c r="C616" s="113"/>
    </row>
    <row r="617" customFormat="false" ht="12.75" hidden="false" customHeight="false" outlineLevel="0" collapsed="false">
      <c r="C617" s="113"/>
    </row>
    <row r="618" customFormat="false" ht="12.75" hidden="false" customHeight="false" outlineLevel="0" collapsed="false">
      <c r="C618" s="113"/>
    </row>
    <row r="619" customFormat="false" ht="12.75" hidden="false" customHeight="false" outlineLevel="0" collapsed="false">
      <c r="C619" s="113"/>
    </row>
    <row r="620" customFormat="false" ht="12.75" hidden="false" customHeight="false" outlineLevel="0" collapsed="false">
      <c r="C620" s="113"/>
    </row>
    <row r="621" customFormat="false" ht="12.75" hidden="false" customHeight="false" outlineLevel="0" collapsed="false">
      <c r="C621" s="113"/>
    </row>
    <row r="622" customFormat="false" ht="12.75" hidden="false" customHeight="false" outlineLevel="0" collapsed="false">
      <c r="C622" s="113"/>
    </row>
    <row r="623" customFormat="false" ht="12.75" hidden="false" customHeight="false" outlineLevel="0" collapsed="false">
      <c r="C623" s="113"/>
    </row>
    <row r="624" customFormat="false" ht="12.75" hidden="false" customHeight="false" outlineLevel="0" collapsed="false">
      <c r="C624" s="113"/>
    </row>
    <row r="625" customFormat="false" ht="12.75" hidden="false" customHeight="false" outlineLevel="0" collapsed="false">
      <c r="C625" s="113"/>
    </row>
    <row r="626" customFormat="false" ht="12.75" hidden="false" customHeight="false" outlineLevel="0" collapsed="false">
      <c r="C626" s="113"/>
    </row>
    <row r="627" customFormat="false" ht="12.75" hidden="false" customHeight="false" outlineLevel="0" collapsed="false">
      <c r="C627" s="113"/>
    </row>
    <row r="628" customFormat="false" ht="12.75" hidden="false" customHeight="false" outlineLevel="0" collapsed="false">
      <c r="C628" s="113"/>
    </row>
    <row r="629" customFormat="false" ht="12.75" hidden="false" customHeight="false" outlineLevel="0" collapsed="false">
      <c r="C629" s="113"/>
    </row>
    <row r="630" customFormat="false" ht="12.75" hidden="false" customHeight="false" outlineLevel="0" collapsed="false">
      <c r="C630" s="113"/>
    </row>
    <row r="631" customFormat="false" ht="12.75" hidden="false" customHeight="false" outlineLevel="0" collapsed="false">
      <c r="C631" s="113"/>
    </row>
    <row r="632" customFormat="false" ht="12.75" hidden="false" customHeight="false" outlineLevel="0" collapsed="false">
      <c r="C632" s="113"/>
    </row>
    <row r="633" customFormat="false" ht="12.75" hidden="false" customHeight="false" outlineLevel="0" collapsed="false">
      <c r="C633" s="113"/>
    </row>
    <row r="634" customFormat="false" ht="12.75" hidden="false" customHeight="false" outlineLevel="0" collapsed="false">
      <c r="C634" s="113"/>
    </row>
    <row r="635" customFormat="false" ht="12.75" hidden="false" customHeight="false" outlineLevel="0" collapsed="false">
      <c r="C635" s="113"/>
    </row>
    <row r="636" customFormat="false" ht="12.75" hidden="false" customHeight="false" outlineLevel="0" collapsed="false">
      <c r="C636" s="113"/>
    </row>
    <row r="637" customFormat="false" ht="12.75" hidden="false" customHeight="false" outlineLevel="0" collapsed="false">
      <c r="C637" s="113"/>
    </row>
    <row r="638" customFormat="false" ht="12.75" hidden="false" customHeight="false" outlineLevel="0" collapsed="false">
      <c r="C638" s="113"/>
    </row>
    <row r="639" customFormat="false" ht="12.75" hidden="false" customHeight="false" outlineLevel="0" collapsed="false">
      <c r="C639" s="113"/>
    </row>
    <row r="640" customFormat="false" ht="12.75" hidden="false" customHeight="false" outlineLevel="0" collapsed="false">
      <c r="C640" s="113"/>
    </row>
    <row r="641" customFormat="false" ht="12.75" hidden="false" customHeight="false" outlineLevel="0" collapsed="false">
      <c r="C641" s="113"/>
    </row>
    <row r="642" customFormat="false" ht="12.75" hidden="false" customHeight="false" outlineLevel="0" collapsed="false">
      <c r="C642" s="113"/>
    </row>
    <row r="643" customFormat="false" ht="12.75" hidden="false" customHeight="false" outlineLevel="0" collapsed="false">
      <c r="C643" s="113"/>
    </row>
    <row r="644" customFormat="false" ht="12.75" hidden="false" customHeight="false" outlineLevel="0" collapsed="false">
      <c r="C644" s="113"/>
    </row>
    <row r="645" customFormat="false" ht="12.75" hidden="false" customHeight="false" outlineLevel="0" collapsed="false">
      <c r="C645" s="113"/>
    </row>
    <row r="646" customFormat="false" ht="12.75" hidden="false" customHeight="false" outlineLevel="0" collapsed="false">
      <c r="C646" s="113"/>
    </row>
    <row r="647" customFormat="false" ht="12.75" hidden="false" customHeight="false" outlineLevel="0" collapsed="false">
      <c r="C647" s="113"/>
    </row>
    <row r="648" customFormat="false" ht="12.75" hidden="false" customHeight="false" outlineLevel="0" collapsed="false">
      <c r="C648" s="113"/>
    </row>
    <row r="649" customFormat="false" ht="12.75" hidden="false" customHeight="false" outlineLevel="0" collapsed="false">
      <c r="C649" s="113"/>
    </row>
    <row r="650" customFormat="false" ht="12.75" hidden="false" customHeight="false" outlineLevel="0" collapsed="false">
      <c r="C650" s="113"/>
    </row>
    <row r="651" customFormat="false" ht="12.75" hidden="false" customHeight="false" outlineLevel="0" collapsed="false">
      <c r="C651" s="113"/>
    </row>
    <row r="652" customFormat="false" ht="12.75" hidden="false" customHeight="false" outlineLevel="0" collapsed="false">
      <c r="C652" s="113"/>
    </row>
    <row r="653" customFormat="false" ht="12.75" hidden="false" customHeight="false" outlineLevel="0" collapsed="false">
      <c r="C653" s="113"/>
    </row>
    <row r="654" customFormat="false" ht="12.75" hidden="false" customHeight="false" outlineLevel="0" collapsed="false">
      <c r="C654" s="113"/>
    </row>
    <row r="655" customFormat="false" ht="12.75" hidden="false" customHeight="false" outlineLevel="0" collapsed="false">
      <c r="C655" s="113"/>
    </row>
    <row r="656" customFormat="false" ht="12.75" hidden="false" customHeight="false" outlineLevel="0" collapsed="false">
      <c r="C656" s="113"/>
    </row>
    <row r="657" customFormat="false" ht="12.75" hidden="false" customHeight="false" outlineLevel="0" collapsed="false">
      <c r="C657" s="113"/>
    </row>
    <row r="658" customFormat="false" ht="12.75" hidden="false" customHeight="false" outlineLevel="0" collapsed="false">
      <c r="C658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general.refreshDataCurves">
                <anchor moveWithCells="true" sizeWithCells="false">
                  <from>
                    <xdr:col>5</xdr:col>
                    <xdr:colOff>70200</xdr:colOff>
                    <xdr:row>1</xdr:row>
                    <xdr:rowOff>85680</xdr:rowOff>
                  </from>
                  <to>
                    <xdr:col>6</xdr:col>
                    <xdr:colOff>654840</xdr:colOff>
                    <xdr:row>2</xdr:row>
                    <xdr:rowOff>133200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">
              <controlPr defaultSize="0" print="false" autoFill="0" autoPict="0" macro="dbase.SaveSelectionToDB">
                <anchor moveWithCells="true" sizeWithCells="false">
                  <from>
                    <xdr:col>2</xdr:col>
                    <xdr:colOff>1217880</xdr:colOff>
                    <xdr:row>0</xdr:row>
                    <xdr:rowOff>95400</xdr:rowOff>
                  </from>
                  <to>
                    <xdr:col>4</xdr:col>
                    <xdr:colOff>765360</xdr:colOff>
                    <xdr:row>1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">
              <controlPr defaultSize="0" print="false" autoFill="0" autoPict="0" macro="dbase.SaveAllToDB">
                <anchor moveWithCells="true" sizeWithCells="false">
                  <from>
                    <xdr:col>3</xdr:col>
                    <xdr:colOff>0</xdr:colOff>
                    <xdr:row>1</xdr:row>
                    <xdr:rowOff>180360</xdr:rowOff>
                  </from>
                  <to>
                    <xdr:col>4</xdr:col>
                    <xdr:colOff>776160</xdr:colOff>
                    <xdr:row>2</xdr:row>
                    <xdr:rowOff>181440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585"/>
  <sheetViews>
    <sheetView showFormulas="false" showGridLines="fals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1" ySplit="5" topLeftCell="C6" activePane="bottomRight" state="frozen"/>
      <selection pane="topLeft" activeCell="B1" activeCellId="0" sqref="B1"/>
      <selection pane="topRight" activeCell="C1" activeCellId="0" sqref="C1"/>
      <selection pane="bottomLeft" activeCell="B6" activeCellId="0" sqref="B6"/>
      <selection pane="bottomRight" activeCell="C4" activeCellId="0" sqref="C4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95" width="10.85"/>
    <col collapsed="false" customWidth="true" hidden="false" outlineLevel="0" max="2" min="2" style="114" width="11.42"/>
    <col collapsed="false" customWidth="true" hidden="false" outlineLevel="0" max="3" min="3" style="115" width="6.56"/>
    <col collapsed="false" customWidth="true" hidden="false" outlineLevel="0" max="4" min="4" style="115" width="14.56"/>
    <col collapsed="false" customWidth="true" hidden="false" outlineLevel="0" max="5" min="5" style="115" width="15.13"/>
    <col collapsed="false" customWidth="true" hidden="false" outlineLevel="0" max="6" min="6" style="116" width="16.13"/>
    <col collapsed="false" customWidth="true" hidden="false" outlineLevel="0" max="7" min="7" style="115" width="12.7"/>
    <col collapsed="false" customWidth="true" hidden="false" outlineLevel="0" max="8" min="8" style="115" width="19.7"/>
    <col collapsed="false" customWidth="true" hidden="false" outlineLevel="0" max="9" min="9" style="115" width="16.99"/>
    <col collapsed="false" customWidth="true" hidden="false" outlineLevel="0" max="10" min="10" style="115" width="16.28"/>
    <col collapsed="false" customWidth="true" hidden="false" outlineLevel="0" max="11" min="11" style="117" width="13.56"/>
    <col collapsed="false" customWidth="false" hidden="false" outlineLevel="0" max="257" min="12" style="95" width="9.14"/>
  </cols>
  <sheetData>
    <row r="3" customFormat="false" ht="12.75" hidden="false" customHeight="false" outlineLevel="0" collapsed="false">
      <c r="A3" s="118"/>
      <c r="B3" s="119" t="s">
        <v>110</v>
      </c>
      <c r="C3" s="120" t="s">
        <v>0</v>
      </c>
      <c r="D3" s="120" t="s">
        <v>111</v>
      </c>
      <c r="E3" s="120" t="s">
        <v>112</v>
      </c>
      <c r="F3" s="121" t="s">
        <v>113</v>
      </c>
      <c r="G3" s="122" t="s">
        <v>114</v>
      </c>
      <c r="H3" s="123" t="s">
        <v>115</v>
      </c>
      <c r="I3" s="123" t="s">
        <v>116</v>
      </c>
      <c r="J3" s="123" t="s">
        <v>117</v>
      </c>
      <c r="K3" s="124" t="s">
        <v>118</v>
      </c>
      <c r="L3" s="118" t="s">
        <v>119</v>
      </c>
      <c r="M3" s="118" t="s">
        <v>120</v>
      </c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  <c r="IQ3" s="118"/>
      <c r="IR3" s="118"/>
      <c r="IS3" s="118"/>
      <c r="IT3" s="118"/>
      <c r="IU3" s="118"/>
      <c r="IV3" s="118"/>
      <c r="IW3" s="118"/>
    </row>
    <row r="4" customFormat="false" ht="12.75" hidden="false" customHeight="false" outlineLevel="0" collapsed="false">
      <c r="A4" s="118"/>
      <c r="B4" s="119" t="s">
        <v>121</v>
      </c>
      <c r="C4" s="125" t="s">
        <v>74</v>
      </c>
      <c r="D4" s="125" t="s">
        <v>76</v>
      </c>
      <c r="E4" s="125" t="s">
        <v>76</v>
      </c>
      <c r="F4" s="126" t="s">
        <v>76</v>
      </c>
      <c r="G4" s="127" t="s">
        <v>76</v>
      </c>
      <c r="H4" s="123" t="s">
        <v>76</v>
      </c>
      <c r="I4" s="123" t="s">
        <v>76</v>
      </c>
      <c r="J4" s="123" t="s">
        <v>76</v>
      </c>
      <c r="K4" s="124" t="s">
        <v>76</v>
      </c>
      <c r="L4" s="118" t="s">
        <v>76</v>
      </c>
      <c r="M4" s="118" t="s">
        <v>122</v>
      </c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118"/>
      <c r="IV4" s="118"/>
      <c r="IW4" s="118"/>
    </row>
    <row r="5" customFormat="false" ht="12.75" hidden="false" customHeight="false" outlineLevel="0" collapsed="false">
      <c r="B5" s="114" t="s">
        <v>123</v>
      </c>
    </row>
    <row r="6" customFormat="false" ht="12.75" hidden="false" customHeight="false" outlineLevel="0" collapsed="false">
      <c r="A6" s="117" t="n">
        <v>0.948843906140264</v>
      </c>
      <c r="B6" s="128" t="n">
        <v>36951</v>
      </c>
      <c r="C6" s="129" t="n">
        <v>4.998</v>
      </c>
      <c r="D6" s="115" t="n">
        <v>-0.008</v>
      </c>
      <c r="E6" s="115" t="n">
        <v>0.012</v>
      </c>
      <c r="F6" s="116" t="n">
        <v>0.632</v>
      </c>
      <c r="G6" s="115" t="n">
        <v>0.542</v>
      </c>
      <c r="H6" s="115" t="n">
        <v>0.392</v>
      </c>
      <c r="I6" s="115" t="n">
        <v>0.292</v>
      </c>
      <c r="J6" s="115" t="n">
        <v>0.172</v>
      </c>
      <c r="K6" s="117" t="n">
        <v>0.152</v>
      </c>
      <c r="L6" s="117" t="n">
        <v>0.2098</v>
      </c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  <c r="IJ6" s="117"/>
      <c r="IK6" s="117"/>
      <c r="IL6" s="117"/>
      <c r="IM6" s="117"/>
      <c r="IN6" s="117"/>
      <c r="IO6" s="117"/>
      <c r="IP6" s="117"/>
      <c r="IQ6" s="117"/>
      <c r="IR6" s="117"/>
      <c r="IS6" s="117"/>
      <c r="IT6" s="117"/>
      <c r="IU6" s="117"/>
      <c r="IV6" s="117"/>
      <c r="IW6" s="117"/>
    </row>
    <row r="7" customFormat="false" ht="12.75" hidden="false" customHeight="false" outlineLevel="0" collapsed="false">
      <c r="A7" s="117" t="n">
        <v>0.942967563662833</v>
      </c>
      <c r="B7" s="128" t="n">
        <v>36982</v>
      </c>
      <c r="C7" s="129" t="n">
        <v>5.315</v>
      </c>
      <c r="D7" s="115" t="n">
        <v>-0.07</v>
      </c>
      <c r="E7" s="115" t="n">
        <v>-0.07</v>
      </c>
      <c r="F7" s="116" t="n">
        <v>0.46</v>
      </c>
      <c r="G7" s="115" t="n">
        <v>0.44</v>
      </c>
      <c r="H7" s="115" t="n">
        <v>0.345</v>
      </c>
      <c r="I7" s="115" t="n">
        <v>0.2475</v>
      </c>
      <c r="J7" s="115" t="n">
        <v>0.055</v>
      </c>
      <c r="K7" s="117" t="n">
        <v>0.05</v>
      </c>
      <c r="L7" s="117" t="n">
        <v>-0.28124133640601</v>
      </c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17"/>
      <c r="GJ7" s="117"/>
      <c r="GK7" s="117"/>
      <c r="GL7" s="117"/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  <c r="IJ7" s="117"/>
      <c r="IK7" s="117"/>
      <c r="IL7" s="117"/>
      <c r="IM7" s="117"/>
      <c r="IN7" s="117"/>
      <c r="IO7" s="117"/>
      <c r="IP7" s="117"/>
      <c r="IQ7" s="117"/>
      <c r="IR7" s="117"/>
      <c r="IS7" s="117"/>
      <c r="IT7" s="117"/>
      <c r="IU7" s="117"/>
      <c r="IV7" s="117"/>
      <c r="IW7" s="117"/>
    </row>
    <row r="8" customFormat="false" ht="12.75" hidden="false" customHeight="false" outlineLevel="0" collapsed="false">
      <c r="A8" s="117" t="n">
        <v>0.937355762059383</v>
      </c>
      <c r="B8" s="128" t="n">
        <v>37012</v>
      </c>
      <c r="C8" s="129" t="n">
        <v>5.37</v>
      </c>
      <c r="D8" s="115" t="n">
        <v>-0.065</v>
      </c>
      <c r="E8" s="115" t="n">
        <v>-0.065</v>
      </c>
      <c r="F8" s="116" t="n">
        <v>0.43</v>
      </c>
      <c r="G8" s="115" t="n">
        <v>0.4125</v>
      </c>
      <c r="H8" s="115" t="n">
        <v>0.315</v>
      </c>
      <c r="I8" s="115" t="n">
        <v>0.24</v>
      </c>
      <c r="J8" s="115" t="n">
        <v>0.04</v>
      </c>
      <c r="K8" s="117" t="n">
        <v>0.035</v>
      </c>
      <c r="L8" s="117" t="n">
        <v>-0.24</v>
      </c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7"/>
      <c r="EY8" s="117"/>
      <c r="EZ8" s="117"/>
      <c r="FA8" s="117"/>
      <c r="FB8" s="117"/>
      <c r="FC8" s="117"/>
      <c r="FD8" s="117"/>
      <c r="FE8" s="117"/>
      <c r="FF8" s="117"/>
      <c r="FG8" s="117"/>
      <c r="FH8" s="117"/>
      <c r="FI8" s="117"/>
      <c r="FJ8" s="117"/>
      <c r="FK8" s="117"/>
      <c r="FL8" s="117"/>
      <c r="FM8" s="117"/>
      <c r="FN8" s="117"/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7"/>
      <c r="IT8" s="117"/>
      <c r="IU8" s="117"/>
      <c r="IV8" s="117"/>
      <c r="IW8" s="117"/>
    </row>
    <row r="9" customFormat="false" ht="12.75" hidden="false" customHeight="false" outlineLevel="0" collapsed="false">
      <c r="A9" s="117" t="n">
        <v>0.931564701272514</v>
      </c>
      <c r="B9" s="128" t="n">
        <v>37043</v>
      </c>
      <c r="C9" s="115" t="n">
        <v>5.41</v>
      </c>
      <c r="D9" s="115" t="n">
        <v>-0.06</v>
      </c>
      <c r="E9" s="115" t="n">
        <v>-0.06</v>
      </c>
      <c r="F9" s="116" t="n">
        <v>0.45</v>
      </c>
      <c r="G9" s="115" t="n">
        <v>0.42</v>
      </c>
      <c r="H9" s="115" t="n">
        <v>0.315</v>
      </c>
      <c r="I9" s="115" t="n">
        <v>0.25</v>
      </c>
      <c r="J9" s="115" t="n">
        <v>0.04</v>
      </c>
      <c r="K9" s="117" t="n">
        <v>0.035</v>
      </c>
      <c r="L9" s="117" t="n">
        <v>-0.255</v>
      </c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  <c r="FW9" s="117"/>
      <c r="FX9" s="117"/>
      <c r="FY9" s="117"/>
      <c r="FZ9" s="117"/>
      <c r="GA9" s="117"/>
      <c r="GB9" s="117"/>
      <c r="GC9" s="117"/>
      <c r="GD9" s="117"/>
      <c r="GE9" s="117"/>
      <c r="GF9" s="117"/>
      <c r="GG9" s="117"/>
      <c r="GH9" s="117"/>
      <c r="GI9" s="117"/>
      <c r="GJ9" s="117"/>
      <c r="GK9" s="117"/>
      <c r="GL9" s="117"/>
      <c r="GM9" s="117"/>
      <c r="GN9" s="117"/>
      <c r="GO9" s="117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/>
      <c r="HC9" s="117"/>
      <c r="HD9" s="117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  <c r="IQ9" s="117"/>
      <c r="IR9" s="117"/>
      <c r="IS9" s="117"/>
      <c r="IT9" s="117"/>
      <c r="IU9" s="117"/>
      <c r="IV9" s="117"/>
      <c r="IW9" s="117"/>
    </row>
    <row r="10" customFormat="false" ht="12.75" hidden="false" customHeight="false" outlineLevel="0" collapsed="false">
      <c r="A10" s="117" t="n">
        <v>0.925987136743118</v>
      </c>
      <c r="B10" s="128" t="n">
        <v>37073</v>
      </c>
      <c r="C10" s="115" t="n">
        <v>5.45</v>
      </c>
      <c r="D10" s="115" t="n">
        <v>-0.06</v>
      </c>
      <c r="E10" s="115" t="n">
        <v>-0.06</v>
      </c>
      <c r="F10" s="116" t="n">
        <v>0.58</v>
      </c>
      <c r="G10" s="115" t="n">
        <v>0.47</v>
      </c>
      <c r="H10" s="115" t="n">
        <v>0.35</v>
      </c>
      <c r="I10" s="115" t="n">
        <v>0.26</v>
      </c>
      <c r="J10" s="115" t="n">
        <v>0.04</v>
      </c>
      <c r="K10" s="117" t="n">
        <v>0.035</v>
      </c>
      <c r="L10" s="95" t="n">
        <v>-0.265</v>
      </c>
    </row>
    <row r="11" customFormat="false" ht="12.75" hidden="false" customHeight="false" outlineLevel="0" collapsed="false">
      <c r="A11" s="117" t="n">
        <v>0.920272897834802</v>
      </c>
      <c r="B11" s="128" t="n">
        <v>37104</v>
      </c>
      <c r="C11" s="115" t="n">
        <v>5.475</v>
      </c>
      <c r="D11" s="115" t="n">
        <v>-0.06</v>
      </c>
      <c r="E11" s="115" t="n">
        <v>-0.06</v>
      </c>
      <c r="F11" s="116" t="n">
        <v>0.58</v>
      </c>
      <c r="G11" s="115" t="n">
        <v>0.47</v>
      </c>
      <c r="H11" s="115" t="n">
        <v>0.35</v>
      </c>
      <c r="I11" s="115" t="n">
        <v>0.26</v>
      </c>
      <c r="J11" s="115" t="n">
        <v>0.04</v>
      </c>
      <c r="K11" s="117" t="n">
        <v>0.035</v>
      </c>
      <c r="L11" s="95" t="n">
        <v>-0.265</v>
      </c>
    </row>
    <row r="12" customFormat="false" ht="12.75" hidden="false" customHeight="false" outlineLevel="0" collapsed="false">
      <c r="A12" s="117" t="n">
        <v>0.914575253195804</v>
      </c>
      <c r="B12" s="128" t="n">
        <v>37135</v>
      </c>
      <c r="C12" s="115" t="n">
        <v>5.44</v>
      </c>
      <c r="D12" s="115" t="n">
        <v>-0.055</v>
      </c>
      <c r="E12" s="115" t="n">
        <v>-0.055</v>
      </c>
      <c r="F12" s="116" t="n">
        <v>0.48</v>
      </c>
      <c r="G12" s="115" t="n">
        <v>0.44</v>
      </c>
      <c r="H12" s="115" t="n">
        <v>0.3</v>
      </c>
      <c r="I12" s="115" t="n">
        <v>0.2</v>
      </c>
      <c r="J12" s="115" t="n">
        <v>0.04</v>
      </c>
      <c r="K12" s="117" t="n">
        <v>0.035</v>
      </c>
      <c r="L12" s="95" t="n">
        <v>-0.235</v>
      </c>
    </row>
    <row r="13" customFormat="false" ht="12.75" hidden="false" customHeight="false" outlineLevel="0" collapsed="false">
      <c r="A13" s="117" t="n">
        <v>0.909095177022462</v>
      </c>
      <c r="B13" s="128" t="n">
        <v>37165</v>
      </c>
      <c r="C13" s="115" t="n">
        <v>5.43</v>
      </c>
      <c r="D13" s="115" t="n">
        <v>-0.05</v>
      </c>
      <c r="E13" s="115" t="n">
        <v>-0.05</v>
      </c>
      <c r="F13" s="116" t="n">
        <v>0.53</v>
      </c>
      <c r="G13" s="115" t="n">
        <v>0.455</v>
      </c>
      <c r="H13" s="115" t="n">
        <v>0.345</v>
      </c>
      <c r="I13" s="115" t="n">
        <v>0.25</v>
      </c>
      <c r="J13" s="115" t="n">
        <v>0.06</v>
      </c>
      <c r="K13" s="117" t="n">
        <v>0.055</v>
      </c>
      <c r="L13" s="95" t="n">
        <v>-0.22</v>
      </c>
    </row>
    <row r="14" customFormat="false" ht="12.75" hidden="false" customHeight="false" outlineLevel="0" collapsed="false">
      <c r="A14" s="117" t="n">
        <v>0.903482034896538</v>
      </c>
      <c r="B14" s="128" t="n">
        <v>37196</v>
      </c>
      <c r="C14" s="115" t="n">
        <v>5.53</v>
      </c>
      <c r="D14" s="115" t="n">
        <v>-0.06</v>
      </c>
      <c r="E14" s="115" t="n">
        <v>-0.06</v>
      </c>
      <c r="F14" s="116" t="n">
        <v>1.29</v>
      </c>
      <c r="G14" s="115" t="n">
        <v>1</v>
      </c>
      <c r="H14" s="115" t="n">
        <v>0.37</v>
      </c>
      <c r="I14" s="115" t="n">
        <v>0.32</v>
      </c>
      <c r="J14" s="115" t="n">
        <v>0.16</v>
      </c>
      <c r="K14" s="117" t="n">
        <v>0.155</v>
      </c>
      <c r="L14" s="95" t="n">
        <v>-0.195</v>
      </c>
    </row>
    <row r="15" customFormat="false" ht="12.75" hidden="false" customHeight="false" outlineLevel="0" collapsed="false">
      <c r="A15" s="117" t="n">
        <v>0.898071234946671</v>
      </c>
      <c r="B15" s="128" t="n">
        <v>37226</v>
      </c>
      <c r="C15" s="115" t="n">
        <v>5.65</v>
      </c>
      <c r="D15" s="115" t="n">
        <v>-0.0625</v>
      </c>
      <c r="E15" s="115" t="n">
        <v>-0.0625</v>
      </c>
      <c r="F15" s="116" t="n">
        <v>1.49</v>
      </c>
      <c r="G15" s="115" t="n">
        <v>1.19</v>
      </c>
      <c r="H15" s="115" t="n">
        <v>0.48</v>
      </c>
      <c r="I15" s="115" t="n">
        <v>0.335</v>
      </c>
      <c r="J15" s="115" t="n">
        <v>0.175</v>
      </c>
      <c r="K15" s="117" t="n">
        <v>0.17</v>
      </c>
      <c r="L15" s="95" t="n">
        <v>-0.195</v>
      </c>
    </row>
    <row r="16" customFormat="false" ht="12.75" hidden="false" customHeight="false" outlineLevel="0" collapsed="false">
      <c r="A16" s="117" t="n">
        <v>0.892506078781599</v>
      </c>
      <c r="B16" s="128" t="n">
        <v>37257</v>
      </c>
      <c r="C16" s="115" t="n">
        <v>5.675</v>
      </c>
      <c r="D16" s="115" t="n">
        <v>-0.065</v>
      </c>
      <c r="E16" s="115" t="n">
        <v>-0.065</v>
      </c>
      <c r="F16" s="116" t="n">
        <v>1.69</v>
      </c>
      <c r="G16" s="115" t="n">
        <v>1.34</v>
      </c>
      <c r="H16" s="115" t="n">
        <v>0.51</v>
      </c>
      <c r="I16" s="115" t="n">
        <v>0.355</v>
      </c>
      <c r="J16" s="115" t="n">
        <v>0.18</v>
      </c>
      <c r="K16" s="117" t="n">
        <v>0.175</v>
      </c>
      <c r="L16" s="95" t="n">
        <v>-0.195</v>
      </c>
    </row>
    <row r="17" customFormat="false" ht="12.75" hidden="false" customHeight="false" outlineLevel="0" collapsed="false">
      <c r="A17" s="117" t="n">
        <v>0.886969480282039</v>
      </c>
      <c r="B17" s="128" t="n">
        <v>37288</v>
      </c>
      <c r="C17" s="115" t="n">
        <v>5.44</v>
      </c>
      <c r="D17" s="115" t="n">
        <v>-0.0575</v>
      </c>
      <c r="E17" s="115" t="n">
        <v>-0.0575</v>
      </c>
      <c r="F17" s="116" t="n">
        <v>1.69</v>
      </c>
      <c r="G17" s="115" t="n">
        <v>1.06</v>
      </c>
      <c r="H17" s="115" t="n">
        <v>0.51</v>
      </c>
      <c r="I17" s="115" t="n">
        <v>0.355</v>
      </c>
      <c r="J17" s="115" t="n">
        <v>0.175</v>
      </c>
      <c r="K17" s="117" t="n">
        <v>0.17</v>
      </c>
      <c r="L17" s="95" t="n">
        <v>-0.195</v>
      </c>
    </row>
    <row r="18" customFormat="false" ht="12.75" hidden="false" customHeight="false" outlineLevel="0" collapsed="false">
      <c r="A18" s="117" t="n">
        <v>0.88198868249228</v>
      </c>
      <c r="B18" s="128" t="n">
        <v>37316</v>
      </c>
      <c r="C18" s="115" t="n">
        <v>5.1</v>
      </c>
      <c r="D18" s="115" t="n">
        <v>-0.055</v>
      </c>
      <c r="E18" s="115" t="n">
        <v>-0.055</v>
      </c>
      <c r="F18" s="116" t="n">
        <v>1.64</v>
      </c>
      <c r="G18" s="115" t="n">
        <v>0.96</v>
      </c>
      <c r="H18" s="115" t="n">
        <v>0.5</v>
      </c>
      <c r="I18" s="115" t="n">
        <v>0.32</v>
      </c>
      <c r="J18" s="115" t="n">
        <v>0.16</v>
      </c>
      <c r="K18" s="117" t="n">
        <v>0.155</v>
      </c>
      <c r="L18" s="95" t="n">
        <v>-0.195</v>
      </c>
    </row>
    <row r="19" customFormat="false" ht="12.75" hidden="false" customHeight="false" outlineLevel="0" collapsed="false">
      <c r="A19" s="117" t="n">
        <v>0.876527723402217</v>
      </c>
      <c r="B19" s="128" t="n">
        <v>37347</v>
      </c>
      <c r="C19" s="115" t="n">
        <v>4.62</v>
      </c>
      <c r="D19" s="115" t="n">
        <v>-0.065</v>
      </c>
      <c r="E19" s="115" t="n">
        <v>-0.065</v>
      </c>
      <c r="F19" s="116" t="n">
        <v>0.5</v>
      </c>
      <c r="G19" s="115" t="n">
        <v>0.435</v>
      </c>
      <c r="H19" s="115" t="n">
        <v>0.35</v>
      </c>
      <c r="I19" s="115" t="n">
        <v>0.205</v>
      </c>
      <c r="J19" s="115" t="n">
        <v>0.04</v>
      </c>
      <c r="K19" s="117" t="n">
        <v>0.035</v>
      </c>
      <c r="L19" s="95" t="n">
        <v>-0.335</v>
      </c>
    </row>
    <row r="20" customFormat="false" ht="12.75" hidden="false" customHeight="false" outlineLevel="0" collapsed="false">
      <c r="A20" s="117" t="n">
        <v>0.871315359263108</v>
      </c>
      <c r="B20" s="128" t="n">
        <v>37377</v>
      </c>
      <c r="C20" s="115" t="n">
        <v>4.455</v>
      </c>
      <c r="D20" s="115" t="n">
        <v>-0.065</v>
      </c>
      <c r="E20" s="115" t="n">
        <v>-0.065</v>
      </c>
      <c r="F20" s="116" t="n">
        <v>0.44</v>
      </c>
      <c r="G20" s="115" t="n">
        <v>0.385</v>
      </c>
      <c r="H20" s="115" t="n">
        <v>0.255</v>
      </c>
      <c r="I20" s="115" t="n">
        <v>0.195</v>
      </c>
      <c r="J20" s="115" t="n">
        <v>0.04</v>
      </c>
      <c r="K20" s="117" t="n">
        <v>0.035</v>
      </c>
      <c r="L20" s="95" t="n">
        <v>-0.335</v>
      </c>
    </row>
    <row r="21" customFormat="false" ht="12.75" hidden="false" customHeight="false" outlineLevel="0" collapsed="false">
      <c r="A21" s="117" t="n">
        <v>0.865958230774506</v>
      </c>
      <c r="B21" s="128" t="n">
        <v>37408</v>
      </c>
      <c r="C21" s="115" t="n">
        <v>4.455</v>
      </c>
      <c r="D21" s="115" t="n">
        <v>-0.065</v>
      </c>
      <c r="E21" s="115" t="n">
        <v>-0.065</v>
      </c>
      <c r="F21" s="116" t="n">
        <v>0.44</v>
      </c>
      <c r="G21" s="115" t="n">
        <v>0.385</v>
      </c>
      <c r="H21" s="115" t="n">
        <v>0.255</v>
      </c>
      <c r="I21" s="115" t="n">
        <v>0.205</v>
      </c>
      <c r="J21" s="115" t="n">
        <v>0.04</v>
      </c>
      <c r="K21" s="117" t="n">
        <v>0.035</v>
      </c>
      <c r="L21" s="95" t="n">
        <v>-0.335</v>
      </c>
    </row>
    <row r="22" customFormat="false" ht="12.75" hidden="false" customHeight="false" outlineLevel="0" collapsed="false">
      <c r="A22" s="117" t="n">
        <v>0.860807646733293</v>
      </c>
      <c r="B22" s="128" t="n">
        <v>37438</v>
      </c>
      <c r="C22" s="115" t="n">
        <v>4.49</v>
      </c>
      <c r="D22" s="115" t="n">
        <v>-0.065</v>
      </c>
      <c r="E22" s="115" t="n">
        <v>-0.065</v>
      </c>
      <c r="F22" s="116" t="n">
        <v>0.5</v>
      </c>
      <c r="G22" s="115" t="n">
        <v>0.3975</v>
      </c>
      <c r="H22" s="115" t="n">
        <v>0.265</v>
      </c>
      <c r="I22" s="115" t="n">
        <v>0.24</v>
      </c>
      <c r="J22" s="115" t="n">
        <v>0.04</v>
      </c>
      <c r="K22" s="117" t="n">
        <v>0.035</v>
      </c>
      <c r="L22" s="95" t="n">
        <v>-0.335</v>
      </c>
    </row>
    <row r="23" customFormat="false" ht="12.75" hidden="false" customHeight="false" outlineLevel="0" collapsed="false">
      <c r="A23" s="117" t="n">
        <v>0.855524408870687</v>
      </c>
      <c r="B23" s="128" t="n">
        <v>37469</v>
      </c>
      <c r="C23" s="115" t="n">
        <v>4.48</v>
      </c>
      <c r="D23" s="115" t="n">
        <v>-0.065</v>
      </c>
      <c r="E23" s="115" t="n">
        <v>-0.065</v>
      </c>
      <c r="F23" s="116" t="n">
        <v>0.5</v>
      </c>
      <c r="G23" s="115" t="n">
        <v>0.4</v>
      </c>
      <c r="H23" s="115" t="n">
        <v>0.265</v>
      </c>
      <c r="I23" s="115" t="n">
        <v>0.24</v>
      </c>
      <c r="J23" s="115" t="n">
        <v>0.04</v>
      </c>
      <c r="K23" s="117" t="n">
        <v>0.035</v>
      </c>
      <c r="L23" s="95" t="n">
        <v>-0.335</v>
      </c>
    </row>
    <row r="24" customFormat="false" ht="12.75" hidden="false" customHeight="false" outlineLevel="0" collapsed="false">
      <c r="A24" s="117" t="n">
        <v>0.850271282096898</v>
      </c>
      <c r="B24" s="128" t="n">
        <v>37500</v>
      </c>
      <c r="C24" s="115" t="n">
        <v>4.47</v>
      </c>
      <c r="D24" s="115" t="n">
        <v>-0.065</v>
      </c>
      <c r="E24" s="115" t="n">
        <v>-0.065</v>
      </c>
      <c r="F24" s="116" t="n">
        <v>0.46</v>
      </c>
      <c r="G24" s="115" t="n">
        <v>0.3975</v>
      </c>
      <c r="H24" s="115" t="n">
        <v>0.245</v>
      </c>
      <c r="I24" s="115" t="n">
        <v>0.21</v>
      </c>
      <c r="J24" s="115" t="n">
        <v>0.04</v>
      </c>
      <c r="K24" s="117" t="n">
        <v>0.035</v>
      </c>
      <c r="L24" s="95" t="n">
        <v>-0.335</v>
      </c>
    </row>
    <row r="25" customFormat="false" ht="12.75" hidden="false" customHeight="false" outlineLevel="0" collapsed="false">
      <c r="A25" s="117" t="n">
        <v>0.845223791234608</v>
      </c>
      <c r="B25" s="128" t="n">
        <v>37530</v>
      </c>
      <c r="C25" s="115" t="n">
        <v>4.445</v>
      </c>
      <c r="D25" s="115" t="n">
        <v>-0.065</v>
      </c>
      <c r="E25" s="115" t="n">
        <v>-0.065</v>
      </c>
      <c r="F25" s="116" t="n">
        <v>0.47</v>
      </c>
      <c r="G25" s="115" t="n">
        <v>0.4</v>
      </c>
      <c r="H25" s="115" t="n">
        <v>0.255</v>
      </c>
      <c r="I25" s="115" t="n">
        <v>0.205</v>
      </c>
      <c r="J25" s="115" t="n">
        <v>0.04</v>
      </c>
      <c r="K25" s="117" t="n">
        <v>0.035</v>
      </c>
      <c r="L25" s="95" t="n">
        <v>-0.335</v>
      </c>
    </row>
    <row r="26" customFormat="false" ht="12.75" hidden="false" customHeight="false" outlineLevel="0" collapsed="false">
      <c r="A26" s="117" t="n">
        <v>0.840049167701825</v>
      </c>
      <c r="B26" s="128" t="n">
        <v>37561</v>
      </c>
      <c r="C26" s="115" t="n">
        <v>4.57</v>
      </c>
      <c r="D26" s="115" t="n">
        <v>-0.08</v>
      </c>
      <c r="E26" s="115" t="n">
        <v>-0.08</v>
      </c>
      <c r="F26" s="116" t="n">
        <v>0.85</v>
      </c>
      <c r="G26" s="115" t="n">
        <v>0.64</v>
      </c>
      <c r="H26" s="115" t="n">
        <v>0.3</v>
      </c>
      <c r="I26" s="115" t="n">
        <v>0.27</v>
      </c>
      <c r="J26" s="115" t="n">
        <v>0.09</v>
      </c>
      <c r="K26" s="117" t="n">
        <v>0.09</v>
      </c>
      <c r="L26" s="95" t="n">
        <v>-0.245</v>
      </c>
    </row>
    <row r="27" customFormat="false" ht="12.75" hidden="false" customHeight="false" outlineLevel="0" collapsed="false">
      <c r="A27" s="117" t="n">
        <v>0.835070764182345</v>
      </c>
      <c r="B27" s="128" t="n">
        <v>37591</v>
      </c>
      <c r="C27" s="115" t="n">
        <v>4.675</v>
      </c>
      <c r="D27" s="115" t="n">
        <v>-0.0825</v>
      </c>
      <c r="E27" s="115" t="n">
        <v>-0.0825</v>
      </c>
      <c r="F27" s="116" t="n">
        <v>1.26</v>
      </c>
      <c r="G27" s="115" t="n">
        <v>0.97</v>
      </c>
      <c r="H27" s="115" t="n">
        <v>0.37</v>
      </c>
      <c r="I27" s="115" t="n">
        <v>0.31</v>
      </c>
      <c r="J27" s="115" t="n">
        <v>0.095</v>
      </c>
      <c r="K27" s="117" t="n">
        <v>0.095</v>
      </c>
      <c r="L27" s="95" t="n">
        <v>-0.245</v>
      </c>
    </row>
    <row r="28" customFormat="false" ht="12.75" hidden="false" customHeight="false" outlineLevel="0" collapsed="false">
      <c r="A28" s="117" t="n">
        <v>0.829950332374305</v>
      </c>
      <c r="B28" s="128" t="n">
        <v>37622</v>
      </c>
      <c r="C28" s="115" t="n">
        <v>4.72</v>
      </c>
      <c r="D28" s="115" t="n">
        <v>-0.085</v>
      </c>
      <c r="E28" s="115" t="n">
        <v>-0.085</v>
      </c>
      <c r="F28" s="116" t="n">
        <v>1.58</v>
      </c>
      <c r="G28" s="115" t="n">
        <v>1.19</v>
      </c>
      <c r="H28" s="115" t="n">
        <v>0.4</v>
      </c>
      <c r="I28" s="115" t="n">
        <v>0.31</v>
      </c>
      <c r="J28" s="115" t="n">
        <v>0.115</v>
      </c>
      <c r="K28" s="117" t="n">
        <v>0.115</v>
      </c>
      <c r="L28" s="95" t="n">
        <v>-0.245</v>
      </c>
    </row>
    <row r="29" customFormat="false" ht="12.75" hidden="false" customHeight="false" outlineLevel="0" collapsed="false">
      <c r="A29" s="117" t="n">
        <v>0.824852286159684</v>
      </c>
      <c r="B29" s="128" t="n">
        <v>37653</v>
      </c>
      <c r="C29" s="115" t="n">
        <v>4.535</v>
      </c>
      <c r="D29" s="115" t="n">
        <v>-0.0775</v>
      </c>
      <c r="E29" s="115" t="n">
        <v>-0.0775</v>
      </c>
      <c r="F29" s="116" t="n">
        <v>1.54</v>
      </c>
      <c r="G29" s="115" t="n">
        <v>1.19</v>
      </c>
      <c r="H29" s="115" t="n">
        <v>0.39</v>
      </c>
      <c r="I29" s="115" t="n">
        <v>0.29</v>
      </c>
      <c r="J29" s="115" t="n">
        <v>0.11</v>
      </c>
      <c r="K29" s="117" t="n">
        <v>0.11</v>
      </c>
      <c r="L29" s="95" t="n">
        <v>-0.245</v>
      </c>
    </row>
    <row r="30" customFormat="false" ht="12.75" hidden="false" customHeight="false" outlineLevel="0" collapsed="false">
      <c r="A30" s="117" t="n">
        <v>0.820272985731894</v>
      </c>
      <c r="B30" s="128" t="n">
        <v>37681</v>
      </c>
      <c r="C30" s="115" t="n">
        <v>4.33</v>
      </c>
      <c r="D30" s="115" t="n">
        <v>-0.075</v>
      </c>
      <c r="E30" s="115" t="n">
        <v>-0.075</v>
      </c>
      <c r="F30" s="116" t="n">
        <v>0.92</v>
      </c>
      <c r="G30" s="115" t="n">
        <v>0.81</v>
      </c>
      <c r="H30" s="115" t="n">
        <v>0.39</v>
      </c>
      <c r="I30" s="115" t="n">
        <v>0.27</v>
      </c>
      <c r="J30" s="115" t="n">
        <v>0.09</v>
      </c>
      <c r="K30" s="117" t="n">
        <v>0.09</v>
      </c>
      <c r="L30" s="95" t="n">
        <v>-0.245</v>
      </c>
    </row>
    <row r="31" customFormat="false" ht="12.75" hidden="false" customHeight="false" outlineLevel="0" collapsed="false">
      <c r="A31" s="117" t="n">
        <v>0.815251047335412</v>
      </c>
      <c r="B31" s="128" t="n">
        <v>37712</v>
      </c>
      <c r="C31" s="115" t="n">
        <v>4.115</v>
      </c>
      <c r="D31" s="115" t="n">
        <v>-0.08</v>
      </c>
      <c r="E31" s="115" t="n">
        <v>-0.08</v>
      </c>
      <c r="F31" s="116" t="n">
        <v>0.5</v>
      </c>
      <c r="G31" s="115" t="n">
        <v>0.435</v>
      </c>
      <c r="H31" s="115" t="n">
        <v>0.24</v>
      </c>
      <c r="I31" s="115" t="n">
        <v>0.195</v>
      </c>
      <c r="J31" s="115" t="n">
        <v>-0.02</v>
      </c>
      <c r="K31" s="117" t="n">
        <v>0</v>
      </c>
      <c r="L31" s="95" t="n">
        <v>-0.355</v>
      </c>
    </row>
    <row r="32" customFormat="false" ht="12.75" hidden="false" customHeight="false" outlineLevel="0" collapsed="false">
      <c r="A32" s="117" t="n">
        <v>0.810447001379747</v>
      </c>
      <c r="B32" s="128" t="n">
        <v>37742</v>
      </c>
      <c r="C32" s="115" t="n">
        <v>4.06</v>
      </c>
      <c r="D32" s="115" t="n">
        <v>-0.08</v>
      </c>
      <c r="E32" s="115" t="n">
        <v>-0.08</v>
      </c>
      <c r="F32" s="116" t="n">
        <v>0.44</v>
      </c>
      <c r="G32" s="115" t="n">
        <v>0.385</v>
      </c>
      <c r="H32" s="115" t="n">
        <v>0.195</v>
      </c>
      <c r="I32" s="115" t="n">
        <v>0.185</v>
      </c>
      <c r="J32" s="115" t="n">
        <v>-0.02</v>
      </c>
      <c r="K32" s="117" t="n">
        <v>0</v>
      </c>
      <c r="L32" s="95" t="n">
        <v>-0.355</v>
      </c>
    </row>
    <row r="33" customFormat="false" ht="12.75" hidden="false" customHeight="false" outlineLevel="0" collapsed="false">
      <c r="A33" s="117" t="n">
        <v>0.805513603293938</v>
      </c>
      <c r="B33" s="128" t="n">
        <v>37773</v>
      </c>
      <c r="C33" s="115" t="n">
        <v>4.07</v>
      </c>
      <c r="D33" s="115" t="n">
        <v>-0.08</v>
      </c>
      <c r="E33" s="115" t="n">
        <v>-0.08</v>
      </c>
      <c r="F33" s="116" t="n">
        <v>0.44</v>
      </c>
      <c r="G33" s="115" t="n">
        <v>0.385</v>
      </c>
      <c r="H33" s="115" t="n">
        <v>0.195</v>
      </c>
      <c r="I33" s="115" t="n">
        <v>0.195</v>
      </c>
      <c r="J33" s="115" t="n">
        <v>-0.02</v>
      </c>
      <c r="K33" s="117" t="n">
        <v>0</v>
      </c>
      <c r="L33" s="95" t="n">
        <v>-0.355</v>
      </c>
    </row>
    <row r="34" customFormat="false" ht="12.75" hidden="false" customHeight="false" outlineLevel="0" collapsed="false">
      <c r="A34" s="117" t="n">
        <v>0.800765955224737</v>
      </c>
      <c r="B34" s="128" t="n">
        <v>37803</v>
      </c>
      <c r="C34" s="115" t="n">
        <v>4.088</v>
      </c>
      <c r="D34" s="115" t="n">
        <v>-0.08</v>
      </c>
      <c r="E34" s="115" t="n">
        <v>-0.08</v>
      </c>
      <c r="F34" s="116" t="n">
        <v>0.5</v>
      </c>
      <c r="G34" s="115" t="n">
        <v>0.3975</v>
      </c>
      <c r="H34" s="115" t="n">
        <v>0.265</v>
      </c>
      <c r="I34" s="115" t="n">
        <v>0.2</v>
      </c>
      <c r="J34" s="115" t="n">
        <v>-0.02</v>
      </c>
      <c r="K34" s="117" t="n">
        <v>0</v>
      </c>
      <c r="L34" s="95" t="n">
        <v>-0.355</v>
      </c>
    </row>
    <row r="35" customFormat="false" ht="12.75" hidden="false" customHeight="false" outlineLevel="0" collapsed="false">
      <c r="A35" s="117" t="n">
        <v>0.795885916930339</v>
      </c>
      <c r="B35" s="128" t="n">
        <v>37834</v>
      </c>
      <c r="C35" s="115" t="n">
        <v>4.118</v>
      </c>
      <c r="D35" s="115" t="n">
        <v>-0.08</v>
      </c>
      <c r="E35" s="115" t="n">
        <v>-0.08</v>
      </c>
      <c r="F35" s="116" t="n">
        <v>0.5</v>
      </c>
      <c r="G35" s="115" t="n">
        <v>0.4</v>
      </c>
      <c r="H35" s="115" t="n">
        <v>0.205</v>
      </c>
      <c r="I35" s="115" t="n">
        <v>0.21</v>
      </c>
      <c r="J35" s="115" t="n">
        <v>-0.02</v>
      </c>
      <c r="K35" s="117" t="n">
        <v>0</v>
      </c>
      <c r="L35" s="95" t="n">
        <v>-0.355</v>
      </c>
    </row>
    <row r="36" customFormat="false" ht="12.75" hidden="false" customHeight="false" outlineLevel="0" collapsed="false">
      <c r="A36" s="117" t="n">
        <v>0.791036258261628</v>
      </c>
      <c r="B36" s="128" t="n">
        <v>37865</v>
      </c>
      <c r="C36" s="115" t="n">
        <v>4.117</v>
      </c>
      <c r="D36" s="115" t="n">
        <v>-0.08</v>
      </c>
      <c r="E36" s="115" t="n">
        <v>-0.08</v>
      </c>
      <c r="F36" s="116" t="n">
        <v>0.46</v>
      </c>
      <c r="G36" s="115" t="n">
        <v>0.3975</v>
      </c>
      <c r="H36" s="115" t="n">
        <v>0.185</v>
      </c>
      <c r="I36" s="115" t="n">
        <v>0.185</v>
      </c>
      <c r="J36" s="115" t="n">
        <v>-0.02</v>
      </c>
      <c r="K36" s="117" t="n">
        <v>0</v>
      </c>
      <c r="L36" s="95" t="n">
        <v>-0.355</v>
      </c>
    </row>
    <row r="37" customFormat="false" ht="12.75" hidden="false" customHeight="false" outlineLevel="0" collapsed="false">
      <c r="A37" s="117" t="n">
        <v>0.786371384883985</v>
      </c>
      <c r="B37" s="128" t="n">
        <v>37895</v>
      </c>
      <c r="C37" s="115" t="n">
        <v>4.115</v>
      </c>
      <c r="D37" s="115" t="n">
        <v>-0.08</v>
      </c>
      <c r="E37" s="115" t="n">
        <v>-0.08</v>
      </c>
      <c r="F37" s="116" t="n">
        <v>0.47</v>
      </c>
      <c r="G37" s="115" t="n">
        <v>0.4</v>
      </c>
      <c r="H37" s="115" t="n">
        <v>0.205</v>
      </c>
      <c r="I37" s="115" t="n">
        <v>0.195</v>
      </c>
      <c r="J37" s="115" t="n">
        <v>-0.02</v>
      </c>
      <c r="K37" s="117" t="n">
        <v>0</v>
      </c>
      <c r="L37" s="95" t="n">
        <v>-0.355</v>
      </c>
    </row>
    <row r="38" customFormat="false" ht="12.75" hidden="false" customHeight="false" outlineLevel="0" collapsed="false">
      <c r="A38" s="117" t="n">
        <v>0.781580004304857</v>
      </c>
      <c r="B38" s="128" t="n">
        <v>37926</v>
      </c>
      <c r="C38" s="115" t="n">
        <v>4.231</v>
      </c>
      <c r="D38" s="115" t="n">
        <v>-0.1</v>
      </c>
      <c r="E38" s="115" t="n">
        <v>-0.1</v>
      </c>
      <c r="F38" s="116" t="n">
        <v>0.85</v>
      </c>
      <c r="G38" s="115" t="n">
        <v>0.64</v>
      </c>
      <c r="H38" s="115" t="n">
        <v>0.3</v>
      </c>
      <c r="I38" s="115" t="n">
        <v>0.2775</v>
      </c>
      <c r="J38" s="115" t="n">
        <v>0.07</v>
      </c>
      <c r="K38" s="117" t="n">
        <v>0.09</v>
      </c>
      <c r="L38" s="95" t="n">
        <v>-0.275</v>
      </c>
    </row>
    <row r="39" customFormat="false" ht="12.75" hidden="false" customHeight="false" outlineLevel="0" collapsed="false">
      <c r="A39" s="117" t="n">
        <v>0.776971537152844</v>
      </c>
      <c r="B39" s="128" t="n">
        <v>37956</v>
      </c>
      <c r="C39" s="115" t="n">
        <v>4.354</v>
      </c>
      <c r="D39" s="115" t="n">
        <v>-0.1025</v>
      </c>
      <c r="E39" s="115" t="n">
        <v>-0.1025</v>
      </c>
      <c r="F39" s="116" t="n">
        <v>1.26</v>
      </c>
      <c r="G39" s="115" t="n">
        <v>0.97</v>
      </c>
      <c r="H39" s="115" t="n">
        <v>0.37</v>
      </c>
      <c r="I39" s="115" t="n">
        <v>0.315</v>
      </c>
      <c r="J39" s="115" t="n">
        <v>0.075</v>
      </c>
      <c r="K39" s="117" t="n">
        <v>0.095</v>
      </c>
      <c r="L39" s="95" t="n">
        <v>-0.275</v>
      </c>
    </row>
    <row r="40" customFormat="false" ht="12.75" hidden="false" customHeight="false" outlineLevel="0" collapsed="false">
      <c r="A40" s="117" t="n">
        <v>0.772223756522107</v>
      </c>
      <c r="B40" s="128" t="n">
        <v>37987</v>
      </c>
      <c r="C40" s="115" t="n">
        <v>4.41</v>
      </c>
      <c r="D40" s="115" t="n">
        <v>-0.105</v>
      </c>
      <c r="E40" s="115" t="n">
        <v>-0.105</v>
      </c>
      <c r="F40" s="116" t="n">
        <v>1.58</v>
      </c>
      <c r="G40" s="115" t="n">
        <v>1.19</v>
      </c>
      <c r="H40" s="115" t="n">
        <v>0.4</v>
      </c>
      <c r="I40" s="115" t="n">
        <v>0.31</v>
      </c>
      <c r="J40" s="115" t="n">
        <v>0.09</v>
      </c>
      <c r="K40" s="117" t="n">
        <v>0.115</v>
      </c>
      <c r="L40" s="95" t="n">
        <v>-0.275</v>
      </c>
    </row>
    <row r="41" customFormat="false" ht="12.75" hidden="false" customHeight="false" outlineLevel="0" collapsed="false">
      <c r="A41" s="117" t="n">
        <v>0.767488790100509</v>
      </c>
      <c r="B41" s="128" t="n">
        <v>38018</v>
      </c>
      <c r="C41" s="115" t="n">
        <v>4.274</v>
      </c>
      <c r="D41" s="115" t="n">
        <v>-0.0975</v>
      </c>
      <c r="E41" s="115" t="n">
        <v>-0.0975</v>
      </c>
      <c r="F41" s="116" t="n">
        <v>1.54</v>
      </c>
      <c r="G41" s="115" t="n">
        <v>1.19</v>
      </c>
      <c r="H41" s="115" t="n">
        <v>0.39</v>
      </c>
      <c r="I41" s="115" t="n">
        <v>0.29</v>
      </c>
      <c r="J41" s="115" t="n">
        <v>0.09</v>
      </c>
      <c r="K41" s="117" t="n">
        <v>0.11</v>
      </c>
      <c r="L41" s="95" t="n">
        <v>-0.275</v>
      </c>
    </row>
    <row r="42" customFormat="false" ht="12.75" hidden="false" customHeight="false" outlineLevel="0" collapsed="false">
      <c r="A42" s="117" t="n">
        <v>0.763084812203234</v>
      </c>
      <c r="B42" s="128" t="n">
        <v>38047</v>
      </c>
      <c r="C42" s="115" t="n">
        <v>4.134</v>
      </c>
      <c r="D42" s="115" t="n">
        <v>-0.095</v>
      </c>
      <c r="E42" s="115" t="n">
        <v>-0.095</v>
      </c>
      <c r="F42" s="116" t="n">
        <v>0.92</v>
      </c>
      <c r="G42" s="115" t="n">
        <v>0.81</v>
      </c>
      <c r="H42" s="115" t="n">
        <v>0.39</v>
      </c>
      <c r="I42" s="115" t="n">
        <v>0.27</v>
      </c>
      <c r="J42" s="115" t="n">
        <v>0.075</v>
      </c>
      <c r="K42" s="117" t="n">
        <v>0.09</v>
      </c>
      <c r="L42" s="95" t="n">
        <v>-0.275</v>
      </c>
    </row>
    <row r="43" customFormat="false" ht="12.75" hidden="false" customHeight="false" outlineLevel="0" collapsed="false">
      <c r="A43" s="117" t="n">
        <v>0.758390649818628</v>
      </c>
      <c r="B43" s="128" t="n">
        <v>38078</v>
      </c>
      <c r="C43" s="115" t="n">
        <v>4.225</v>
      </c>
      <c r="D43" s="115" t="n">
        <v>-0.11</v>
      </c>
      <c r="E43" s="115" t="n">
        <v>-0.11</v>
      </c>
      <c r="F43" s="116" t="n">
        <v>0.5</v>
      </c>
      <c r="G43" s="115" t="n">
        <v>0.435</v>
      </c>
      <c r="H43" s="115" t="n">
        <v>0.24</v>
      </c>
      <c r="I43" s="115" t="n">
        <v>0.195</v>
      </c>
      <c r="J43" s="115" t="n">
        <v>-0.07</v>
      </c>
      <c r="K43" s="117" t="n">
        <v>-0.05</v>
      </c>
      <c r="L43" s="95" t="n">
        <v>-0.4</v>
      </c>
    </row>
    <row r="44" customFormat="false" ht="12.75" hidden="false" customHeight="false" outlineLevel="0" collapsed="false">
      <c r="A44" s="117" t="n">
        <v>0.753859801064731</v>
      </c>
      <c r="B44" s="128" t="n">
        <v>38108</v>
      </c>
      <c r="C44" s="115" t="n">
        <v>4.269</v>
      </c>
      <c r="D44" s="115" t="n">
        <v>-0.11</v>
      </c>
      <c r="E44" s="115" t="n">
        <v>-0.11</v>
      </c>
      <c r="F44" s="116" t="n">
        <v>0.44</v>
      </c>
      <c r="G44" s="115" t="n">
        <v>0.385</v>
      </c>
      <c r="H44" s="115" t="n">
        <v>0.195</v>
      </c>
      <c r="I44" s="115" t="n">
        <v>0.185</v>
      </c>
      <c r="J44" s="115" t="n">
        <v>-0.07</v>
      </c>
      <c r="K44" s="117" t="n">
        <v>-0.05</v>
      </c>
      <c r="L44" s="95" t="n">
        <v>-0.4</v>
      </c>
    </row>
    <row r="45" customFormat="false" ht="12.75" hidden="false" customHeight="false" outlineLevel="0" collapsed="false">
      <c r="A45" s="117" t="n">
        <v>0.749204318549851</v>
      </c>
      <c r="B45" s="128" t="n">
        <v>38139</v>
      </c>
      <c r="C45" s="115" t="n">
        <v>4.306</v>
      </c>
      <c r="D45" s="115" t="n">
        <v>-0.11</v>
      </c>
      <c r="E45" s="115" t="n">
        <v>-0.11</v>
      </c>
      <c r="F45" s="116" t="n">
        <v>0.44</v>
      </c>
      <c r="G45" s="115" t="n">
        <v>0.385</v>
      </c>
      <c r="H45" s="115" t="n">
        <v>0.195</v>
      </c>
      <c r="I45" s="115" t="n">
        <v>0.195</v>
      </c>
      <c r="J45" s="115" t="n">
        <v>-0.07</v>
      </c>
      <c r="K45" s="117" t="n">
        <v>-0.05</v>
      </c>
      <c r="L45" s="95" t="n">
        <v>-0.4</v>
      </c>
    </row>
    <row r="46" customFormat="false" ht="12.75" hidden="false" customHeight="false" outlineLevel="0" collapsed="false">
      <c r="A46" s="117" t="n">
        <v>0.744724425590564</v>
      </c>
      <c r="B46" s="128" t="n">
        <v>38169</v>
      </c>
      <c r="C46" s="115" t="n">
        <v>4.346</v>
      </c>
      <c r="D46" s="115" t="n">
        <v>-0.11</v>
      </c>
      <c r="E46" s="115" t="n">
        <v>-0.11</v>
      </c>
      <c r="F46" s="116" t="n">
        <v>0.5</v>
      </c>
      <c r="G46" s="115" t="n">
        <v>0.3975</v>
      </c>
      <c r="H46" s="115" t="n">
        <v>0.265</v>
      </c>
      <c r="I46" s="115" t="n">
        <v>0.2</v>
      </c>
      <c r="J46" s="115" t="n">
        <v>-0.07</v>
      </c>
      <c r="K46" s="117" t="n">
        <v>-0.05</v>
      </c>
      <c r="L46" s="95" t="n">
        <v>-0.4</v>
      </c>
    </row>
    <row r="47" customFormat="false" ht="12.75" hidden="false" customHeight="false" outlineLevel="0" collapsed="false">
      <c r="A47" s="117" t="n">
        <v>0.740121327050882</v>
      </c>
      <c r="B47" s="128" t="n">
        <v>38200</v>
      </c>
      <c r="C47" s="115" t="n">
        <v>4.394</v>
      </c>
      <c r="D47" s="115" t="n">
        <v>-0.11</v>
      </c>
      <c r="E47" s="115" t="n">
        <v>-0.11</v>
      </c>
      <c r="F47" s="116" t="n">
        <v>0.5</v>
      </c>
      <c r="G47" s="115" t="n">
        <v>0.4</v>
      </c>
      <c r="H47" s="115" t="n">
        <v>0.205</v>
      </c>
      <c r="I47" s="115" t="n">
        <v>0.21</v>
      </c>
      <c r="J47" s="115" t="n">
        <v>-0.07</v>
      </c>
      <c r="K47" s="117" t="n">
        <v>-0.05</v>
      </c>
      <c r="L47" s="95" t="n">
        <v>-0.4</v>
      </c>
    </row>
    <row r="48" customFormat="false" ht="12.75" hidden="false" customHeight="false" outlineLevel="0" collapsed="false">
      <c r="A48" s="117" t="n">
        <v>0.735544643761715</v>
      </c>
      <c r="B48" s="128" t="n">
        <v>38231</v>
      </c>
      <c r="C48" s="115" t="n">
        <v>4.407</v>
      </c>
      <c r="D48" s="115" t="n">
        <v>-0.11</v>
      </c>
      <c r="E48" s="115" t="n">
        <v>-0.11</v>
      </c>
      <c r="F48" s="116" t="n">
        <v>0.46</v>
      </c>
      <c r="G48" s="115" t="n">
        <v>0.3975</v>
      </c>
      <c r="H48" s="115" t="n">
        <v>0.185</v>
      </c>
      <c r="I48" s="115" t="n">
        <v>0.185</v>
      </c>
      <c r="J48" s="115" t="n">
        <v>-0.07</v>
      </c>
      <c r="K48" s="117" t="n">
        <v>-0.05</v>
      </c>
      <c r="L48" s="95" t="n">
        <v>-0.4</v>
      </c>
    </row>
    <row r="49" customFormat="false" ht="12.75" hidden="false" customHeight="false" outlineLevel="0" collapsed="false">
      <c r="A49" s="117" t="n">
        <v>0.731140616213322</v>
      </c>
      <c r="B49" s="128" t="n">
        <v>38261</v>
      </c>
      <c r="C49" s="115" t="n">
        <v>4.44</v>
      </c>
      <c r="D49" s="115" t="n">
        <v>-0.11</v>
      </c>
      <c r="E49" s="115" t="n">
        <v>-0.11</v>
      </c>
      <c r="F49" s="116" t="n">
        <v>0.47</v>
      </c>
      <c r="G49" s="115" t="n">
        <v>0.4</v>
      </c>
      <c r="H49" s="115" t="n">
        <v>0.205</v>
      </c>
      <c r="I49" s="115" t="n">
        <v>0.195</v>
      </c>
      <c r="J49" s="115" t="n">
        <v>-0.07</v>
      </c>
      <c r="K49" s="117" t="n">
        <v>-0.05</v>
      </c>
      <c r="L49" s="95" t="n">
        <v>-0.4</v>
      </c>
    </row>
    <row r="50" customFormat="false" ht="12.75" hidden="false" customHeight="false" outlineLevel="0" collapsed="false">
      <c r="A50" s="117" t="n">
        <v>0.726615508807482</v>
      </c>
      <c r="B50" s="128" t="n">
        <v>38292</v>
      </c>
      <c r="C50" s="115" t="n">
        <v>4.556</v>
      </c>
      <c r="D50" s="115" t="n">
        <v>-0.13</v>
      </c>
      <c r="E50" s="115" t="n">
        <v>-0.13</v>
      </c>
      <c r="F50" s="116" t="n">
        <v>0.855</v>
      </c>
      <c r="G50" s="115" t="n">
        <v>0.64</v>
      </c>
      <c r="H50" s="115" t="n">
        <v>0.3</v>
      </c>
      <c r="I50" s="115" t="n">
        <v>0.2725</v>
      </c>
      <c r="J50" s="115" t="n">
        <v>0.07</v>
      </c>
      <c r="K50" s="117" t="n">
        <v>0.07</v>
      </c>
      <c r="L50" s="95" t="n">
        <v>-0.295</v>
      </c>
    </row>
    <row r="51" customFormat="false" ht="12.75" hidden="false" customHeight="false" outlineLevel="0" collapsed="false">
      <c r="A51" s="117" t="n">
        <v>0.722261136498464</v>
      </c>
      <c r="B51" s="128" t="n">
        <v>38322</v>
      </c>
      <c r="C51" s="115" t="n">
        <v>4.679</v>
      </c>
      <c r="D51" s="115" t="n">
        <v>-0.1325</v>
      </c>
      <c r="E51" s="115" t="n">
        <v>-0.1325</v>
      </c>
      <c r="F51" s="116" t="n">
        <v>1.27</v>
      </c>
      <c r="G51" s="115" t="n">
        <v>0.97</v>
      </c>
      <c r="H51" s="115" t="n">
        <v>0.37</v>
      </c>
      <c r="I51" s="115" t="n">
        <v>0.3075</v>
      </c>
      <c r="J51" s="115" t="n">
        <v>0.075</v>
      </c>
      <c r="K51" s="117" t="n">
        <v>0.075</v>
      </c>
      <c r="L51" s="95" t="n">
        <v>-0.295</v>
      </c>
    </row>
    <row r="52" customFormat="false" ht="12.75" hidden="false" customHeight="false" outlineLevel="0" collapsed="false">
      <c r="A52" s="117" t="n">
        <v>0.717787075248397</v>
      </c>
      <c r="B52" s="128" t="n">
        <v>38353</v>
      </c>
      <c r="C52" s="115" t="n">
        <v>4.649</v>
      </c>
      <c r="D52" s="115" t="n">
        <v>-0.135</v>
      </c>
      <c r="E52" s="115" t="n">
        <v>-0.135</v>
      </c>
      <c r="F52" s="116" t="n">
        <v>1.595</v>
      </c>
      <c r="G52" s="115" t="n">
        <v>1.19</v>
      </c>
      <c r="H52" s="115" t="n">
        <v>0.4</v>
      </c>
      <c r="I52" s="115" t="n">
        <v>0.3125</v>
      </c>
      <c r="J52" s="115" t="n">
        <v>0.09</v>
      </c>
      <c r="K52" s="117" t="n">
        <v>0.09</v>
      </c>
      <c r="L52" s="95" t="n">
        <v>-0.295</v>
      </c>
    </row>
    <row r="53" customFormat="false" ht="12.75" hidden="false" customHeight="false" outlineLevel="0" collapsed="false">
      <c r="A53" s="117" t="n">
        <v>0.713338754018994</v>
      </c>
      <c r="B53" s="128" t="n">
        <v>38384</v>
      </c>
      <c r="C53" s="115" t="n">
        <v>4.529</v>
      </c>
      <c r="D53" s="115" t="n">
        <v>-0.1275</v>
      </c>
      <c r="E53" s="115" t="n">
        <v>-0.1275</v>
      </c>
      <c r="F53" s="116" t="n">
        <v>1.555</v>
      </c>
      <c r="G53" s="115" t="n">
        <v>1.19</v>
      </c>
      <c r="H53" s="115" t="n">
        <v>0.39</v>
      </c>
      <c r="I53" s="115" t="n">
        <v>0.3125</v>
      </c>
      <c r="J53" s="115" t="n">
        <v>0.09</v>
      </c>
      <c r="K53" s="117" t="n">
        <v>0.09</v>
      </c>
      <c r="L53" s="95" t="n">
        <v>-0.295</v>
      </c>
    </row>
    <row r="54" customFormat="false" ht="12.75" hidden="false" customHeight="false" outlineLevel="0" collapsed="false">
      <c r="A54" s="117" t="n">
        <v>0.709342927328711</v>
      </c>
      <c r="B54" s="128" t="n">
        <v>38412</v>
      </c>
      <c r="C54" s="115" t="n">
        <v>4.389</v>
      </c>
      <c r="D54" s="115" t="n">
        <v>-0.125</v>
      </c>
      <c r="E54" s="115" t="n">
        <v>-0.125</v>
      </c>
      <c r="F54" s="116" t="n">
        <v>0.925</v>
      </c>
      <c r="G54" s="115" t="n">
        <v>0.81</v>
      </c>
      <c r="H54" s="115" t="n">
        <v>0.39</v>
      </c>
      <c r="I54" s="115" t="n">
        <v>0.27</v>
      </c>
      <c r="J54" s="115" t="n">
        <v>0.075</v>
      </c>
      <c r="K54" s="117" t="n">
        <v>0.075</v>
      </c>
      <c r="L54" s="95" t="n">
        <v>-0.295</v>
      </c>
    </row>
    <row r="55" customFormat="false" ht="12.75" hidden="false" customHeight="false" outlineLevel="0" collapsed="false">
      <c r="A55" s="117" t="n">
        <v>0.704943222877002</v>
      </c>
      <c r="B55" s="128" t="n">
        <v>38443</v>
      </c>
      <c r="C55" s="115" t="n">
        <v>4.26</v>
      </c>
      <c r="D55" s="115" t="n">
        <v>-0.13</v>
      </c>
      <c r="E55" s="115" t="n">
        <v>-0.13</v>
      </c>
      <c r="F55" s="116" t="n">
        <v>0.5</v>
      </c>
      <c r="G55" s="115" t="n">
        <v>0.435</v>
      </c>
      <c r="H55" s="115" t="n">
        <v>0.24</v>
      </c>
      <c r="I55" s="115" t="n">
        <v>0.195</v>
      </c>
      <c r="J55" s="115" t="n">
        <v>-0.09</v>
      </c>
      <c r="K55" s="117" t="n">
        <v>-0.07</v>
      </c>
      <c r="L55" s="95" t="n">
        <v>-0.43</v>
      </c>
    </row>
    <row r="56" customFormat="false" ht="12.75" hidden="false" customHeight="false" outlineLevel="0" collapsed="false">
      <c r="A56" s="117" t="n">
        <v>0.700709582290935</v>
      </c>
      <c r="B56" s="128" t="n">
        <v>38473</v>
      </c>
      <c r="C56" s="115" t="n">
        <v>4.304</v>
      </c>
      <c r="D56" s="115" t="n">
        <v>-0.13</v>
      </c>
      <c r="E56" s="115" t="n">
        <v>-0.13</v>
      </c>
      <c r="F56" s="116" t="n">
        <v>0.44</v>
      </c>
      <c r="G56" s="115" t="n">
        <v>0.385</v>
      </c>
      <c r="H56" s="115" t="n">
        <v>0.195</v>
      </c>
      <c r="I56" s="115" t="n">
        <v>0.185</v>
      </c>
      <c r="J56" s="115" t="n">
        <v>-0.09</v>
      </c>
      <c r="K56" s="117" t="n">
        <v>-0.07</v>
      </c>
      <c r="L56" s="95" t="n">
        <v>-0.43</v>
      </c>
    </row>
    <row r="57" customFormat="false" ht="12.75" hidden="false" customHeight="false" outlineLevel="0" collapsed="false">
      <c r="A57" s="117" t="n">
        <v>0.696359633273246</v>
      </c>
      <c r="B57" s="128" t="n">
        <v>38504</v>
      </c>
      <c r="C57" s="115" t="n">
        <v>4.341</v>
      </c>
      <c r="D57" s="115" t="n">
        <v>-0.13</v>
      </c>
      <c r="E57" s="115" t="n">
        <v>-0.13</v>
      </c>
      <c r="F57" s="116" t="n">
        <v>0.44</v>
      </c>
      <c r="G57" s="115" t="n">
        <v>0.385</v>
      </c>
      <c r="H57" s="115" t="n">
        <v>0.195</v>
      </c>
      <c r="I57" s="115" t="n">
        <v>0.195</v>
      </c>
      <c r="J57" s="115" t="n">
        <v>-0.09</v>
      </c>
      <c r="K57" s="117" t="n">
        <v>-0.07</v>
      </c>
      <c r="L57" s="95" t="n">
        <v>-0.43</v>
      </c>
    </row>
    <row r="58" customFormat="false" ht="12.75" hidden="false" customHeight="false" outlineLevel="0" collapsed="false">
      <c r="A58" s="117" t="n">
        <v>0.69215022526748</v>
      </c>
      <c r="B58" s="128" t="n">
        <v>38534</v>
      </c>
      <c r="C58" s="115" t="n">
        <v>4.381</v>
      </c>
      <c r="D58" s="115" t="n">
        <v>-0.13</v>
      </c>
      <c r="E58" s="115" t="n">
        <v>-0.13</v>
      </c>
      <c r="F58" s="116" t="n">
        <v>0.5</v>
      </c>
      <c r="G58" s="115" t="n">
        <v>0.3975</v>
      </c>
      <c r="H58" s="115" t="n">
        <v>0.265</v>
      </c>
      <c r="I58" s="115" t="n">
        <v>0.2</v>
      </c>
      <c r="J58" s="115" t="n">
        <v>-0.09</v>
      </c>
      <c r="K58" s="117" t="n">
        <v>-0.07</v>
      </c>
      <c r="L58" s="95" t="n">
        <v>-0.43</v>
      </c>
    </row>
    <row r="59" customFormat="false" ht="12.75" hidden="false" customHeight="false" outlineLevel="0" collapsed="false">
      <c r="A59" s="117" t="n">
        <v>0.68781961961269</v>
      </c>
      <c r="B59" s="128" t="n">
        <v>38565</v>
      </c>
      <c r="C59" s="115" t="n">
        <v>4.429</v>
      </c>
      <c r="D59" s="115" t="n">
        <v>-0.13</v>
      </c>
      <c r="E59" s="115" t="n">
        <v>-0.13</v>
      </c>
      <c r="F59" s="116" t="n">
        <v>0.5</v>
      </c>
      <c r="G59" s="115" t="n">
        <v>0.4</v>
      </c>
      <c r="H59" s="115" t="n">
        <v>0.205</v>
      </c>
      <c r="I59" s="115" t="n">
        <v>0.21</v>
      </c>
      <c r="J59" s="115" t="n">
        <v>-0.09</v>
      </c>
      <c r="K59" s="117" t="n">
        <v>-0.07</v>
      </c>
      <c r="L59" s="95" t="n">
        <v>-0.43</v>
      </c>
    </row>
    <row r="60" customFormat="false" ht="12.75" hidden="false" customHeight="false" outlineLevel="0" collapsed="false">
      <c r="A60" s="117" t="n">
        <v>0.683513249451246</v>
      </c>
      <c r="B60" s="128" t="n">
        <v>38596</v>
      </c>
      <c r="C60" s="115" t="n">
        <v>4.442</v>
      </c>
      <c r="D60" s="115" t="n">
        <v>-0.13</v>
      </c>
      <c r="E60" s="115" t="n">
        <v>-0.13</v>
      </c>
      <c r="F60" s="116" t="n">
        <v>0.46</v>
      </c>
      <c r="G60" s="115" t="n">
        <v>0.3975</v>
      </c>
      <c r="H60" s="115" t="n">
        <v>0.185</v>
      </c>
      <c r="I60" s="115" t="n">
        <v>0.185</v>
      </c>
      <c r="J60" s="115" t="n">
        <v>-0.09</v>
      </c>
      <c r="K60" s="117" t="n">
        <v>-0.07</v>
      </c>
      <c r="L60" s="95" t="n">
        <v>-0.43</v>
      </c>
    </row>
    <row r="61" customFormat="false" ht="12.75" hidden="false" customHeight="false" outlineLevel="0" collapsed="false">
      <c r="A61" s="117" t="n">
        <v>0.679368760838332</v>
      </c>
      <c r="B61" s="128" t="n">
        <v>38626</v>
      </c>
      <c r="C61" s="115" t="n">
        <v>4.475</v>
      </c>
      <c r="D61" s="115" t="n">
        <v>-0.13</v>
      </c>
      <c r="E61" s="115" t="n">
        <v>-0.13</v>
      </c>
      <c r="F61" s="116" t="n">
        <v>0.47</v>
      </c>
      <c r="G61" s="115" t="n">
        <v>0.4</v>
      </c>
      <c r="H61" s="115" t="n">
        <v>0.205</v>
      </c>
      <c r="I61" s="115" t="n">
        <v>0.195</v>
      </c>
      <c r="J61" s="115" t="n">
        <v>-0.09</v>
      </c>
      <c r="K61" s="117" t="n">
        <v>-0.07</v>
      </c>
      <c r="L61" s="95" t="n">
        <v>-0.43</v>
      </c>
    </row>
    <row r="62" customFormat="false" ht="12.75" hidden="false" customHeight="false" outlineLevel="0" collapsed="false">
      <c r="A62" s="117" t="n">
        <v>0.675109742270493</v>
      </c>
      <c r="B62" s="128" t="n">
        <v>38657</v>
      </c>
      <c r="C62" s="115" t="n">
        <v>4.591</v>
      </c>
      <c r="D62" s="115" t="n">
        <v>-0.13</v>
      </c>
      <c r="E62" s="115" t="n">
        <v>-0.13</v>
      </c>
      <c r="F62" s="116" t="n">
        <v>0.86</v>
      </c>
      <c r="G62" s="115" t="n">
        <v>0.645</v>
      </c>
      <c r="H62" s="115" t="n">
        <v>0.3</v>
      </c>
      <c r="I62" s="115" t="n">
        <v>0.2725</v>
      </c>
      <c r="J62" s="115" t="n">
        <v>0.005</v>
      </c>
      <c r="K62" s="117" t="n">
        <v>0.07</v>
      </c>
      <c r="L62" s="95" t="n">
        <v>-0.38</v>
      </c>
    </row>
    <row r="63" customFormat="false" ht="12.75" hidden="false" customHeight="false" outlineLevel="0" collapsed="false">
      <c r="A63" s="117" t="n">
        <v>0.671010862065225</v>
      </c>
      <c r="B63" s="128" t="n">
        <v>38687</v>
      </c>
      <c r="C63" s="115" t="n">
        <v>4.714</v>
      </c>
      <c r="D63" s="115" t="n">
        <v>-0.1325</v>
      </c>
      <c r="E63" s="115" t="n">
        <v>-0.1325</v>
      </c>
      <c r="F63" s="116" t="n">
        <v>1.28</v>
      </c>
      <c r="G63" s="115" t="n">
        <v>0.98</v>
      </c>
      <c r="H63" s="115" t="n">
        <v>0.37</v>
      </c>
      <c r="I63" s="115" t="n">
        <v>0.3075</v>
      </c>
      <c r="J63" s="115" t="n">
        <v>0.025</v>
      </c>
      <c r="K63" s="117" t="n">
        <v>0.075</v>
      </c>
      <c r="L63" s="95" t="n">
        <v>-0.38</v>
      </c>
    </row>
    <row r="64" customFormat="false" ht="12.75" hidden="false" customHeight="false" outlineLevel="0" collapsed="false">
      <c r="A64" s="117" t="n">
        <v>0.66679875008615</v>
      </c>
      <c r="B64" s="128" t="n">
        <v>38718</v>
      </c>
      <c r="C64" s="115" t="n">
        <v>4.699</v>
      </c>
      <c r="D64" s="115" t="n">
        <v>-0.135</v>
      </c>
      <c r="E64" s="115" t="n">
        <v>-0.135</v>
      </c>
      <c r="F64" s="116" t="n">
        <v>1.61</v>
      </c>
      <c r="G64" s="115" t="n">
        <v>1.205</v>
      </c>
      <c r="H64" s="115" t="n">
        <v>0.4</v>
      </c>
      <c r="I64" s="115" t="n">
        <v>0.3125</v>
      </c>
      <c r="J64" s="115" t="n">
        <v>0.0375</v>
      </c>
      <c r="K64" s="117" t="n">
        <v>0.09</v>
      </c>
      <c r="L64" s="95" t="n">
        <v>-0.38</v>
      </c>
    </row>
    <row r="65" customFormat="false" ht="12.75" hidden="false" customHeight="false" outlineLevel="0" collapsed="false">
      <c r="A65" s="117" t="n">
        <v>0.66261030636914</v>
      </c>
      <c r="B65" s="128" t="n">
        <v>38749</v>
      </c>
      <c r="C65" s="115" t="n">
        <v>4.579</v>
      </c>
      <c r="D65" s="115" t="n">
        <v>-0.1275</v>
      </c>
      <c r="E65" s="115" t="n">
        <v>-0.1275</v>
      </c>
      <c r="F65" s="116" t="n">
        <v>1.57</v>
      </c>
      <c r="G65" s="115" t="n">
        <v>1.205</v>
      </c>
      <c r="H65" s="115" t="n">
        <v>0.39</v>
      </c>
      <c r="I65" s="115" t="n">
        <v>0.3125</v>
      </c>
      <c r="J65" s="115" t="n">
        <v>0.0425</v>
      </c>
      <c r="K65" s="117" t="n">
        <v>0.09</v>
      </c>
      <c r="L65" s="95" t="n">
        <v>-0.38</v>
      </c>
    </row>
    <row r="66" customFormat="false" ht="12.75" hidden="false" customHeight="false" outlineLevel="0" collapsed="false">
      <c r="A66" s="117" t="n">
        <v>0.658847444722796</v>
      </c>
      <c r="B66" s="128" t="n">
        <v>38777</v>
      </c>
      <c r="C66" s="115" t="n">
        <v>4.439</v>
      </c>
      <c r="D66" s="115" t="n">
        <v>-0.125</v>
      </c>
      <c r="E66" s="115" t="n">
        <v>-0.125</v>
      </c>
      <c r="F66" s="116" t="n">
        <v>0.93</v>
      </c>
      <c r="G66" s="115" t="n">
        <v>0.815</v>
      </c>
      <c r="H66" s="115" t="n">
        <v>0.39</v>
      </c>
      <c r="I66" s="115" t="n">
        <v>0.27</v>
      </c>
      <c r="J66" s="115" t="n">
        <v>0.04</v>
      </c>
      <c r="K66" s="117" t="n">
        <v>0.075</v>
      </c>
      <c r="L66" s="95" t="n">
        <v>-0.38</v>
      </c>
    </row>
    <row r="67" customFormat="false" ht="12.75" hidden="false" customHeight="false" outlineLevel="0" collapsed="false">
      <c r="A67" s="117" t="n">
        <v>0.654703733327024</v>
      </c>
      <c r="B67" s="128" t="n">
        <v>38808</v>
      </c>
      <c r="C67" s="115" t="n">
        <v>4.31</v>
      </c>
      <c r="D67" s="115" t="n">
        <v>-0.13</v>
      </c>
      <c r="E67" s="115" t="n">
        <v>-0.13</v>
      </c>
      <c r="F67" s="116" t="n">
        <v>0.5</v>
      </c>
      <c r="G67" s="115" t="n">
        <v>0.435</v>
      </c>
      <c r="H67" s="115" t="n">
        <v>0.24</v>
      </c>
      <c r="I67" s="115" t="n">
        <v>0.195</v>
      </c>
      <c r="J67" s="115" t="n">
        <v>-0.09</v>
      </c>
      <c r="K67" s="117" t="n">
        <v>-0.07</v>
      </c>
      <c r="L67" s="95" t="n">
        <v>-0.5</v>
      </c>
    </row>
    <row r="68" customFormat="false" ht="12.75" hidden="false" customHeight="false" outlineLevel="0" collapsed="false">
      <c r="A68" s="117" t="n">
        <v>0.650715913386067</v>
      </c>
      <c r="B68" s="128" t="n">
        <v>38838</v>
      </c>
      <c r="C68" s="115" t="n">
        <v>4.354</v>
      </c>
      <c r="D68" s="115" t="n">
        <v>-0.13</v>
      </c>
      <c r="E68" s="115" t="n">
        <v>-0.13</v>
      </c>
      <c r="F68" s="116" t="n">
        <v>0.44</v>
      </c>
      <c r="G68" s="115" t="n">
        <v>0.385</v>
      </c>
      <c r="H68" s="115" t="n">
        <v>0.195</v>
      </c>
      <c r="I68" s="115" t="n">
        <v>0.185</v>
      </c>
      <c r="J68" s="115" t="n">
        <v>-0.09</v>
      </c>
      <c r="K68" s="117" t="n">
        <v>-0.07</v>
      </c>
      <c r="L68" s="95" t="n">
        <v>-0.5</v>
      </c>
    </row>
    <row r="69" customFormat="false" ht="12.75" hidden="false" customHeight="false" outlineLevel="0" collapsed="false">
      <c r="A69" s="117" t="n">
        <v>0.646618020766055</v>
      </c>
      <c r="B69" s="128" t="n">
        <v>38869</v>
      </c>
      <c r="C69" s="115" t="n">
        <v>4.391</v>
      </c>
      <c r="D69" s="115" t="n">
        <v>-0.13</v>
      </c>
      <c r="E69" s="115" t="n">
        <v>-0.13</v>
      </c>
      <c r="F69" s="116" t="n">
        <v>0.44</v>
      </c>
      <c r="G69" s="115" t="n">
        <v>0.385</v>
      </c>
      <c r="H69" s="115" t="n">
        <v>0.195</v>
      </c>
      <c r="I69" s="115" t="n">
        <v>0.195</v>
      </c>
      <c r="J69" s="115" t="n">
        <v>-0.09</v>
      </c>
      <c r="K69" s="117" t="n">
        <v>-0.07</v>
      </c>
      <c r="L69" s="95" t="n">
        <v>-0.5</v>
      </c>
    </row>
    <row r="70" customFormat="false" ht="12.75" hidden="false" customHeight="false" outlineLevel="0" collapsed="false">
      <c r="A70" s="117" t="n">
        <v>0.642674331229507</v>
      </c>
      <c r="B70" s="128" t="n">
        <v>38899</v>
      </c>
      <c r="C70" s="115" t="n">
        <v>4.431</v>
      </c>
      <c r="D70" s="115" t="n">
        <v>-0.13</v>
      </c>
      <c r="E70" s="115" t="n">
        <v>-0.13</v>
      </c>
      <c r="F70" s="116" t="n">
        <v>0.5</v>
      </c>
      <c r="G70" s="115" t="n">
        <v>0.3975</v>
      </c>
      <c r="H70" s="115" t="n">
        <v>0.265</v>
      </c>
      <c r="I70" s="115" t="n">
        <v>0.2</v>
      </c>
      <c r="J70" s="115" t="n">
        <v>-0.09</v>
      </c>
      <c r="K70" s="117" t="n">
        <v>-0.07</v>
      </c>
      <c r="L70" s="95" t="n">
        <v>-0.5</v>
      </c>
    </row>
    <row r="71" customFormat="false" ht="12.75" hidden="false" customHeight="false" outlineLevel="0" collapsed="false">
      <c r="A71" s="117" t="n">
        <v>0.638621823466518</v>
      </c>
      <c r="B71" s="128" t="n">
        <v>38930</v>
      </c>
      <c r="C71" s="115" t="n">
        <v>4.479</v>
      </c>
      <c r="D71" s="115" t="n">
        <v>-0.13</v>
      </c>
      <c r="E71" s="115" t="n">
        <v>-0.13</v>
      </c>
      <c r="F71" s="116" t="n">
        <v>0.5</v>
      </c>
      <c r="G71" s="115" t="n">
        <v>0.4</v>
      </c>
      <c r="H71" s="115" t="n">
        <v>0.205</v>
      </c>
      <c r="I71" s="115" t="n">
        <v>0.21</v>
      </c>
      <c r="J71" s="115" t="n">
        <v>-0.09</v>
      </c>
      <c r="K71" s="117" t="n">
        <v>-0.07</v>
      </c>
      <c r="L71" s="95" t="n">
        <v>-0.5</v>
      </c>
    </row>
    <row r="72" customFormat="false" ht="12.75" hidden="false" customHeight="false" outlineLevel="0" collapsed="false">
      <c r="A72" s="117" t="n">
        <v>0.634592214862844</v>
      </c>
      <c r="B72" s="128" t="n">
        <v>38961</v>
      </c>
      <c r="C72" s="115" t="n">
        <v>4.492</v>
      </c>
      <c r="D72" s="115" t="n">
        <v>-0.13</v>
      </c>
      <c r="E72" s="115" t="n">
        <v>-0.13</v>
      </c>
      <c r="F72" s="116" t="n">
        <v>0.46</v>
      </c>
      <c r="G72" s="115" t="n">
        <v>0.3975</v>
      </c>
      <c r="H72" s="115" t="n">
        <v>0.185</v>
      </c>
      <c r="I72" s="115" t="n">
        <v>0.185</v>
      </c>
      <c r="J72" s="115" t="n">
        <v>-0.09</v>
      </c>
      <c r="K72" s="117" t="n">
        <v>-0.07</v>
      </c>
      <c r="L72" s="95" t="n">
        <v>-0.5</v>
      </c>
    </row>
    <row r="73" customFormat="false" ht="12.75" hidden="false" customHeight="false" outlineLevel="0" collapsed="false">
      <c r="A73" s="117" t="n">
        <v>0.630714292286395</v>
      </c>
      <c r="B73" s="128" t="n">
        <v>38991</v>
      </c>
      <c r="C73" s="115" t="n">
        <v>4.525</v>
      </c>
      <c r="D73" s="115" t="n">
        <v>-0.13</v>
      </c>
      <c r="E73" s="115" t="n">
        <v>-0.13</v>
      </c>
      <c r="F73" s="116" t="n">
        <v>0.47</v>
      </c>
      <c r="G73" s="115" t="n">
        <v>0.4</v>
      </c>
      <c r="H73" s="115" t="n">
        <v>0.205</v>
      </c>
      <c r="I73" s="115" t="n">
        <v>0.195</v>
      </c>
      <c r="J73" s="115" t="n">
        <v>-0.09</v>
      </c>
      <c r="K73" s="117" t="n">
        <v>-0.07</v>
      </c>
      <c r="L73" s="95" t="n">
        <v>-0.5</v>
      </c>
    </row>
    <row r="74" customFormat="false" ht="12.75" hidden="false" customHeight="false" outlineLevel="0" collapsed="false">
      <c r="A74" s="117" t="n">
        <v>0.626729420088011</v>
      </c>
      <c r="B74" s="128" t="n">
        <v>39022</v>
      </c>
      <c r="C74" s="115" t="n">
        <v>4.641</v>
      </c>
      <c r="D74" s="115" t="n">
        <v>-0.13</v>
      </c>
      <c r="E74" s="115" t="n">
        <v>-0.13</v>
      </c>
      <c r="F74" s="116" t="n">
        <v>0.86</v>
      </c>
      <c r="G74" s="115" t="n">
        <v>0.645</v>
      </c>
      <c r="H74" s="115" t="n">
        <v>0.3</v>
      </c>
      <c r="I74" s="115" t="n">
        <v>0.24</v>
      </c>
      <c r="J74" s="115" t="n">
        <v>0.005</v>
      </c>
      <c r="K74" s="117" t="n">
        <v>0.07</v>
      </c>
      <c r="L74" s="95" t="n">
        <v>-0.47</v>
      </c>
    </row>
    <row r="75" customFormat="false" ht="12.75" hidden="false" customHeight="false" outlineLevel="0" collapsed="false">
      <c r="A75" s="117" t="n">
        <v>0.622894584295191</v>
      </c>
      <c r="B75" s="128" t="n">
        <v>39052</v>
      </c>
      <c r="C75" s="115" t="n">
        <v>4.764</v>
      </c>
      <c r="D75" s="115" t="n">
        <v>-0.1325</v>
      </c>
      <c r="E75" s="115" t="n">
        <v>-0.1325</v>
      </c>
      <c r="F75" s="116" t="n">
        <v>1.28</v>
      </c>
      <c r="G75" s="115" t="n">
        <v>0.98</v>
      </c>
      <c r="H75" s="115" t="n">
        <v>0.37</v>
      </c>
      <c r="I75" s="115" t="n">
        <v>0.26</v>
      </c>
      <c r="J75" s="115" t="n">
        <v>0.025</v>
      </c>
      <c r="K75" s="117" t="n">
        <v>0.075</v>
      </c>
      <c r="L75" s="95" t="n">
        <v>-0.47</v>
      </c>
    </row>
    <row r="76" customFormat="false" ht="12.75" hidden="false" customHeight="false" outlineLevel="0" collapsed="false">
      <c r="A76" s="117" t="n">
        <v>0.618954022500906</v>
      </c>
      <c r="B76" s="128" t="n">
        <v>39083</v>
      </c>
      <c r="C76" s="115" t="n">
        <v>4.764</v>
      </c>
      <c r="D76" s="115" t="n">
        <v>-0.135</v>
      </c>
      <c r="E76" s="115" t="n">
        <v>-0.135</v>
      </c>
      <c r="F76" s="116" t="n">
        <v>1.61</v>
      </c>
      <c r="G76" s="115" t="n">
        <v>1.205</v>
      </c>
      <c r="H76" s="115" t="n">
        <v>0.4</v>
      </c>
      <c r="I76" s="115" t="n">
        <v>0.27</v>
      </c>
      <c r="J76" s="115" t="n">
        <v>0.0375</v>
      </c>
      <c r="K76" s="117" t="n">
        <v>0.09</v>
      </c>
      <c r="L76" s="95" t="n">
        <v>-0.47</v>
      </c>
    </row>
    <row r="77" customFormat="false" ht="12.75" hidden="false" customHeight="false" outlineLevel="0" collapsed="false">
      <c r="A77" s="117" t="n">
        <v>0.615035816857615</v>
      </c>
      <c r="B77" s="128" t="n">
        <v>39114</v>
      </c>
      <c r="C77" s="115" t="n">
        <v>4.644</v>
      </c>
      <c r="D77" s="115" t="n">
        <v>-0.1275</v>
      </c>
      <c r="E77" s="115" t="n">
        <v>-0.1275</v>
      </c>
      <c r="F77" s="116" t="n">
        <v>1.57</v>
      </c>
      <c r="G77" s="115" t="n">
        <v>1.205</v>
      </c>
      <c r="H77" s="115" t="n">
        <v>0.39</v>
      </c>
      <c r="I77" s="115" t="n">
        <v>0.27</v>
      </c>
      <c r="J77" s="115" t="n">
        <v>0.0425</v>
      </c>
      <c r="K77" s="117" t="n">
        <v>0.09</v>
      </c>
      <c r="L77" s="95" t="n">
        <v>-0.47</v>
      </c>
    </row>
    <row r="78" customFormat="false" ht="12.75" hidden="false" customHeight="false" outlineLevel="0" collapsed="false">
      <c r="A78" s="117" t="n">
        <v>0.611515917486834</v>
      </c>
      <c r="B78" s="128" t="n">
        <v>39142</v>
      </c>
      <c r="C78" s="115" t="n">
        <v>4.504</v>
      </c>
      <c r="D78" s="115" t="n">
        <v>-0.125</v>
      </c>
      <c r="E78" s="115" t="n">
        <v>-0.125</v>
      </c>
      <c r="F78" s="116" t="n">
        <v>0.93</v>
      </c>
      <c r="G78" s="115" t="n">
        <v>0.815</v>
      </c>
      <c r="H78" s="115" t="n">
        <v>0.39</v>
      </c>
      <c r="I78" s="115" t="n">
        <v>0.24</v>
      </c>
      <c r="J78" s="115" t="n">
        <v>0.04</v>
      </c>
      <c r="K78" s="117" t="n">
        <v>0.075</v>
      </c>
      <c r="L78" s="95" t="n">
        <v>-0.47</v>
      </c>
    </row>
    <row r="79" customFormat="false" ht="12.75" hidden="false" customHeight="false" outlineLevel="0" collapsed="false">
      <c r="A79" s="117" t="n">
        <v>0.607639960401286</v>
      </c>
      <c r="B79" s="128" t="n">
        <v>39173</v>
      </c>
      <c r="C79" s="115" t="n">
        <v>4.375</v>
      </c>
      <c r="D79" s="115" t="n">
        <v>-0.13</v>
      </c>
      <c r="E79" s="115" t="n">
        <v>-0.13</v>
      </c>
      <c r="F79" s="116" t="n">
        <v>0.5</v>
      </c>
      <c r="G79" s="115" t="n">
        <v>0.435</v>
      </c>
      <c r="H79" s="115" t="n">
        <v>0.24</v>
      </c>
      <c r="I79" s="115" t="n">
        <v>0.17</v>
      </c>
      <c r="J79" s="115" t="n">
        <v>-0.09</v>
      </c>
      <c r="K79" s="117" t="n">
        <v>-0.07</v>
      </c>
      <c r="L79" s="95" t="n">
        <v>-0.573</v>
      </c>
    </row>
    <row r="80" customFormat="false" ht="12.75" hidden="false" customHeight="false" outlineLevel="0" collapsed="false">
      <c r="A80" s="117" t="n">
        <v>0.603910021652075</v>
      </c>
      <c r="B80" s="128" t="n">
        <v>39203</v>
      </c>
      <c r="C80" s="115" t="n">
        <v>4.419</v>
      </c>
      <c r="D80" s="115" t="n">
        <v>-0.13</v>
      </c>
      <c r="E80" s="115" t="n">
        <v>-0.13</v>
      </c>
      <c r="F80" s="116" t="n">
        <v>0.44</v>
      </c>
      <c r="G80" s="115" t="n">
        <v>0.385</v>
      </c>
      <c r="H80" s="115" t="n">
        <v>0.195</v>
      </c>
      <c r="I80" s="115" t="n">
        <v>0.165</v>
      </c>
      <c r="J80" s="115" t="n">
        <v>-0.09</v>
      </c>
      <c r="K80" s="117" t="n">
        <v>-0.07</v>
      </c>
      <c r="L80" s="95" t="n">
        <v>-0.573</v>
      </c>
    </row>
    <row r="81" customFormat="false" ht="12.75" hidden="false" customHeight="false" outlineLevel="0" collapsed="false">
      <c r="A81" s="117" t="n">
        <v>0.600077333911296</v>
      </c>
      <c r="B81" s="128" t="n">
        <v>39234</v>
      </c>
      <c r="C81" s="115" t="n">
        <v>4.456</v>
      </c>
      <c r="D81" s="115" t="n">
        <v>-0.13</v>
      </c>
      <c r="E81" s="115" t="n">
        <v>-0.13</v>
      </c>
      <c r="F81" s="116" t="n">
        <v>0.44</v>
      </c>
      <c r="G81" s="115" t="n">
        <v>0.385</v>
      </c>
      <c r="H81" s="115" t="n">
        <v>0.195</v>
      </c>
      <c r="I81" s="115" t="n">
        <v>0.17</v>
      </c>
      <c r="J81" s="115" t="n">
        <v>-0.09</v>
      </c>
      <c r="K81" s="117" t="n">
        <v>-0.07</v>
      </c>
      <c r="L81" s="95" t="n">
        <v>-0.573</v>
      </c>
    </row>
    <row r="82" customFormat="false" ht="12.75" hidden="false" customHeight="false" outlineLevel="0" collapsed="false">
      <c r="A82" s="117" t="n">
        <v>0.596523816559782</v>
      </c>
      <c r="B82" s="128" t="n">
        <v>39264</v>
      </c>
      <c r="C82" s="115" t="n">
        <v>4.496</v>
      </c>
      <c r="D82" s="115" t="n">
        <v>-0.13</v>
      </c>
      <c r="E82" s="115" t="n">
        <v>-0.13</v>
      </c>
      <c r="F82" s="116" t="n">
        <v>0.5</v>
      </c>
      <c r="G82" s="115" t="n">
        <v>0.3975</v>
      </c>
      <c r="H82" s="115" t="n">
        <v>0.265</v>
      </c>
      <c r="I82" s="115" t="n">
        <v>0.175</v>
      </c>
      <c r="J82" s="115" t="n">
        <v>-0.09</v>
      </c>
      <c r="K82" s="117" t="n">
        <v>-0.07</v>
      </c>
      <c r="L82" s="95" t="n">
        <v>-0.573</v>
      </c>
    </row>
    <row r="83" customFormat="false" ht="12.75" hidden="false" customHeight="false" outlineLevel="0" collapsed="false">
      <c r="A83" s="117" t="n">
        <v>0.592902793242203</v>
      </c>
      <c r="B83" s="128" t="n">
        <v>39295</v>
      </c>
      <c r="C83" s="115" t="n">
        <v>4.544</v>
      </c>
      <c r="D83" s="115" t="n">
        <v>-0.13</v>
      </c>
      <c r="E83" s="115" t="n">
        <v>-0.13</v>
      </c>
      <c r="F83" s="116" t="n">
        <v>0.5</v>
      </c>
      <c r="G83" s="115" t="n">
        <v>0.4</v>
      </c>
      <c r="H83" s="115" t="n">
        <v>0.205</v>
      </c>
      <c r="I83" s="115" t="n">
        <v>0.175</v>
      </c>
      <c r="J83" s="115" t="n">
        <v>-0.09</v>
      </c>
      <c r="K83" s="117" t="n">
        <v>-0.07</v>
      </c>
      <c r="L83" s="95" t="n">
        <v>-0.573</v>
      </c>
    </row>
    <row r="84" customFormat="false" ht="12.75" hidden="false" customHeight="false" outlineLevel="0" collapsed="false">
      <c r="A84" s="117" t="n">
        <v>0.58930524422311</v>
      </c>
      <c r="B84" s="128" t="n">
        <v>39326</v>
      </c>
      <c r="C84" s="115" t="n">
        <v>4.557</v>
      </c>
      <c r="D84" s="115" t="n">
        <v>-0.13</v>
      </c>
      <c r="E84" s="115" t="n">
        <v>-0.13</v>
      </c>
      <c r="F84" s="116" t="n">
        <v>0.46</v>
      </c>
      <c r="G84" s="115" t="n">
        <v>0.3975</v>
      </c>
      <c r="H84" s="115" t="n">
        <v>0.185</v>
      </c>
      <c r="I84" s="115" t="n">
        <v>0.165</v>
      </c>
      <c r="J84" s="115" t="n">
        <v>-0.09</v>
      </c>
      <c r="K84" s="117" t="n">
        <v>-0.07</v>
      </c>
      <c r="L84" s="95" t="n">
        <v>-0.573</v>
      </c>
    </row>
    <row r="85" customFormat="false" ht="12.75" hidden="false" customHeight="false" outlineLevel="0" collapsed="false">
      <c r="A85" s="117" t="n">
        <v>0.585845944551272</v>
      </c>
      <c r="B85" s="128" t="n">
        <v>39356</v>
      </c>
      <c r="C85" s="115" t="n">
        <v>4.59</v>
      </c>
      <c r="D85" s="115" t="n">
        <v>-0.13</v>
      </c>
      <c r="E85" s="115" t="n">
        <v>-0.13</v>
      </c>
      <c r="F85" s="116" t="n">
        <v>0.47</v>
      </c>
      <c r="G85" s="115" t="n">
        <v>0.4</v>
      </c>
      <c r="H85" s="115" t="n">
        <v>0.205</v>
      </c>
      <c r="I85" s="115" t="n">
        <v>0.1725</v>
      </c>
      <c r="J85" s="115" t="n">
        <v>-0.09</v>
      </c>
      <c r="K85" s="117" t="n">
        <v>-0.07</v>
      </c>
      <c r="L85" s="95" t="n">
        <v>-0.573</v>
      </c>
    </row>
    <row r="86" customFormat="false" ht="12.75" hidden="false" customHeight="false" outlineLevel="0" collapsed="false">
      <c r="A86" s="117" t="n">
        <v>0.5822941190371</v>
      </c>
      <c r="B86" s="128" t="n">
        <v>39387</v>
      </c>
      <c r="C86" s="115" t="n">
        <v>4.706</v>
      </c>
      <c r="D86" s="115" t="n">
        <v>-0.13</v>
      </c>
      <c r="E86" s="115" t="n">
        <v>-0.13</v>
      </c>
      <c r="F86" s="116" t="n">
        <v>0.86</v>
      </c>
      <c r="G86" s="115" t="n">
        <v>0.645</v>
      </c>
      <c r="H86" s="115" t="n">
        <v>0.3</v>
      </c>
      <c r="I86" s="115" t="n">
        <v>0.24</v>
      </c>
      <c r="J86" s="115" t="n">
        <v>0.005</v>
      </c>
      <c r="K86" s="117" t="n">
        <v>0.07</v>
      </c>
      <c r="L86" s="95" t="n">
        <v>-0.46</v>
      </c>
    </row>
    <row r="87" customFormat="false" ht="12.75" hidden="false" customHeight="false" outlineLevel="0" collapsed="false">
      <c r="A87" s="117" t="n">
        <v>0.578878770188867</v>
      </c>
      <c r="B87" s="128" t="n">
        <v>39417</v>
      </c>
      <c r="C87" s="115" t="n">
        <v>4.829</v>
      </c>
      <c r="D87" s="115" t="n">
        <v>-0.1325</v>
      </c>
      <c r="E87" s="115" t="n">
        <v>-0.1325</v>
      </c>
      <c r="F87" s="116" t="n">
        <v>1.28</v>
      </c>
      <c r="G87" s="115" t="n">
        <v>0.98</v>
      </c>
      <c r="H87" s="115" t="n">
        <v>0.37</v>
      </c>
      <c r="I87" s="115" t="n">
        <v>0.26</v>
      </c>
      <c r="J87" s="115" t="n">
        <v>0.025</v>
      </c>
      <c r="K87" s="117" t="n">
        <v>0.075</v>
      </c>
      <c r="L87" s="95" t="n">
        <v>-0.46</v>
      </c>
    </row>
    <row r="88" customFormat="false" ht="12.75" hidden="false" customHeight="false" outlineLevel="0" collapsed="false">
      <c r="A88" s="117" t="n">
        <v>0.575372055051849</v>
      </c>
      <c r="B88" s="128" t="n">
        <v>39448</v>
      </c>
      <c r="C88" s="115" t="n">
        <v>4.839</v>
      </c>
      <c r="D88" s="115" t="n">
        <v>-0.135</v>
      </c>
      <c r="E88" s="115" t="n">
        <v>-0.135</v>
      </c>
      <c r="F88" s="116" t="n">
        <v>1.61</v>
      </c>
      <c r="G88" s="115" t="n">
        <v>1.205</v>
      </c>
      <c r="H88" s="115" t="n">
        <v>0.4</v>
      </c>
      <c r="I88" s="115" t="n">
        <v>0.27</v>
      </c>
      <c r="J88" s="115" t="n">
        <v>0.0375</v>
      </c>
      <c r="K88" s="117" t="n">
        <v>0.09</v>
      </c>
      <c r="L88" s="95" t="n">
        <v>-0.46</v>
      </c>
    </row>
    <row r="89" customFormat="false" ht="12.75" hidden="false" customHeight="false" outlineLevel="0" collapsed="false">
      <c r="A89" s="117" t="n">
        <v>0.571888032654532</v>
      </c>
      <c r="B89" s="128" t="n">
        <v>39479</v>
      </c>
      <c r="C89" s="115" t="n">
        <v>4.719</v>
      </c>
      <c r="D89" s="115" t="n">
        <v>-0.1275</v>
      </c>
      <c r="E89" s="115" t="n">
        <v>-0.1275</v>
      </c>
      <c r="F89" s="116" t="n">
        <v>1.57</v>
      </c>
      <c r="G89" s="115" t="n">
        <v>1.205</v>
      </c>
      <c r="H89" s="115" t="n">
        <v>0.39</v>
      </c>
      <c r="I89" s="115" t="n">
        <v>0.27</v>
      </c>
      <c r="J89" s="115" t="n">
        <v>0.0425</v>
      </c>
      <c r="K89" s="117" t="n">
        <v>0.09</v>
      </c>
      <c r="L89" s="95" t="n">
        <v>-0.46</v>
      </c>
    </row>
    <row r="90" customFormat="false" ht="12.75" hidden="false" customHeight="false" outlineLevel="0" collapsed="false">
      <c r="A90" s="117" t="n">
        <v>0.568649192464996</v>
      </c>
      <c r="B90" s="128" t="n">
        <v>39508</v>
      </c>
      <c r="C90" s="115" t="n">
        <v>4.579</v>
      </c>
      <c r="D90" s="115" t="n">
        <v>-0.125</v>
      </c>
      <c r="E90" s="115" t="n">
        <v>-0.125</v>
      </c>
      <c r="F90" s="116" t="n">
        <v>0.93</v>
      </c>
      <c r="G90" s="115" t="n">
        <v>0.815</v>
      </c>
      <c r="H90" s="115" t="n">
        <v>0.39</v>
      </c>
      <c r="I90" s="115" t="n">
        <v>0.24</v>
      </c>
      <c r="J90" s="115" t="n">
        <v>0.04</v>
      </c>
      <c r="K90" s="117" t="n">
        <v>0.075</v>
      </c>
      <c r="L90" s="95" t="n">
        <v>-0.46</v>
      </c>
    </row>
    <row r="91" customFormat="false" ht="12.75" hidden="false" customHeight="false" outlineLevel="0" collapsed="false">
      <c r="A91" s="117" t="n">
        <v>0.565208652141767</v>
      </c>
      <c r="B91" s="128" t="n">
        <v>39539</v>
      </c>
      <c r="C91" s="115" t="n">
        <v>4.45</v>
      </c>
      <c r="D91" s="115" t="n">
        <v>-0.13</v>
      </c>
      <c r="E91" s="115" t="n">
        <v>-0.13</v>
      </c>
      <c r="F91" s="116" t="n">
        <v>0.5</v>
      </c>
      <c r="G91" s="115" t="n">
        <v>0.435</v>
      </c>
      <c r="H91" s="115" t="n">
        <v>0.24</v>
      </c>
      <c r="I91" s="115" t="n">
        <v>0.17</v>
      </c>
      <c r="J91" s="115" t="n">
        <v>-0.09</v>
      </c>
      <c r="K91" s="117" t="n">
        <v>-0.07</v>
      </c>
      <c r="L91" s="95" t="n">
        <v>-0.6</v>
      </c>
    </row>
    <row r="92" customFormat="false" ht="12.75" hidden="false" customHeight="false" outlineLevel="0" collapsed="false">
      <c r="A92" s="117" t="n">
        <v>0.561900274812536</v>
      </c>
      <c r="B92" s="128" t="n">
        <v>39569</v>
      </c>
      <c r="C92" s="115" t="n">
        <v>4.494</v>
      </c>
      <c r="D92" s="115" t="n">
        <v>-0.13</v>
      </c>
      <c r="E92" s="115" t="n">
        <v>-0.13</v>
      </c>
      <c r="F92" s="116" t="n">
        <v>0.44</v>
      </c>
      <c r="G92" s="115" t="n">
        <v>0.385</v>
      </c>
      <c r="H92" s="115" t="n">
        <v>0.195</v>
      </c>
      <c r="I92" s="115" t="n">
        <v>0.165</v>
      </c>
      <c r="J92" s="115" t="n">
        <v>-0.09</v>
      </c>
      <c r="K92" s="117" t="n">
        <v>-0.07</v>
      </c>
      <c r="L92" s="95" t="n">
        <v>-0.6</v>
      </c>
    </row>
    <row r="93" customFormat="false" ht="12.75" hidden="false" customHeight="false" outlineLevel="0" collapsed="false">
      <c r="A93" s="117" t="n">
        <v>0.558503354251106</v>
      </c>
      <c r="B93" s="128" t="n">
        <v>39600</v>
      </c>
      <c r="C93" s="115" t="n">
        <v>4.531</v>
      </c>
      <c r="D93" s="115" t="n">
        <v>-0.13</v>
      </c>
      <c r="E93" s="115" t="n">
        <v>-0.13</v>
      </c>
      <c r="F93" s="116" t="n">
        <v>0.44</v>
      </c>
      <c r="G93" s="115" t="n">
        <v>0.385</v>
      </c>
      <c r="H93" s="115" t="n">
        <v>0.195</v>
      </c>
      <c r="I93" s="115" t="n">
        <v>0.17</v>
      </c>
      <c r="J93" s="115" t="n">
        <v>-0.09</v>
      </c>
      <c r="K93" s="117" t="n">
        <v>-0.07</v>
      </c>
      <c r="L93" s="95" t="n">
        <v>-0.6</v>
      </c>
    </row>
    <row r="94" customFormat="false" ht="12.75" hidden="false" customHeight="false" outlineLevel="0" collapsed="false">
      <c r="A94" s="117" t="n">
        <v>0.555236906199587</v>
      </c>
      <c r="B94" s="128" t="n">
        <v>39630</v>
      </c>
      <c r="C94" s="115" t="n">
        <v>4.571</v>
      </c>
      <c r="D94" s="115" t="n">
        <v>-0.13</v>
      </c>
      <c r="E94" s="115" t="n">
        <v>-0.13</v>
      </c>
      <c r="F94" s="116" t="n">
        <v>0.5</v>
      </c>
      <c r="G94" s="115" t="n">
        <v>0.3975</v>
      </c>
      <c r="H94" s="115" t="n">
        <v>0.265</v>
      </c>
      <c r="I94" s="115" t="n">
        <v>0.175</v>
      </c>
      <c r="J94" s="115" t="n">
        <v>-0.09</v>
      </c>
      <c r="K94" s="117" t="n">
        <v>-0.07</v>
      </c>
      <c r="L94" s="95" t="n">
        <v>-0.6</v>
      </c>
    </row>
    <row r="95" customFormat="false" ht="12.75" hidden="false" customHeight="false" outlineLevel="0" collapsed="false">
      <c r="A95" s="117" t="n">
        <v>0.551883021787569</v>
      </c>
      <c r="B95" s="128" t="n">
        <v>39661</v>
      </c>
      <c r="C95" s="115" t="n">
        <v>4.619</v>
      </c>
      <c r="D95" s="115" t="n">
        <v>-0.13</v>
      </c>
      <c r="E95" s="115" t="n">
        <v>-0.13</v>
      </c>
      <c r="F95" s="116" t="n">
        <v>0.5</v>
      </c>
      <c r="G95" s="115" t="n">
        <v>0.4</v>
      </c>
      <c r="H95" s="115" t="n">
        <v>0.205</v>
      </c>
      <c r="I95" s="115" t="n">
        <v>0.175</v>
      </c>
      <c r="J95" s="115" t="n">
        <v>-0.09</v>
      </c>
      <c r="K95" s="117" t="n">
        <v>-0.07</v>
      </c>
      <c r="L95" s="95" t="n">
        <v>-0.6</v>
      </c>
    </row>
    <row r="96" customFormat="false" ht="12.75" hidden="false" customHeight="false" outlineLevel="0" collapsed="false">
      <c r="A96" s="117" t="n">
        <v>0.548550787172356</v>
      </c>
      <c r="B96" s="128" t="n">
        <v>39692</v>
      </c>
      <c r="C96" s="115" t="n">
        <v>4.632</v>
      </c>
      <c r="D96" s="115" t="n">
        <v>-0.13</v>
      </c>
      <c r="E96" s="115" t="n">
        <v>-0.13</v>
      </c>
      <c r="F96" s="116" t="n">
        <v>0.46</v>
      </c>
      <c r="G96" s="115" t="n">
        <v>0.3975</v>
      </c>
      <c r="H96" s="115" t="n">
        <v>0.185</v>
      </c>
      <c r="I96" s="115" t="n">
        <v>0.165</v>
      </c>
      <c r="J96" s="115" t="n">
        <v>-0.09</v>
      </c>
      <c r="K96" s="117" t="n">
        <v>-0.07</v>
      </c>
      <c r="L96" s="95" t="n">
        <v>-0.6</v>
      </c>
    </row>
    <row r="97" customFormat="false" ht="12.75" hidden="false" customHeight="false" outlineLevel="0" collapsed="false">
      <c r="A97" s="117" t="n">
        <v>0.545346518501085</v>
      </c>
      <c r="B97" s="128" t="n">
        <v>39722</v>
      </c>
      <c r="C97" s="115" t="n">
        <v>4.665</v>
      </c>
      <c r="D97" s="115" t="n">
        <v>-0.13</v>
      </c>
      <c r="E97" s="115" t="n">
        <v>-0.13</v>
      </c>
      <c r="F97" s="116" t="n">
        <v>0.47</v>
      </c>
      <c r="G97" s="115" t="n">
        <v>0.4</v>
      </c>
      <c r="H97" s="115" t="n">
        <v>0.205</v>
      </c>
      <c r="I97" s="115" t="n">
        <v>0.1725</v>
      </c>
      <c r="J97" s="115" t="n">
        <v>-0.09</v>
      </c>
      <c r="K97" s="117" t="n">
        <v>-0.07</v>
      </c>
      <c r="L97" s="95" t="n">
        <v>-0.6</v>
      </c>
    </row>
    <row r="98" customFormat="false" ht="12.75" hidden="false" customHeight="false" outlineLevel="0" collapsed="false">
      <c r="A98" s="117" t="n">
        <v>0.542056455261233</v>
      </c>
      <c r="B98" s="128" t="n">
        <v>39753</v>
      </c>
      <c r="C98" s="115" t="n">
        <v>4.781</v>
      </c>
      <c r="D98" s="115" t="n">
        <v>-0.13</v>
      </c>
      <c r="E98" s="115" t="n">
        <v>-0.13</v>
      </c>
      <c r="F98" s="116" t="n">
        <v>0.86</v>
      </c>
      <c r="G98" s="115" t="n">
        <v>0.645</v>
      </c>
      <c r="H98" s="115" t="n">
        <v>0.3</v>
      </c>
      <c r="I98" s="115" t="n">
        <v>0.24</v>
      </c>
      <c r="J98" s="115" t="n">
        <v>0.005</v>
      </c>
      <c r="K98" s="117" t="n">
        <v>0.07</v>
      </c>
      <c r="L98" s="95" t="n">
        <v>-0.5</v>
      </c>
    </row>
    <row r="99" customFormat="false" ht="12.75" hidden="false" customHeight="false" outlineLevel="0" collapsed="false">
      <c r="A99" s="117" t="n">
        <v>0.538892724054897</v>
      </c>
      <c r="B99" s="128" t="n">
        <v>39783</v>
      </c>
      <c r="C99" s="115" t="n">
        <v>4.904</v>
      </c>
      <c r="D99" s="115" t="n">
        <v>-0.1325</v>
      </c>
      <c r="E99" s="115" t="n">
        <v>-0.1325</v>
      </c>
      <c r="F99" s="116" t="n">
        <v>1.28</v>
      </c>
      <c r="G99" s="115" t="n">
        <v>0.98</v>
      </c>
      <c r="H99" s="115" t="n">
        <v>0.37</v>
      </c>
      <c r="I99" s="115" t="n">
        <v>0.26</v>
      </c>
      <c r="J99" s="115" t="n">
        <v>0.025</v>
      </c>
      <c r="K99" s="117" t="n">
        <v>0.075</v>
      </c>
      <c r="L99" s="95" t="n">
        <v>-0.5</v>
      </c>
    </row>
    <row r="100" customFormat="false" ht="12.75" hidden="false" customHeight="false" outlineLevel="0" collapsed="false">
      <c r="A100" s="117" t="n">
        <v>0.535644268862887</v>
      </c>
      <c r="B100" s="128" t="n">
        <v>39814</v>
      </c>
      <c r="C100" s="115" t="n">
        <v>4.919</v>
      </c>
      <c r="D100" s="115" t="n">
        <v>-0.135</v>
      </c>
      <c r="E100" s="115" t="n">
        <v>-0.135</v>
      </c>
      <c r="F100" s="116" t="n">
        <v>1.61</v>
      </c>
      <c r="G100" s="115" t="n">
        <v>1.205</v>
      </c>
      <c r="H100" s="115" t="n">
        <v>0.4</v>
      </c>
      <c r="I100" s="115" t="n">
        <v>0.27</v>
      </c>
      <c r="J100" s="115" t="n">
        <v>0.0375</v>
      </c>
      <c r="K100" s="117" t="n">
        <v>0.09</v>
      </c>
      <c r="L100" s="95" t="n">
        <v>-0.5</v>
      </c>
    </row>
    <row r="101" customFormat="false" ht="12.75" hidden="false" customHeight="false" outlineLevel="0" collapsed="false">
      <c r="A101" s="117" t="n">
        <v>0.532416745389951</v>
      </c>
      <c r="B101" s="128" t="n">
        <v>39845</v>
      </c>
      <c r="C101" s="115" t="n">
        <v>4.799</v>
      </c>
      <c r="D101" s="115" t="n">
        <v>-0.1275</v>
      </c>
      <c r="E101" s="115" t="n">
        <v>-0.1275</v>
      </c>
      <c r="F101" s="116" t="n">
        <v>1.57</v>
      </c>
      <c r="G101" s="115" t="n">
        <v>1.205</v>
      </c>
      <c r="H101" s="115" t="n">
        <v>0.39</v>
      </c>
      <c r="I101" s="115" t="n">
        <v>0.27</v>
      </c>
      <c r="J101" s="115" t="n">
        <v>0.0425</v>
      </c>
      <c r="K101" s="117" t="n">
        <v>0.09</v>
      </c>
      <c r="L101" s="95" t="n">
        <v>-0.5</v>
      </c>
    </row>
    <row r="102" customFormat="false" ht="12.75" hidden="false" customHeight="false" outlineLevel="0" collapsed="false">
      <c r="A102" s="117" t="n">
        <v>0.529519435666923</v>
      </c>
      <c r="B102" s="128" t="n">
        <v>39873</v>
      </c>
      <c r="C102" s="115" t="n">
        <v>4.659</v>
      </c>
      <c r="D102" s="115" t="n">
        <v>-0.125</v>
      </c>
      <c r="E102" s="115" t="n">
        <v>-0.125</v>
      </c>
      <c r="F102" s="116" t="n">
        <v>0.93</v>
      </c>
      <c r="G102" s="115" t="n">
        <v>0.815</v>
      </c>
      <c r="H102" s="115" t="n">
        <v>0.39</v>
      </c>
      <c r="I102" s="115" t="n">
        <v>0.24</v>
      </c>
      <c r="J102" s="115" t="n">
        <v>0.04</v>
      </c>
      <c r="K102" s="117" t="n">
        <v>0.075</v>
      </c>
      <c r="L102" s="95" t="n">
        <v>-0.5</v>
      </c>
    </row>
    <row r="103" customFormat="false" ht="12.75" hidden="false" customHeight="false" outlineLevel="0" collapsed="false">
      <c r="A103" s="117" t="n">
        <v>0.526331357337241</v>
      </c>
      <c r="B103" s="128" t="n">
        <v>39904</v>
      </c>
      <c r="C103" s="115" t="n">
        <v>4.53</v>
      </c>
      <c r="D103" s="115" t="n">
        <v>-0.13</v>
      </c>
      <c r="E103" s="115" t="n">
        <v>-0.13</v>
      </c>
      <c r="F103" s="116" t="n">
        <v>0.5</v>
      </c>
      <c r="G103" s="115" t="n">
        <v>0.435</v>
      </c>
      <c r="H103" s="115" t="n">
        <v>0.24</v>
      </c>
      <c r="I103" s="115" t="n">
        <v>0.17</v>
      </c>
      <c r="J103" s="115" t="n">
        <v>-0.09</v>
      </c>
      <c r="K103" s="117" t="n">
        <v>-0.07</v>
      </c>
      <c r="L103" s="95" t="n">
        <v>-0.65</v>
      </c>
    </row>
    <row r="104" customFormat="false" ht="12.75" hidden="false" customHeight="false" outlineLevel="0" collapsed="false">
      <c r="A104" s="117" t="n">
        <v>0.523265660419863</v>
      </c>
      <c r="B104" s="128" t="n">
        <v>39934</v>
      </c>
      <c r="C104" s="115" t="n">
        <v>4.574</v>
      </c>
      <c r="D104" s="115" t="n">
        <v>-0.13</v>
      </c>
      <c r="E104" s="115" t="n">
        <v>-0.13</v>
      </c>
      <c r="F104" s="116" t="n">
        <v>0.44</v>
      </c>
      <c r="G104" s="115" t="n">
        <v>0.385</v>
      </c>
      <c r="H104" s="115" t="n">
        <v>0.195</v>
      </c>
      <c r="I104" s="115" t="n">
        <v>0.165</v>
      </c>
      <c r="J104" s="115" t="n">
        <v>-0.09</v>
      </c>
      <c r="K104" s="117" t="n">
        <v>-0.07</v>
      </c>
      <c r="L104" s="95" t="n">
        <v>-0.65</v>
      </c>
    </row>
    <row r="105" customFormat="false" ht="12.75" hidden="false" customHeight="false" outlineLevel="0" collapsed="false">
      <c r="A105" s="117" t="n">
        <v>0.520117829330757</v>
      </c>
      <c r="B105" s="128" t="n">
        <v>39965</v>
      </c>
      <c r="C105" s="115" t="n">
        <v>4.611</v>
      </c>
      <c r="D105" s="115" t="n">
        <v>-0.13</v>
      </c>
      <c r="E105" s="115" t="n">
        <v>-0.13</v>
      </c>
      <c r="F105" s="116" t="n">
        <v>0.44</v>
      </c>
      <c r="G105" s="115" t="n">
        <v>0.385</v>
      </c>
      <c r="H105" s="115" t="n">
        <v>0.195</v>
      </c>
      <c r="I105" s="115" t="n">
        <v>0.17</v>
      </c>
      <c r="J105" s="115" t="n">
        <v>-0.09</v>
      </c>
      <c r="K105" s="117" t="n">
        <v>-0.07</v>
      </c>
      <c r="L105" s="95" t="n">
        <v>-0.65</v>
      </c>
    </row>
    <row r="106" customFormat="false" ht="12.75" hidden="false" customHeight="false" outlineLevel="0" collapsed="false">
      <c r="A106" s="117" t="n">
        <v>0.517090820876756</v>
      </c>
      <c r="B106" s="128" t="n">
        <v>39995</v>
      </c>
      <c r="C106" s="115" t="n">
        <v>4.651</v>
      </c>
      <c r="D106" s="115" t="n">
        <v>-0.13</v>
      </c>
      <c r="E106" s="115" t="n">
        <v>-0.13</v>
      </c>
      <c r="F106" s="116" t="n">
        <v>0.5</v>
      </c>
      <c r="G106" s="115" t="n">
        <v>0.3975</v>
      </c>
      <c r="H106" s="115" t="n">
        <v>0.265</v>
      </c>
      <c r="I106" s="115" t="n">
        <v>0.175</v>
      </c>
      <c r="J106" s="115" t="n">
        <v>-0.09</v>
      </c>
      <c r="K106" s="117" t="n">
        <v>-0.07</v>
      </c>
      <c r="L106" s="95" t="n">
        <v>-0.65</v>
      </c>
    </row>
    <row r="107" customFormat="false" ht="12.75" hidden="false" customHeight="false" outlineLevel="0" collapsed="false">
      <c r="A107" s="117" t="n">
        <v>0.513982700601162</v>
      </c>
      <c r="B107" s="128" t="n">
        <v>40026</v>
      </c>
      <c r="C107" s="115" t="n">
        <v>4.699</v>
      </c>
      <c r="D107" s="115" t="n">
        <v>-0.13</v>
      </c>
      <c r="E107" s="115" t="n">
        <v>-0.13</v>
      </c>
      <c r="F107" s="116" t="n">
        <v>0.5</v>
      </c>
      <c r="G107" s="115" t="n">
        <v>0.4</v>
      </c>
      <c r="H107" s="115" t="n">
        <v>0.205</v>
      </c>
      <c r="I107" s="115" t="n">
        <v>0.175</v>
      </c>
      <c r="J107" s="115" t="n">
        <v>-0.09</v>
      </c>
      <c r="K107" s="117" t="n">
        <v>-0.07</v>
      </c>
      <c r="L107" s="95" t="n">
        <v>-0.65</v>
      </c>
    </row>
    <row r="108" customFormat="false" ht="12.75" hidden="false" customHeight="false" outlineLevel="0" collapsed="false">
      <c r="A108" s="117" t="n">
        <v>0.510894558059711</v>
      </c>
      <c r="B108" s="128" t="n">
        <v>40057</v>
      </c>
      <c r="C108" s="115" t="n">
        <v>4.712</v>
      </c>
      <c r="D108" s="115" t="n">
        <v>-0.13</v>
      </c>
      <c r="E108" s="115" t="n">
        <v>-0.13</v>
      </c>
      <c r="F108" s="116" t="n">
        <v>0.46</v>
      </c>
      <c r="G108" s="115" t="n">
        <v>0.3975</v>
      </c>
      <c r="H108" s="115" t="n">
        <v>0.185</v>
      </c>
      <c r="I108" s="115" t="n">
        <v>0.165</v>
      </c>
      <c r="J108" s="115" t="n">
        <v>-0.09</v>
      </c>
      <c r="K108" s="117" t="n">
        <v>-0.07</v>
      </c>
      <c r="L108" s="95" t="n">
        <v>-0.65</v>
      </c>
    </row>
    <row r="109" customFormat="false" ht="12.75" hidden="false" customHeight="false" outlineLevel="0" collapsed="false">
      <c r="A109" s="117" t="n">
        <v>0.507924926725383</v>
      </c>
      <c r="B109" s="128" t="n">
        <v>40087</v>
      </c>
      <c r="C109" s="115" t="n">
        <v>4.745</v>
      </c>
      <c r="D109" s="115" t="n">
        <v>-0.13</v>
      </c>
      <c r="E109" s="115" t="n">
        <v>-0.13</v>
      </c>
      <c r="F109" s="116" t="n">
        <v>0.47</v>
      </c>
      <c r="G109" s="115" t="n">
        <v>0.4</v>
      </c>
      <c r="H109" s="115" t="n">
        <v>0.205</v>
      </c>
      <c r="I109" s="115" t="n">
        <v>0.1725</v>
      </c>
      <c r="J109" s="115" t="n">
        <v>-0.09</v>
      </c>
      <c r="K109" s="117" t="n">
        <v>-0.07</v>
      </c>
      <c r="L109" s="95" t="n">
        <v>-0.65</v>
      </c>
    </row>
    <row r="110" customFormat="false" ht="12.75" hidden="false" customHeight="false" outlineLevel="0" collapsed="false">
      <c r="A110" s="117" t="n">
        <v>0.504875700090974</v>
      </c>
      <c r="B110" s="128" t="n">
        <v>40118</v>
      </c>
      <c r="C110" s="115" t="n">
        <v>4.861</v>
      </c>
      <c r="D110" s="115" t="n">
        <v>-0.13</v>
      </c>
      <c r="E110" s="115" t="n">
        <v>-0.13</v>
      </c>
      <c r="F110" s="116" t="n">
        <v>0.86</v>
      </c>
      <c r="G110" s="115" t="n">
        <v>0.645</v>
      </c>
      <c r="H110" s="115" t="n">
        <v>0.3</v>
      </c>
      <c r="I110" s="115" t="n">
        <v>0.24</v>
      </c>
      <c r="J110" s="115" t="n">
        <v>0.005</v>
      </c>
      <c r="K110" s="117" t="n">
        <v>0.07</v>
      </c>
      <c r="L110" s="95" t="n">
        <v>-0.5</v>
      </c>
    </row>
    <row r="111" customFormat="false" ht="12.75" hidden="false" customHeight="false" outlineLevel="0" collapsed="false">
      <c r="A111" s="117" t="n">
        <v>0.501943477856102</v>
      </c>
      <c r="B111" s="128" t="n">
        <v>40148</v>
      </c>
      <c r="C111" s="115" t="n">
        <v>4.984</v>
      </c>
      <c r="D111" s="115" t="n">
        <v>-0.1325</v>
      </c>
      <c r="E111" s="115" t="n">
        <v>-0.1325</v>
      </c>
      <c r="F111" s="116" t="n">
        <v>1.28</v>
      </c>
      <c r="G111" s="115" t="n">
        <v>0.98</v>
      </c>
      <c r="H111" s="115" t="n">
        <v>0.37</v>
      </c>
      <c r="I111" s="115" t="n">
        <v>0.26</v>
      </c>
      <c r="J111" s="115" t="n">
        <v>0.025</v>
      </c>
      <c r="K111" s="117" t="n">
        <v>0.075</v>
      </c>
      <c r="L111" s="95" t="n">
        <v>-0.5</v>
      </c>
    </row>
    <row r="112" customFormat="false" ht="12.75" hidden="false" customHeight="false" outlineLevel="0" collapsed="false">
      <c r="A112" s="117" t="n">
        <v>0.498932649281552</v>
      </c>
      <c r="B112" s="128" t="n">
        <v>40179</v>
      </c>
      <c r="C112" s="115" t="n">
        <v>5.004</v>
      </c>
      <c r="D112" s="115" t="n">
        <v>-0.135</v>
      </c>
      <c r="E112" s="115" t="n">
        <v>-0.135</v>
      </c>
      <c r="F112" s="116" t="n">
        <v>1.61</v>
      </c>
      <c r="G112" s="115" t="n">
        <v>1.205</v>
      </c>
      <c r="H112" s="115" t="n">
        <v>0.4</v>
      </c>
      <c r="I112" s="115" t="n">
        <v>0.27</v>
      </c>
      <c r="J112" s="115" t="n">
        <v>0.0375</v>
      </c>
      <c r="K112" s="117" t="n">
        <v>0.09</v>
      </c>
      <c r="L112" s="95" t="n">
        <v>-0.5</v>
      </c>
    </row>
    <row r="113" customFormat="false" ht="12.75" hidden="false" customHeight="false" outlineLevel="0" collapsed="false">
      <c r="A113" s="117" t="n">
        <v>0.49594113833771</v>
      </c>
      <c r="B113" s="128" t="n">
        <v>40210</v>
      </c>
      <c r="C113" s="115" t="n">
        <v>4.884</v>
      </c>
      <c r="D113" s="115" t="n">
        <v>-0.1275</v>
      </c>
      <c r="E113" s="115" t="n">
        <v>-0.1275</v>
      </c>
      <c r="F113" s="116" t="n">
        <v>1.57</v>
      </c>
      <c r="G113" s="115" t="n">
        <v>1.205</v>
      </c>
      <c r="H113" s="115" t="n">
        <v>0.39</v>
      </c>
      <c r="I113" s="115" t="n">
        <v>0.27</v>
      </c>
      <c r="J113" s="115" t="n">
        <v>0.0425</v>
      </c>
      <c r="K113" s="117" t="n">
        <v>0.09</v>
      </c>
      <c r="L113" s="95" t="n">
        <v>-0.5</v>
      </c>
    </row>
    <row r="114" customFormat="false" ht="12.75" hidden="false" customHeight="false" outlineLevel="0" collapsed="false">
      <c r="A114" s="117" t="n">
        <v>0.493255623436396</v>
      </c>
      <c r="B114" s="128" t="n">
        <v>40238</v>
      </c>
      <c r="C114" s="115" t="n">
        <v>4.744</v>
      </c>
      <c r="D114" s="115" t="n">
        <v>-0.125</v>
      </c>
      <c r="E114" s="115" t="n">
        <v>-0.125</v>
      </c>
      <c r="F114" s="116" t="n">
        <v>0.93</v>
      </c>
      <c r="G114" s="115" t="n">
        <v>0.815</v>
      </c>
      <c r="H114" s="115" t="n">
        <v>0.39</v>
      </c>
      <c r="I114" s="115" t="n">
        <v>0.24</v>
      </c>
      <c r="J114" s="115" t="n">
        <v>0.04</v>
      </c>
      <c r="K114" s="117" t="n">
        <v>0.075</v>
      </c>
      <c r="L114" s="95" t="n">
        <v>-0.5</v>
      </c>
    </row>
    <row r="115" customFormat="false" ht="12.75" hidden="false" customHeight="false" outlineLevel="0" collapsed="false">
      <c r="A115" s="117" t="n">
        <v>0.490300517331389</v>
      </c>
      <c r="B115" s="128" t="n">
        <v>40269</v>
      </c>
      <c r="C115" s="115" t="n">
        <v>4.615</v>
      </c>
      <c r="D115" s="115" t="n">
        <v>-0.13</v>
      </c>
      <c r="E115" s="115" t="n">
        <v>-0.13</v>
      </c>
      <c r="F115" s="116" t="n">
        <v>0.5</v>
      </c>
      <c r="G115" s="115" t="n">
        <v>0.435</v>
      </c>
      <c r="H115" s="115" t="n">
        <v>0.24</v>
      </c>
      <c r="I115" s="115" t="n">
        <v>0.17</v>
      </c>
      <c r="J115" s="115" t="n">
        <v>-0.09</v>
      </c>
      <c r="K115" s="117" t="n">
        <v>-0.07</v>
      </c>
      <c r="L115" s="95" t="n">
        <v>-0.65</v>
      </c>
    </row>
    <row r="116" customFormat="false" ht="12.75" hidden="false" customHeight="false" outlineLevel="0" collapsed="false">
      <c r="A116" s="117" t="n">
        <v>0.487458771998025</v>
      </c>
      <c r="B116" s="128" t="n">
        <v>40299</v>
      </c>
      <c r="C116" s="115" t="n">
        <v>4.659</v>
      </c>
      <c r="D116" s="115" t="n">
        <v>-0.13</v>
      </c>
      <c r="E116" s="115" t="n">
        <v>-0.13</v>
      </c>
      <c r="F116" s="116" t="n">
        <v>0.44</v>
      </c>
      <c r="G116" s="115" t="n">
        <v>0.385</v>
      </c>
      <c r="H116" s="115" t="n">
        <v>0.195</v>
      </c>
      <c r="I116" s="115" t="n">
        <v>0.165</v>
      </c>
      <c r="J116" s="115" t="n">
        <v>-0.09</v>
      </c>
      <c r="K116" s="117" t="n">
        <v>-0.07</v>
      </c>
      <c r="L116" s="95" t="n">
        <v>-0.65</v>
      </c>
    </row>
    <row r="117" customFormat="false" ht="12.75" hidden="false" customHeight="false" outlineLevel="0" collapsed="false">
      <c r="A117" s="117" t="n">
        <v>0.484540812902294</v>
      </c>
      <c r="B117" s="128" t="n">
        <v>40330</v>
      </c>
      <c r="C117" s="115" t="n">
        <v>4.696</v>
      </c>
      <c r="D117" s="115" t="n">
        <v>-0.13</v>
      </c>
      <c r="E117" s="115" t="n">
        <v>-0.13</v>
      </c>
      <c r="F117" s="116" t="n">
        <v>0.44</v>
      </c>
      <c r="G117" s="115" t="n">
        <v>0.385</v>
      </c>
      <c r="H117" s="115" t="n">
        <v>0.195</v>
      </c>
      <c r="I117" s="115" t="n">
        <v>0.17</v>
      </c>
      <c r="J117" s="115" t="n">
        <v>-0.09</v>
      </c>
      <c r="K117" s="117" t="n">
        <v>-0.07</v>
      </c>
      <c r="L117" s="95" t="n">
        <v>-0.65</v>
      </c>
    </row>
    <row r="118" customFormat="false" ht="12.75" hidden="false" customHeight="false" outlineLevel="0" collapsed="false">
      <c r="A118" s="117" t="n">
        <v>0.481665985189816</v>
      </c>
      <c r="B118" s="128" t="n">
        <v>40360</v>
      </c>
      <c r="C118" s="115" t="n">
        <v>4.736</v>
      </c>
      <c r="D118" s="115" t="n">
        <v>-0.13</v>
      </c>
      <c r="E118" s="115" t="n">
        <v>-0.13</v>
      </c>
      <c r="F118" s="116" t="n">
        <v>0.5</v>
      </c>
      <c r="G118" s="115" t="n">
        <v>0.3975</v>
      </c>
      <c r="H118" s="115" t="n">
        <v>0.265</v>
      </c>
      <c r="I118" s="115" t="n">
        <v>0.175</v>
      </c>
      <c r="J118" s="115" t="n">
        <v>-0.09</v>
      </c>
      <c r="K118" s="117" t="n">
        <v>-0.07</v>
      </c>
      <c r="L118" s="95" t="n">
        <v>-0.65</v>
      </c>
    </row>
    <row r="119" customFormat="false" ht="12.75" hidden="false" customHeight="false" outlineLevel="0" collapsed="false">
      <c r="A119" s="117" t="n">
        <v>0.478695461603436</v>
      </c>
      <c r="B119" s="128" t="n">
        <v>40391</v>
      </c>
      <c r="C119" s="115" t="n">
        <v>4.784</v>
      </c>
      <c r="D119" s="115" t="n">
        <v>-0.13</v>
      </c>
      <c r="E119" s="115" t="n">
        <v>-0.13</v>
      </c>
      <c r="F119" s="116" t="n">
        <v>0.5</v>
      </c>
      <c r="G119" s="115" t="n">
        <v>0.4</v>
      </c>
      <c r="H119" s="115" t="n">
        <v>0.205</v>
      </c>
      <c r="I119" s="115" t="n">
        <v>0.175</v>
      </c>
      <c r="J119" s="115" t="n">
        <v>-0.09</v>
      </c>
      <c r="K119" s="117" t="n">
        <v>-0.07</v>
      </c>
      <c r="L119" s="95" t="n">
        <v>-0.65</v>
      </c>
    </row>
    <row r="120" customFormat="false" ht="12.75" hidden="false" customHeight="false" outlineLevel="0" collapsed="false">
      <c r="A120" s="117" t="n">
        <v>0.475742985678167</v>
      </c>
      <c r="B120" s="128" t="n">
        <v>40422</v>
      </c>
      <c r="C120" s="115" t="n">
        <v>4.797</v>
      </c>
      <c r="D120" s="115" t="n">
        <v>-0.13</v>
      </c>
      <c r="E120" s="115" t="n">
        <v>-0.13</v>
      </c>
      <c r="F120" s="116" t="n">
        <v>0.46</v>
      </c>
      <c r="G120" s="115" t="n">
        <v>0.3975</v>
      </c>
      <c r="H120" s="115" t="n">
        <v>0.185</v>
      </c>
      <c r="I120" s="115" t="n">
        <v>0.165</v>
      </c>
      <c r="J120" s="115" t="n">
        <v>-0.09</v>
      </c>
      <c r="K120" s="117" t="n">
        <v>-0.07</v>
      </c>
      <c r="L120" s="95" t="n">
        <v>-0.65</v>
      </c>
    </row>
    <row r="121" customFormat="false" ht="12.75" hidden="false" customHeight="false" outlineLevel="0" collapsed="false">
      <c r="A121" s="117" t="n">
        <v>0.472902833010521</v>
      </c>
      <c r="B121" s="128" t="n">
        <v>40452</v>
      </c>
      <c r="C121" s="115" t="n">
        <v>4.83</v>
      </c>
      <c r="D121" s="115" t="n">
        <v>-0.13</v>
      </c>
      <c r="E121" s="115" t="n">
        <v>-0.13</v>
      </c>
      <c r="F121" s="116" t="n">
        <v>0.47</v>
      </c>
      <c r="G121" s="115" t="n">
        <v>0.4</v>
      </c>
      <c r="H121" s="115" t="n">
        <v>0.205</v>
      </c>
      <c r="I121" s="115" t="n">
        <v>0.1725</v>
      </c>
      <c r="J121" s="115" t="n">
        <v>-0.09</v>
      </c>
      <c r="K121" s="117" t="n">
        <v>-0.07</v>
      </c>
      <c r="L121" s="95" t="n">
        <v>-0.65</v>
      </c>
    </row>
    <row r="122" customFormat="false" ht="12.75" hidden="false" customHeight="false" outlineLevel="0" collapsed="false">
      <c r="A122" s="117" t="n">
        <v>0.469985555634762</v>
      </c>
      <c r="B122" s="128" t="n">
        <v>40483</v>
      </c>
      <c r="C122" s="115" t="n">
        <v>4.946</v>
      </c>
      <c r="D122" s="115" t="n">
        <v>-0.13</v>
      </c>
      <c r="E122" s="115" t="n">
        <v>-0.13</v>
      </c>
      <c r="F122" s="116" t="n">
        <v>0.86</v>
      </c>
      <c r="G122" s="115" t="n">
        <v>0.645</v>
      </c>
      <c r="H122" s="115" t="n">
        <v>0.3</v>
      </c>
      <c r="I122" s="115" t="n">
        <v>0.24</v>
      </c>
      <c r="J122" s="115" t="n">
        <v>0.005</v>
      </c>
      <c r="K122" s="117" t="n">
        <v>0.07</v>
      </c>
      <c r="L122" s="95" t="n">
        <v>-0.5</v>
      </c>
    </row>
    <row r="123" customFormat="false" ht="12.75" hidden="false" customHeight="false" outlineLevel="0" collapsed="false">
      <c r="A123" s="117" t="n">
        <v>0.467179265587068</v>
      </c>
      <c r="B123" s="128" t="n">
        <v>40513</v>
      </c>
      <c r="C123" s="115" t="n">
        <v>5.069</v>
      </c>
      <c r="D123" s="115" t="n">
        <v>-0.1325</v>
      </c>
      <c r="E123" s="115" t="n">
        <v>-0.1325</v>
      </c>
      <c r="F123" s="116" t="n">
        <v>1.28</v>
      </c>
      <c r="G123" s="115" t="n">
        <v>0.98</v>
      </c>
      <c r="H123" s="115" t="n">
        <v>0.37</v>
      </c>
      <c r="I123" s="115" t="n">
        <v>0.26</v>
      </c>
      <c r="J123" s="115" t="n">
        <v>0.025</v>
      </c>
      <c r="K123" s="117" t="n">
        <v>0.075</v>
      </c>
      <c r="L123" s="95" t="n">
        <v>-0.5</v>
      </c>
    </row>
    <row r="124" customFormat="false" ht="12.75" hidden="false" customHeight="false" outlineLevel="0" collapsed="false">
      <c r="A124" s="117" t="n">
        <v>0.464296773615735</v>
      </c>
      <c r="B124" s="128" t="n">
        <v>40544</v>
      </c>
      <c r="C124" s="115" t="n">
        <v>5.094</v>
      </c>
      <c r="D124" s="115" t="n">
        <v>-0.135</v>
      </c>
      <c r="E124" s="115" t="n">
        <v>-0.135</v>
      </c>
      <c r="F124" s="116" t="n">
        <v>1.61</v>
      </c>
      <c r="G124" s="115" t="n">
        <v>1.205</v>
      </c>
      <c r="H124" s="115" t="n">
        <v>0.4</v>
      </c>
      <c r="I124" s="115" t="n">
        <v>0.27</v>
      </c>
      <c r="J124" s="115" t="n">
        <v>0.0375</v>
      </c>
      <c r="K124" s="117" t="n">
        <v>0.09</v>
      </c>
      <c r="L124" s="95" t="n">
        <v>-0.5</v>
      </c>
    </row>
    <row r="125" customFormat="false" ht="12.75" hidden="false" customHeight="false" outlineLevel="0" collapsed="false">
      <c r="A125" s="117" t="n">
        <v>0.461431802673887</v>
      </c>
      <c r="B125" s="128" t="n">
        <v>40575</v>
      </c>
      <c r="C125" s="115" t="n">
        <v>4.974</v>
      </c>
      <c r="D125" s="115" t="n">
        <v>-0.1275</v>
      </c>
      <c r="E125" s="115" t="n">
        <v>-0.1275</v>
      </c>
      <c r="F125" s="116" t="n">
        <v>1.57</v>
      </c>
      <c r="G125" s="115" t="n">
        <v>1.205</v>
      </c>
      <c r="H125" s="115" t="n">
        <v>0.39</v>
      </c>
      <c r="I125" s="115" t="n">
        <v>0.27</v>
      </c>
      <c r="J125" s="115" t="n">
        <v>0.0425</v>
      </c>
      <c r="K125" s="117" t="n">
        <v>0.09</v>
      </c>
      <c r="L125" s="95" t="n">
        <v>-0.5</v>
      </c>
    </row>
    <row r="126" customFormat="false" ht="12.75" hidden="false" customHeight="false" outlineLevel="0" collapsed="false">
      <c r="A126" s="117" t="n">
        <v>0.458859059459676</v>
      </c>
      <c r="B126" s="128" t="n">
        <v>40603</v>
      </c>
      <c r="C126" s="115" t="n">
        <v>4.834</v>
      </c>
      <c r="D126" s="115" t="n">
        <v>-0.125</v>
      </c>
      <c r="E126" s="115" t="n">
        <v>-0.125</v>
      </c>
      <c r="F126" s="116" t="n">
        <v>0.93</v>
      </c>
      <c r="G126" s="115" t="n">
        <v>0.815</v>
      </c>
      <c r="H126" s="115" t="n">
        <v>0.39</v>
      </c>
      <c r="I126" s="115" t="n">
        <v>0.24</v>
      </c>
      <c r="J126" s="115" t="n">
        <v>0.04</v>
      </c>
      <c r="K126" s="117" t="n">
        <v>0.075</v>
      </c>
      <c r="L126" s="95" t="n">
        <v>-0.5</v>
      </c>
    </row>
    <row r="127" customFormat="false" ht="12.75" hidden="false" customHeight="false" outlineLevel="0" collapsed="false">
      <c r="A127" s="117" t="n">
        <v>0.456027145841778</v>
      </c>
      <c r="B127" s="128" t="n">
        <v>40634</v>
      </c>
      <c r="C127" s="115" t="n">
        <v>4.705</v>
      </c>
      <c r="D127" s="115" t="n">
        <v>-0.13</v>
      </c>
      <c r="E127" s="115" t="n">
        <v>-0.13</v>
      </c>
      <c r="F127" s="116" t="n">
        <v>0.5</v>
      </c>
      <c r="G127" s="115" t="n">
        <v>0.435</v>
      </c>
      <c r="H127" s="115" t="n">
        <v>0.24</v>
      </c>
      <c r="I127" s="115" t="n">
        <v>0.17</v>
      </c>
      <c r="J127" s="115" t="n">
        <v>-0.09</v>
      </c>
      <c r="K127" s="117" t="n">
        <v>-0.07</v>
      </c>
      <c r="L127" s="95" t="n">
        <v>-0.65</v>
      </c>
    </row>
    <row r="128" customFormat="false" ht="12.75" hidden="false" customHeight="false" outlineLevel="0" collapsed="false">
      <c r="A128" s="117" t="n">
        <v>0.453302979483987</v>
      </c>
      <c r="B128" s="128" t="n">
        <v>40664</v>
      </c>
      <c r="C128" s="115" t="n">
        <v>4.749</v>
      </c>
      <c r="D128" s="115" t="n">
        <v>-0.13</v>
      </c>
      <c r="E128" s="115" t="n">
        <v>-0.13</v>
      </c>
      <c r="F128" s="116" t="n">
        <v>0.44</v>
      </c>
      <c r="G128" s="115" t="n">
        <v>0.385</v>
      </c>
      <c r="H128" s="115" t="n">
        <v>0.195</v>
      </c>
      <c r="I128" s="115" t="n">
        <v>0.165</v>
      </c>
      <c r="J128" s="115" t="n">
        <v>-0.09</v>
      </c>
      <c r="K128" s="117" t="n">
        <v>-0.07</v>
      </c>
      <c r="L128" s="95" t="n">
        <v>-0.65</v>
      </c>
    </row>
    <row r="129" customFormat="false" ht="12.75" hidden="false" customHeight="false" outlineLevel="0" collapsed="false">
      <c r="A129" s="117" t="n">
        <v>0.450504848974204</v>
      </c>
      <c r="B129" s="128" t="n">
        <v>40695</v>
      </c>
      <c r="C129" s="115" t="n">
        <v>4.786</v>
      </c>
      <c r="D129" s="115" t="n">
        <v>-0.13</v>
      </c>
      <c r="E129" s="115" t="n">
        <v>-0.13</v>
      </c>
      <c r="F129" s="116" t="n">
        <v>0.44</v>
      </c>
      <c r="G129" s="115" t="n">
        <v>0.385</v>
      </c>
      <c r="H129" s="115" t="n">
        <v>0.195</v>
      </c>
      <c r="I129" s="115" t="n">
        <v>0.17</v>
      </c>
      <c r="J129" s="115" t="n">
        <v>-0.09</v>
      </c>
      <c r="K129" s="117" t="n">
        <v>-0.07</v>
      </c>
      <c r="L129" s="95" t="n">
        <v>-0.65</v>
      </c>
    </row>
    <row r="130" customFormat="false" ht="12.75" hidden="false" customHeight="false" outlineLevel="0" collapsed="false">
      <c r="A130" s="117" t="n">
        <v>0.447813183387692</v>
      </c>
      <c r="B130" s="128" t="n">
        <v>40725</v>
      </c>
      <c r="C130" s="115" t="n">
        <v>4.826</v>
      </c>
      <c r="D130" s="115" t="n">
        <v>-0.13</v>
      </c>
      <c r="E130" s="115" t="n">
        <v>-0.13</v>
      </c>
      <c r="F130" s="116" t="n">
        <v>0.5</v>
      </c>
      <c r="G130" s="115" t="n">
        <v>0.3975</v>
      </c>
      <c r="H130" s="115" t="n">
        <v>0.265</v>
      </c>
      <c r="I130" s="115" t="n">
        <v>0.175</v>
      </c>
      <c r="J130" s="115" t="n">
        <v>-0.09</v>
      </c>
      <c r="K130" s="117" t="n">
        <v>-0.07</v>
      </c>
      <c r="L130" s="95" t="n">
        <v>-0.65</v>
      </c>
    </row>
    <row r="131" customFormat="false" ht="12.75" hidden="false" customHeight="false" outlineLevel="0" collapsed="false">
      <c r="A131" s="117" t="n">
        <v>0.445048439189562</v>
      </c>
      <c r="B131" s="128" t="n">
        <v>40756</v>
      </c>
      <c r="C131" s="115" t="n">
        <v>4.874</v>
      </c>
      <c r="D131" s="115" t="n">
        <v>-0.13</v>
      </c>
      <c r="E131" s="115" t="n">
        <v>-0.13</v>
      </c>
      <c r="F131" s="116" t="n">
        <v>0.5</v>
      </c>
      <c r="G131" s="115" t="n">
        <v>0.4</v>
      </c>
      <c r="H131" s="115" t="n">
        <v>0.205</v>
      </c>
      <c r="I131" s="115" t="n">
        <v>0.175</v>
      </c>
      <c r="J131" s="115" t="n">
        <v>-0.09</v>
      </c>
      <c r="K131" s="117" t="n">
        <v>-0.07</v>
      </c>
      <c r="L131" s="95" t="n">
        <v>-0.65</v>
      </c>
    </row>
    <row r="132" customFormat="false" ht="12.75" hidden="false" customHeight="false" outlineLevel="0" collapsed="false">
      <c r="A132" s="117" t="n">
        <v>0.442300511212284</v>
      </c>
      <c r="B132" s="128" t="n">
        <v>40787</v>
      </c>
      <c r="C132" s="115" t="n">
        <v>4.887</v>
      </c>
      <c r="D132" s="115" t="n">
        <v>-0.13</v>
      </c>
      <c r="E132" s="115" t="n">
        <v>-0.13</v>
      </c>
      <c r="F132" s="116" t="n">
        <v>0.46</v>
      </c>
      <c r="G132" s="115" t="n">
        <v>0.3975</v>
      </c>
      <c r="H132" s="115" t="n">
        <v>0.185</v>
      </c>
      <c r="I132" s="115" t="n">
        <v>0.165</v>
      </c>
      <c r="J132" s="115" t="n">
        <v>-0.09</v>
      </c>
      <c r="K132" s="117" t="n">
        <v>-0.07</v>
      </c>
      <c r="L132" s="95" t="n">
        <v>-0.65</v>
      </c>
    </row>
    <row r="133" customFormat="false" ht="12.75" hidden="false" customHeight="false" outlineLevel="0" collapsed="false">
      <c r="A133" s="117" t="n">
        <v>0.439657142504923</v>
      </c>
      <c r="B133" s="128" t="n">
        <v>40817</v>
      </c>
      <c r="C133" s="115" t="n">
        <v>4.92</v>
      </c>
      <c r="D133" s="115" t="n">
        <v>-0.13</v>
      </c>
      <c r="E133" s="115" t="n">
        <v>-0.13</v>
      </c>
      <c r="F133" s="116" t="n">
        <v>0.47</v>
      </c>
      <c r="G133" s="115" t="n">
        <v>0.4</v>
      </c>
      <c r="H133" s="115" t="n">
        <v>0.205</v>
      </c>
      <c r="I133" s="115" t="n">
        <v>0.1725</v>
      </c>
      <c r="J133" s="115" t="n">
        <v>-0.09</v>
      </c>
      <c r="K133" s="117" t="n">
        <v>-0.07</v>
      </c>
      <c r="L133" s="95" t="n">
        <v>-0.65</v>
      </c>
    </row>
    <row r="134" customFormat="false" ht="12.75" hidden="false" customHeight="false" outlineLevel="0" collapsed="false">
      <c r="A134" s="117" t="n">
        <v>0.436942011047893</v>
      </c>
      <c r="B134" s="128" t="n">
        <v>40848</v>
      </c>
      <c r="C134" s="115" t="n">
        <v>5.036</v>
      </c>
      <c r="D134" s="115" t="n">
        <v>-0.13</v>
      </c>
      <c r="E134" s="115" t="n">
        <v>-0.13</v>
      </c>
      <c r="F134" s="116" t="n">
        <v>0.86</v>
      </c>
      <c r="G134" s="115" t="n">
        <v>0.645</v>
      </c>
      <c r="H134" s="115" t="n">
        <v>0.3</v>
      </c>
      <c r="I134" s="115" t="n">
        <v>0.24</v>
      </c>
      <c r="J134" s="115" t="n">
        <v>0.005</v>
      </c>
      <c r="K134" s="117" t="n">
        <v>0.07</v>
      </c>
      <c r="L134" s="95" t="n">
        <v>-0.5</v>
      </c>
    </row>
    <row r="135" customFormat="false" ht="12.75" hidden="false" customHeight="false" outlineLevel="0" collapsed="false">
      <c r="A135" s="117" t="n">
        <v>0.434330193882335</v>
      </c>
      <c r="B135" s="128" t="n">
        <v>40878</v>
      </c>
      <c r="C135" s="115" t="n">
        <v>5.159</v>
      </c>
      <c r="D135" s="115" t="n">
        <v>-0.1325</v>
      </c>
      <c r="E135" s="115" t="n">
        <v>-0.1325</v>
      </c>
      <c r="F135" s="116" t="n">
        <v>1.28</v>
      </c>
      <c r="G135" s="115" t="n">
        <v>0.98</v>
      </c>
      <c r="H135" s="115" t="n">
        <v>0.37</v>
      </c>
      <c r="I135" s="115" t="n">
        <v>0.26</v>
      </c>
      <c r="J135" s="115" t="n">
        <v>0.025</v>
      </c>
      <c r="K135" s="117" t="n">
        <v>0.075</v>
      </c>
      <c r="L135" s="95" t="n">
        <v>-0.5</v>
      </c>
    </row>
    <row r="136" customFormat="false" ht="12.75" hidden="false" customHeight="false" outlineLevel="0" collapsed="false">
      <c r="A136" s="117" t="n">
        <v>0.431647473551181</v>
      </c>
      <c r="B136" s="128" t="n">
        <v>40909</v>
      </c>
      <c r="C136" s="115" t="n">
        <v>5.189</v>
      </c>
      <c r="D136" s="115" t="n">
        <v>-0.135</v>
      </c>
      <c r="E136" s="115" t="n">
        <v>-0.135</v>
      </c>
      <c r="F136" s="116" t="n">
        <v>1.61</v>
      </c>
      <c r="G136" s="115" t="n">
        <v>1.205</v>
      </c>
      <c r="H136" s="115" t="n">
        <v>0.4</v>
      </c>
      <c r="I136" s="115" t="n">
        <v>0.27</v>
      </c>
      <c r="J136" s="115" t="n">
        <v>0.0375</v>
      </c>
      <c r="K136" s="117" t="n">
        <v>0.09</v>
      </c>
      <c r="L136" s="95" t="n">
        <v>-0.5</v>
      </c>
    </row>
    <row r="137" customFormat="false" ht="12.75" hidden="false" customHeight="false" outlineLevel="0" collapsed="false">
      <c r="A137" s="117" t="n">
        <v>0.428981078182714</v>
      </c>
      <c r="B137" s="128" t="n">
        <v>40940</v>
      </c>
      <c r="C137" s="115" t="n">
        <v>5.069</v>
      </c>
      <c r="D137" s="115" t="n">
        <v>-0.1275</v>
      </c>
      <c r="E137" s="115" t="n">
        <v>-0.1275</v>
      </c>
      <c r="F137" s="116" t="n">
        <v>1.57</v>
      </c>
      <c r="G137" s="115" t="n">
        <v>1.205</v>
      </c>
      <c r="H137" s="115" t="n">
        <v>0.39</v>
      </c>
      <c r="I137" s="115" t="n">
        <v>0.27</v>
      </c>
      <c r="J137" s="115" t="n">
        <v>0.0425</v>
      </c>
      <c r="K137" s="117" t="n">
        <v>0.09</v>
      </c>
      <c r="L137" s="95" t="n">
        <v>-0.5</v>
      </c>
    </row>
    <row r="138" customFormat="false" ht="12.75" hidden="false" customHeight="false" outlineLevel="0" collapsed="false">
      <c r="A138" s="117" t="n">
        <v>0.426501400779305</v>
      </c>
      <c r="B138" s="128" t="n">
        <v>40969</v>
      </c>
      <c r="C138" s="115" t="n">
        <v>4.929</v>
      </c>
      <c r="D138" s="115" t="n">
        <v>-0.125</v>
      </c>
      <c r="E138" s="115" t="n">
        <v>-0.125</v>
      </c>
      <c r="F138" s="116" t="n">
        <v>0.93</v>
      </c>
      <c r="G138" s="115" t="n">
        <v>0.815</v>
      </c>
      <c r="H138" s="115" t="n">
        <v>0.39</v>
      </c>
      <c r="I138" s="115" t="n">
        <v>0.24</v>
      </c>
      <c r="J138" s="115" t="n">
        <v>0.04</v>
      </c>
      <c r="K138" s="117" t="n">
        <v>0.075</v>
      </c>
      <c r="L138" s="95" t="n">
        <v>-0.5</v>
      </c>
    </row>
    <row r="139" customFormat="false" ht="12.75" hidden="false" customHeight="false" outlineLevel="0" collapsed="false">
      <c r="A139" s="117" t="n">
        <v>0.423866324787971</v>
      </c>
      <c r="B139" s="128" t="n">
        <v>41000</v>
      </c>
      <c r="C139" s="115" t="n">
        <v>4.8</v>
      </c>
      <c r="D139" s="115" t="n">
        <v>-0.13</v>
      </c>
      <c r="E139" s="115" t="n">
        <v>-0.13</v>
      </c>
      <c r="F139" s="116" t="n">
        <v>0.5</v>
      </c>
      <c r="G139" s="115" t="n">
        <v>0.435</v>
      </c>
      <c r="H139" s="115" t="n">
        <v>0.24</v>
      </c>
      <c r="I139" s="115" t="n">
        <v>0.17</v>
      </c>
      <c r="J139" s="115" t="n">
        <v>-0.09</v>
      </c>
      <c r="K139" s="117" t="n">
        <v>-0.07</v>
      </c>
      <c r="L139" s="95" t="n">
        <v>-0.65</v>
      </c>
    </row>
    <row r="140" customFormat="false" ht="12.75" hidden="false" customHeight="false" outlineLevel="0" collapsed="false">
      <c r="A140" s="117" t="n">
        <v>0.421331523974395</v>
      </c>
      <c r="B140" s="128" t="n">
        <v>41030</v>
      </c>
      <c r="C140" s="115" t="n">
        <v>4.844</v>
      </c>
      <c r="D140" s="115" t="n">
        <v>-0.13</v>
      </c>
      <c r="E140" s="115" t="n">
        <v>-0.13</v>
      </c>
      <c r="F140" s="116" t="n">
        <v>0.44</v>
      </c>
      <c r="G140" s="115" t="n">
        <v>0.385</v>
      </c>
      <c r="H140" s="115" t="n">
        <v>0.195</v>
      </c>
      <c r="I140" s="115" t="n">
        <v>0.165</v>
      </c>
      <c r="J140" s="115" t="n">
        <v>-0.09</v>
      </c>
      <c r="K140" s="117" t="n">
        <v>-0.07</v>
      </c>
      <c r="L140" s="95" t="n">
        <v>-0.65</v>
      </c>
    </row>
    <row r="141" customFormat="false" ht="12.75" hidden="false" customHeight="false" outlineLevel="0" collapsed="false">
      <c r="A141" s="117" t="n">
        <v>0.418727918056356</v>
      </c>
      <c r="B141" s="128" t="n">
        <v>41061</v>
      </c>
      <c r="C141" s="115" t="n">
        <v>4.881</v>
      </c>
      <c r="D141" s="115" t="n">
        <v>-0.13</v>
      </c>
      <c r="E141" s="115" t="n">
        <v>-0.13</v>
      </c>
      <c r="F141" s="116" t="n">
        <v>0.44</v>
      </c>
      <c r="G141" s="115" t="n">
        <v>0.385</v>
      </c>
      <c r="H141" s="115" t="n">
        <v>0.195</v>
      </c>
      <c r="I141" s="115" t="n">
        <v>0.17</v>
      </c>
      <c r="J141" s="115" t="n">
        <v>-0.09</v>
      </c>
      <c r="K141" s="117" t="n">
        <v>-0.07</v>
      </c>
      <c r="L141" s="95" t="n">
        <v>-0.65</v>
      </c>
    </row>
    <row r="142" customFormat="false" ht="12.75" hidden="false" customHeight="false" outlineLevel="0" collapsed="false">
      <c r="A142" s="117" t="n">
        <v>0.416223392569655</v>
      </c>
      <c r="B142" s="128" t="n">
        <v>41091</v>
      </c>
      <c r="C142" s="115" t="n">
        <v>4.921</v>
      </c>
      <c r="D142" s="115" t="n">
        <v>-0.13</v>
      </c>
      <c r="E142" s="115" t="n">
        <v>-0.13</v>
      </c>
      <c r="F142" s="116" t="n">
        <v>0.5</v>
      </c>
      <c r="G142" s="115" t="n">
        <v>0.3975</v>
      </c>
      <c r="H142" s="115" t="n">
        <v>0.265</v>
      </c>
      <c r="I142" s="115" t="n">
        <v>0.175</v>
      </c>
      <c r="J142" s="115" t="n">
        <v>-0.09</v>
      </c>
      <c r="K142" s="117" t="n">
        <v>-0.07</v>
      </c>
      <c r="L142" s="95" t="n">
        <v>-0.65</v>
      </c>
    </row>
    <row r="143" customFormat="false" ht="12.75" hidden="false" customHeight="false" outlineLevel="0" collapsed="false">
      <c r="A143" s="117" t="n">
        <v>0.41365088666952</v>
      </c>
      <c r="B143" s="128" t="n">
        <v>41122</v>
      </c>
      <c r="C143" s="115" t="n">
        <v>4.969</v>
      </c>
      <c r="D143" s="115" t="n">
        <v>-0.13</v>
      </c>
      <c r="E143" s="115" t="n">
        <v>-0.13</v>
      </c>
      <c r="F143" s="116" t="n">
        <v>0.5</v>
      </c>
      <c r="G143" s="115" t="n">
        <v>0.4</v>
      </c>
      <c r="H143" s="115" t="n">
        <v>0.205</v>
      </c>
      <c r="I143" s="115" t="n">
        <v>0.175</v>
      </c>
      <c r="J143" s="115" t="n">
        <v>-0.09</v>
      </c>
      <c r="K143" s="117" t="n">
        <v>-0.07</v>
      </c>
      <c r="L143" s="95" t="n">
        <v>-0.65</v>
      </c>
    </row>
    <row r="144" customFormat="false" ht="12.75" hidden="false" customHeight="false" outlineLevel="0" collapsed="false">
      <c r="A144" s="117" t="n">
        <v>0.41109404525372</v>
      </c>
      <c r="B144" s="128" t="n">
        <v>41153</v>
      </c>
      <c r="C144" s="115" t="n">
        <v>4.982</v>
      </c>
      <c r="D144" s="115" t="n">
        <v>-0.13</v>
      </c>
      <c r="E144" s="115" t="n">
        <v>-0.13</v>
      </c>
      <c r="F144" s="116" t="n">
        <v>0.46</v>
      </c>
      <c r="G144" s="115" t="n">
        <v>0.3975</v>
      </c>
      <c r="H144" s="115" t="n">
        <v>0.185</v>
      </c>
      <c r="I144" s="115" t="n">
        <v>0.165</v>
      </c>
      <c r="J144" s="115" t="n">
        <v>-0.09</v>
      </c>
      <c r="K144" s="117" t="n">
        <v>-0.07</v>
      </c>
      <c r="L144" s="95" t="n">
        <v>-0.65</v>
      </c>
    </row>
    <row r="145" customFormat="false" ht="12.75" hidden="false" customHeight="false" outlineLevel="0" collapsed="false">
      <c r="A145" s="117" t="n">
        <v>0.40863450881268</v>
      </c>
      <c r="B145" s="128" t="n">
        <v>41183</v>
      </c>
      <c r="C145" s="115" t="n">
        <v>5.015</v>
      </c>
      <c r="D145" s="115" t="n">
        <v>-0.13</v>
      </c>
      <c r="E145" s="115" t="n">
        <v>-0.13</v>
      </c>
      <c r="F145" s="116" t="n">
        <v>0.47</v>
      </c>
      <c r="G145" s="115" t="n">
        <v>0.4</v>
      </c>
      <c r="H145" s="115" t="n">
        <v>0.205</v>
      </c>
      <c r="I145" s="115" t="n">
        <v>0.1725</v>
      </c>
      <c r="J145" s="115" t="n">
        <v>-0.09</v>
      </c>
      <c r="K145" s="117" t="n">
        <v>-0.07</v>
      </c>
      <c r="L145" s="95" t="n">
        <v>-0.65</v>
      </c>
    </row>
    <row r="146" customFormat="false" ht="12.75" hidden="false" customHeight="false" outlineLevel="0" collapsed="false">
      <c r="A146" s="117" t="n">
        <v>0.406108217380452</v>
      </c>
      <c r="B146" s="128" t="n">
        <v>41214</v>
      </c>
      <c r="C146" s="115" t="n">
        <v>5.131</v>
      </c>
      <c r="D146" s="115" t="n">
        <v>-0.13</v>
      </c>
      <c r="E146" s="115" t="n">
        <v>-0.13</v>
      </c>
      <c r="F146" s="116" t="n">
        <v>0.86</v>
      </c>
      <c r="G146" s="115" t="n">
        <v>0.645</v>
      </c>
      <c r="H146" s="115" t="n">
        <v>0.3</v>
      </c>
      <c r="I146" s="115" t="n">
        <v>0.24</v>
      </c>
      <c r="J146" s="115" t="n">
        <v>0.005</v>
      </c>
      <c r="K146" s="117" t="n">
        <v>0.07</v>
      </c>
      <c r="L146" s="95" t="n">
        <v>-0.5</v>
      </c>
    </row>
    <row r="147" customFormat="false" ht="12.75" hidden="false" customHeight="false" outlineLevel="0" collapsed="false">
      <c r="A147" s="117" t="n">
        <v>0.403678071023108</v>
      </c>
      <c r="B147" s="128" t="n">
        <v>41244</v>
      </c>
      <c r="C147" s="115" t="n">
        <v>5.254</v>
      </c>
      <c r="D147" s="115" t="n">
        <v>-0.1325</v>
      </c>
      <c r="E147" s="115" t="n">
        <v>-0.1325</v>
      </c>
      <c r="F147" s="116" t="n">
        <v>1.28</v>
      </c>
      <c r="G147" s="115" t="n">
        <v>0.98</v>
      </c>
      <c r="H147" s="115" t="n">
        <v>0.37</v>
      </c>
      <c r="I147" s="115" t="n">
        <v>0.26</v>
      </c>
      <c r="J147" s="115" t="n">
        <v>0.025</v>
      </c>
      <c r="K147" s="117" t="n">
        <v>0.075</v>
      </c>
      <c r="L147" s="95" t="n">
        <v>-0.5</v>
      </c>
    </row>
    <row r="148" customFormat="false" ht="12.75" hidden="false" customHeight="false" outlineLevel="0" collapsed="false">
      <c r="A148" s="117" t="n">
        <v>0.401181970165305</v>
      </c>
      <c r="B148" s="128" t="n">
        <v>41275</v>
      </c>
      <c r="C148" s="115" t="n">
        <v>5.289</v>
      </c>
      <c r="D148" s="115" t="n">
        <v>-0.135</v>
      </c>
      <c r="E148" s="115" t="n">
        <v>-0.135</v>
      </c>
      <c r="F148" s="116" t="n">
        <v>1.61</v>
      </c>
      <c r="G148" s="115" t="n">
        <v>1.205</v>
      </c>
      <c r="H148" s="115" t="n">
        <v>0.4</v>
      </c>
      <c r="I148" s="115" t="n">
        <v>0.27</v>
      </c>
      <c r="J148" s="115" t="n">
        <v>0.0375</v>
      </c>
      <c r="K148" s="117" t="n">
        <v>0.09</v>
      </c>
      <c r="L148" s="95" t="n">
        <v>-0.5</v>
      </c>
    </row>
    <row r="149" customFormat="false" ht="12.75" hidden="false" customHeight="false" outlineLevel="0" collapsed="false">
      <c r="A149" s="117" t="n">
        <v>0.398701075656766</v>
      </c>
      <c r="B149" s="128" t="n">
        <v>41306</v>
      </c>
      <c r="C149" s="115" t="n">
        <v>5.169</v>
      </c>
      <c r="D149" s="115" t="n">
        <v>-0.1275</v>
      </c>
      <c r="E149" s="115" t="n">
        <v>-0.1275</v>
      </c>
      <c r="F149" s="116" t="n">
        <v>1.57</v>
      </c>
      <c r="G149" s="115" t="n">
        <v>1.205</v>
      </c>
      <c r="H149" s="115" t="n">
        <v>0.39</v>
      </c>
      <c r="I149" s="115" t="n">
        <v>0.27</v>
      </c>
      <c r="J149" s="115" t="n">
        <v>0.0425</v>
      </c>
      <c r="K149" s="117" t="n">
        <v>0.09</v>
      </c>
      <c r="L149" s="95" t="n">
        <v>-0.5</v>
      </c>
    </row>
    <row r="150" customFormat="false" ht="12.75" hidden="false" customHeight="false" outlineLevel="0" collapsed="false">
      <c r="A150" s="117" t="n">
        <v>0.396473262019667</v>
      </c>
      <c r="B150" s="128" t="n">
        <v>41334</v>
      </c>
      <c r="C150" s="115" t="n">
        <v>5.029</v>
      </c>
      <c r="D150" s="115" t="n">
        <v>-0.125</v>
      </c>
      <c r="E150" s="115" t="n">
        <v>-0.125</v>
      </c>
      <c r="F150" s="116" t="n">
        <v>0.93</v>
      </c>
      <c r="G150" s="115" t="n">
        <v>0.815</v>
      </c>
      <c r="H150" s="115" t="n">
        <v>0.39</v>
      </c>
      <c r="I150" s="115" t="n">
        <v>0.24</v>
      </c>
      <c r="J150" s="115" t="n">
        <v>0.04</v>
      </c>
      <c r="K150" s="117" t="n">
        <v>0.075</v>
      </c>
      <c r="L150" s="95" t="n">
        <v>-0.5</v>
      </c>
    </row>
    <row r="151" customFormat="false" ht="12.75" hidden="false" customHeight="false" outlineLevel="0" collapsed="false">
      <c r="A151" s="117" t="n">
        <v>0.39402105709625</v>
      </c>
      <c r="B151" s="128" t="n">
        <v>41365</v>
      </c>
      <c r="C151" s="115" t="n">
        <v>4.9</v>
      </c>
      <c r="D151" s="115" t="n">
        <v>-0.13</v>
      </c>
      <c r="E151" s="115" t="n">
        <v>-0.13</v>
      </c>
      <c r="F151" s="116" t="n">
        <v>0.5</v>
      </c>
      <c r="G151" s="115" t="n">
        <v>0.435</v>
      </c>
      <c r="H151" s="115" t="n">
        <v>0.24</v>
      </c>
      <c r="I151" s="115" t="n">
        <v>0.17</v>
      </c>
      <c r="J151" s="115" t="n">
        <v>-0.09</v>
      </c>
      <c r="K151" s="117" t="n">
        <v>-0.07</v>
      </c>
      <c r="L151" s="95" t="n">
        <v>-0.65</v>
      </c>
    </row>
    <row r="152" customFormat="false" ht="12.75" hidden="false" customHeight="false" outlineLevel="0" collapsed="false">
      <c r="A152" s="117" t="n">
        <v>0.391662184243123</v>
      </c>
      <c r="B152" s="128" t="n">
        <v>41395</v>
      </c>
      <c r="C152" s="115" t="n">
        <v>4.944</v>
      </c>
      <c r="D152" s="115" t="n">
        <v>-0.13</v>
      </c>
      <c r="E152" s="115" t="n">
        <v>-0.13</v>
      </c>
      <c r="F152" s="116" t="n">
        <v>0.44</v>
      </c>
      <c r="G152" s="115" t="n">
        <v>0.385</v>
      </c>
      <c r="H152" s="115" t="n">
        <v>0.195</v>
      </c>
      <c r="I152" s="115" t="n">
        <v>0.165</v>
      </c>
      <c r="J152" s="115" t="n">
        <v>-0.09</v>
      </c>
      <c r="K152" s="117" t="n">
        <v>-0.07</v>
      </c>
      <c r="L152" s="95" t="n">
        <v>-0.65</v>
      </c>
    </row>
    <row r="153" customFormat="false" ht="12.75" hidden="false" customHeight="false" outlineLevel="0" collapsed="false">
      <c r="A153" s="117" t="n">
        <v>0.389239298004115</v>
      </c>
      <c r="B153" s="128" t="n">
        <v>41426</v>
      </c>
      <c r="C153" s="115" t="n">
        <v>4.981</v>
      </c>
      <c r="D153" s="115" t="n">
        <v>-0.13</v>
      </c>
      <c r="E153" s="115" t="n">
        <v>-0.13</v>
      </c>
      <c r="F153" s="116" t="n">
        <v>0.44</v>
      </c>
      <c r="G153" s="115" t="n">
        <v>0.385</v>
      </c>
      <c r="H153" s="115" t="n">
        <v>0.195</v>
      </c>
      <c r="I153" s="115" t="n">
        <v>0.17</v>
      </c>
      <c r="J153" s="115" t="n">
        <v>-0.09</v>
      </c>
      <c r="K153" s="117" t="n">
        <v>-0.07</v>
      </c>
      <c r="L153" s="95" t="n">
        <v>-0.65</v>
      </c>
    </row>
    <row r="154" customFormat="false" ht="12.75" hidden="false" customHeight="false" outlineLevel="0" collapsed="false">
      <c r="A154" s="117" t="n">
        <v>0.386908630572598</v>
      </c>
      <c r="B154" s="128" t="n">
        <v>41456</v>
      </c>
      <c r="C154" s="115" t="n">
        <v>5.021</v>
      </c>
      <c r="D154" s="115" t="n">
        <v>-0.13</v>
      </c>
      <c r="E154" s="115" t="n">
        <v>-0.13</v>
      </c>
      <c r="F154" s="116" t="n">
        <v>0.5</v>
      </c>
      <c r="G154" s="115" t="n">
        <v>0.3975</v>
      </c>
      <c r="H154" s="115" t="n">
        <v>0.265</v>
      </c>
      <c r="I154" s="115" t="n">
        <v>0.175</v>
      </c>
      <c r="J154" s="115" t="n">
        <v>-0.09</v>
      </c>
      <c r="K154" s="117" t="n">
        <v>-0.07</v>
      </c>
      <c r="L154" s="95" t="n">
        <v>-0.65</v>
      </c>
    </row>
    <row r="155" customFormat="false" ht="12.75" hidden="false" customHeight="false" outlineLevel="0" collapsed="false">
      <c r="A155" s="117" t="n">
        <v>0.384514717864523</v>
      </c>
      <c r="B155" s="128" t="n">
        <v>41487</v>
      </c>
      <c r="C155" s="115" t="n">
        <v>5.069</v>
      </c>
      <c r="D155" s="115" t="n">
        <v>-0.13</v>
      </c>
      <c r="E155" s="115" t="n">
        <v>-0.13</v>
      </c>
      <c r="F155" s="116" t="n">
        <v>0.5</v>
      </c>
      <c r="G155" s="115" t="n">
        <v>0.4</v>
      </c>
      <c r="H155" s="115" t="n">
        <v>0.205</v>
      </c>
      <c r="I155" s="115" t="n">
        <v>0.175</v>
      </c>
      <c r="J155" s="115" t="n">
        <v>-0.09</v>
      </c>
      <c r="K155" s="117" t="n">
        <v>-0.07</v>
      </c>
      <c r="L155" s="95" t="n">
        <v>-0.65</v>
      </c>
    </row>
    <row r="156" customFormat="false" ht="12.75" hidden="false" customHeight="false" outlineLevel="0" collapsed="false">
      <c r="A156" s="117" t="n">
        <v>0.382135398419335</v>
      </c>
      <c r="B156" s="128" t="n">
        <v>41518</v>
      </c>
      <c r="C156" s="115" t="n">
        <v>5.082</v>
      </c>
      <c r="D156" s="115" t="n">
        <v>-0.13</v>
      </c>
      <c r="E156" s="115" t="n">
        <v>-0.13</v>
      </c>
      <c r="F156" s="116" t="n">
        <v>0.46</v>
      </c>
      <c r="G156" s="115" t="n">
        <v>0.3975</v>
      </c>
      <c r="H156" s="115" t="n">
        <v>0.185</v>
      </c>
      <c r="I156" s="115" t="n">
        <v>0.165</v>
      </c>
      <c r="J156" s="115" t="n">
        <v>-0.09</v>
      </c>
      <c r="K156" s="117" t="n">
        <v>-0.07</v>
      </c>
      <c r="L156" s="95" t="n">
        <v>-0.65</v>
      </c>
    </row>
    <row r="157" customFormat="false" ht="12.75" hidden="false" customHeight="false" outlineLevel="0" collapsed="false">
      <c r="A157" s="117" t="n">
        <v>0.37984664344239</v>
      </c>
      <c r="B157" s="128" t="n">
        <v>41548</v>
      </c>
      <c r="C157" s="115" t="n">
        <v>5.115</v>
      </c>
      <c r="D157" s="115" t="n">
        <v>-0.13</v>
      </c>
      <c r="E157" s="115" t="n">
        <v>-0.13</v>
      </c>
      <c r="F157" s="116" t="n">
        <v>0.47</v>
      </c>
      <c r="G157" s="115" t="n">
        <v>0.4</v>
      </c>
      <c r="H157" s="115" t="n">
        <v>0.205</v>
      </c>
      <c r="I157" s="115" t="n">
        <v>0.1725</v>
      </c>
      <c r="J157" s="115" t="n">
        <v>-0.09</v>
      </c>
      <c r="K157" s="117" t="n">
        <v>-0.07</v>
      </c>
      <c r="L157" s="95" t="n">
        <v>-0.65</v>
      </c>
    </row>
    <row r="158" customFormat="false" ht="12.75" hidden="false" customHeight="false" outlineLevel="0" collapsed="false">
      <c r="A158" s="117" t="n">
        <v>0.37749578451588</v>
      </c>
      <c r="B158" s="128" t="n">
        <v>41579</v>
      </c>
      <c r="C158" s="115" t="n">
        <v>5.231</v>
      </c>
      <c r="D158" s="115" t="n">
        <v>-0.13</v>
      </c>
      <c r="E158" s="115" t="n">
        <v>-0.13</v>
      </c>
      <c r="F158" s="116" t="n">
        <v>0.86</v>
      </c>
      <c r="G158" s="115" t="n">
        <v>0.645</v>
      </c>
      <c r="H158" s="115" t="n">
        <v>0.3</v>
      </c>
      <c r="I158" s="115" t="n">
        <v>0.24</v>
      </c>
      <c r="J158" s="115" t="n">
        <v>0.005</v>
      </c>
      <c r="K158" s="117" t="n">
        <v>0.07</v>
      </c>
      <c r="L158" s="95" t="n">
        <v>-0.5</v>
      </c>
    </row>
    <row r="159" customFormat="false" ht="12.75" hidden="false" customHeight="false" outlineLevel="0" collapsed="false">
      <c r="A159" s="117" t="n">
        <v>0.375234409301821</v>
      </c>
      <c r="B159" s="128" t="n">
        <v>41609</v>
      </c>
      <c r="C159" s="115" t="n">
        <v>5.354</v>
      </c>
      <c r="D159" s="115" t="n">
        <v>-0.1325</v>
      </c>
      <c r="E159" s="115" t="n">
        <v>-0.1325</v>
      </c>
      <c r="F159" s="116" t="n">
        <v>1.28</v>
      </c>
      <c r="G159" s="115" t="n">
        <v>0.98</v>
      </c>
      <c r="H159" s="115" t="n">
        <v>0.37</v>
      </c>
      <c r="I159" s="115" t="n">
        <v>0.26</v>
      </c>
      <c r="J159" s="115" t="n">
        <v>0.025</v>
      </c>
      <c r="K159" s="117" t="n">
        <v>0.075</v>
      </c>
      <c r="L159" s="95" t="n">
        <v>-0.5</v>
      </c>
    </row>
    <row r="160" customFormat="false" ht="12.75" hidden="false" customHeight="false" outlineLevel="0" collapsed="false">
      <c r="A160" s="117"/>
      <c r="B160" s="128" t="n">
        <v>41640</v>
      </c>
      <c r="C160" s="115" t="n">
        <v>5.389</v>
      </c>
      <c r="D160" s="115" t="n">
        <v>-0.135</v>
      </c>
      <c r="E160" s="115" t="n">
        <v>-0.135</v>
      </c>
      <c r="F160" s="116" t="n">
        <v>1.61</v>
      </c>
      <c r="G160" s="115" t="n">
        <v>1.205</v>
      </c>
      <c r="H160" s="115" t="n">
        <v>0.4</v>
      </c>
      <c r="I160" s="115" t="n">
        <v>0.27</v>
      </c>
      <c r="J160" s="115" t="n">
        <v>0.0375</v>
      </c>
      <c r="K160" s="117" t="n">
        <v>0.09</v>
      </c>
      <c r="L160" s="95" t="n">
        <v>-0.5</v>
      </c>
    </row>
    <row r="161" customFormat="false" ht="12.75" hidden="false" customHeight="false" outlineLevel="0" collapsed="false">
      <c r="A161" s="117"/>
      <c r="B161" s="128" t="n">
        <v>41671</v>
      </c>
      <c r="C161" s="115" t="n">
        <v>5.269</v>
      </c>
      <c r="D161" s="115" t="n">
        <v>-0.1275</v>
      </c>
      <c r="E161" s="115" t="n">
        <v>-0.1275</v>
      </c>
      <c r="F161" s="116" t="n">
        <v>1.57</v>
      </c>
      <c r="G161" s="115" t="n">
        <v>1.205</v>
      </c>
      <c r="H161" s="115" t="n">
        <v>0.39</v>
      </c>
      <c r="I161" s="115" t="n">
        <v>0.27</v>
      </c>
      <c r="J161" s="115" t="n">
        <v>0.0425</v>
      </c>
      <c r="K161" s="117" t="n">
        <v>0.09</v>
      </c>
      <c r="L161" s="95" t="n">
        <v>-0.5</v>
      </c>
    </row>
    <row r="162" customFormat="false" ht="12.75" hidden="false" customHeight="false" outlineLevel="0" collapsed="false">
      <c r="A162" s="117"/>
      <c r="B162" s="128" t="n">
        <v>41699</v>
      </c>
      <c r="C162" s="115" t="n">
        <v>5.129</v>
      </c>
      <c r="D162" s="115" t="n">
        <v>-0.125</v>
      </c>
      <c r="E162" s="115" t="n">
        <v>-0.125</v>
      </c>
      <c r="F162" s="116" t="n">
        <v>0.93</v>
      </c>
      <c r="G162" s="115" t="n">
        <v>0.815</v>
      </c>
      <c r="H162" s="115" t="n">
        <v>0.39</v>
      </c>
      <c r="I162" s="115" t="n">
        <v>0.24</v>
      </c>
      <c r="J162" s="115" t="n">
        <v>0.04</v>
      </c>
      <c r="K162" s="117" t="n">
        <v>0.075</v>
      </c>
      <c r="L162" s="95" t="n">
        <v>-0.5</v>
      </c>
    </row>
    <row r="163" customFormat="false" ht="12.75" hidden="false" customHeight="false" outlineLevel="0" collapsed="false">
      <c r="A163" s="117"/>
      <c r="B163" s="128" t="n">
        <v>41730</v>
      </c>
      <c r="C163" s="115" t="n">
        <v>5</v>
      </c>
      <c r="D163" s="115" t="n">
        <v>-0.13</v>
      </c>
      <c r="E163" s="115" t="n">
        <v>-0.13</v>
      </c>
      <c r="F163" s="116" t="n">
        <v>0.5</v>
      </c>
      <c r="G163" s="115" t="n">
        <v>0.435</v>
      </c>
      <c r="H163" s="115" t="n">
        <v>0.24</v>
      </c>
      <c r="I163" s="115" t="n">
        <v>0.17</v>
      </c>
      <c r="J163" s="115" t="n">
        <v>-0.09</v>
      </c>
      <c r="K163" s="117" t="n">
        <v>-0.07</v>
      </c>
      <c r="L163" s="95" t="n">
        <v>-0.65</v>
      </c>
    </row>
    <row r="164" customFormat="false" ht="12.75" hidden="false" customHeight="false" outlineLevel="0" collapsed="false">
      <c r="A164" s="117"/>
      <c r="B164" s="128" t="n">
        <v>41760</v>
      </c>
      <c r="C164" s="115" t="n">
        <v>5.044</v>
      </c>
      <c r="D164" s="115" t="n">
        <v>-0.13</v>
      </c>
      <c r="E164" s="115" t="n">
        <v>-0.13</v>
      </c>
      <c r="F164" s="116" t="n">
        <v>0.44</v>
      </c>
      <c r="G164" s="115" t="n">
        <v>0.385</v>
      </c>
      <c r="H164" s="115" t="n">
        <v>0.195</v>
      </c>
      <c r="I164" s="115" t="n">
        <v>0.165</v>
      </c>
      <c r="J164" s="115" t="n">
        <v>-0.09</v>
      </c>
      <c r="K164" s="117" t="n">
        <v>-0.07</v>
      </c>
      <c r="L164" s="95" t="n">
        <v>-0.65</v>
      </c>
    </row>
    <row r="165" customFormat="false" ht="12.75" hidden="false" customHeight="false" outlineLevel="0" collapsed="false">
      <c r="A165" s="117"/>
      <c r="B165" s="128" t="n">
        <v>41791</v>
      </c>
      <c r="C165" s="115" t="n">
        <v>5.081</v>
      </c>
      <c r="D165" s="115" t="n">
        <v>-0.13</v>
      </c>
      <c r="E165" s="115" t="n">
        <v>-0.13</v>
      </c>
      <c r="F165" s="116" t="n">
        <v>0.44</v>
      </c>
      <c r="G165" s="115" t="n">
        <v>0.385</v>
      </c>
      <c r="H165" s="115" t="n">
        <v>0.195</v>
      </c>
      <c r="I165" s="115" t="n">
        <v>0.17</v>
      </c>
      <c r="J165" s="115" t="n">
        <v>-0.09</v>
      </c>
      <c r="K165" s="117" t="n">
        <v>-0.07</v>
      </c>
      <c r="L165" s="95" t="n">
        <v>-0.65</v>
      </c>
    </row>
    <row r="166" customFormat="false" ht="12.75" hidden="false" customHeight="false" outlineLevel="0" collapsed="false">
      <c r="A166" s="117"/>
      <c r="B166" s="128" t="n">
        <v>41821</v>
      </c>
      <c r="C166" s="115" t="n">
        <v>5.121</v>
      </c>
      <c r="D166" s="115" t="n">
        <v>-0.13</v>
      </c>
      <c r="E166" s="115" t="n">
        <v>-0.13</v>
      </c>
      <c r="F166" s="116" t="n">
        <v>0.5</v>
      </c>
      <c r="G166" s="115" t="n">
        <v>0.3975</v>
      </c>
      <c r="H166" s="115" t="n">
        <v>0.265</v>
      </c>
      <c r="I166" s="115" t="n">
        <v>0.175</v>
      </c>
      <c r="J166" s="115" t="n">
        <v>-0.09</v>
      </c>
      <c r="K166" s="117" t="n">
        <v>-0.07</v>
      </c>
      <c r="L166" s="95" t="n">
        <v>-0.65</v>
      </c>
    </row>
    <row r="167" customFormat="false" ht="12.75" hidden="false" customHeight="false" outlineLevel="0" collapsed="false">
      <c r="A167" s="117"/>
      <c r="B167" s="128" t="n">
        <v>41852</v>
      </c>
      <c r="C167" s="115" t="n">
        <v>5.169</v>
      </c>
      <c r="D167" s="115" t="n">
        <v>-0.13</v>
      </c>
      <c r="E167" s="115" t="n">
        <v>-0.13</v>
      </c>
      <c r="F167" s="116" t="n">
        <v>0.5</v>
      </c>
      <c r="G167" s="115" t="n">
        <v>0.4</v>
      </c>
      <c r="H167" s="115" t="n">
        <v>0.205</v>
      </c>
      <c r="I167" s="115" t="n">
        <v>0.175</v>
      </c>
      <c r="J167" s="115" t="n">
        <v>-0.09</v>
      </c>
      <c r="K167" s="117" t="n">
        <v>-0.07</v>
      </c>
      <c r="L167" s="95" t="n">
        <v>-0.65</v>
      </c>
    </row>
    <row r="168" customFormat="false" ht="12.75" hidden="false" customHeight="false" outlineLevel="0" collapsed="false">
      <c r="A168" s="117"/>
      <c r="B168" s="128" t="n">
        <v>41883</v>
      </c>
      <c r="C168" s="115" t="n">
        <v>5.182</v>
      </c>
      <c r="D168" s="115" t="n">
        <v>-0.13</v>
      </c>
      <c r="E168" s="115" t="n">
        <v>-0.13</v>
      </c>
      <c r="F168" s="116" t="n">
        <v>0.46</v>
      </c>
      <c r="G168" s="115" t="n">
        <v>0.3975</v>
      </c>
      <c r="H168" s="115" t="n">
        <v>0.185</v>
      </c>
      <c r="I168" s="115" t="n">
        <v>0.165</v>
      </c>
      <c r="J168" s="115" t="n">
        <v>-0.09</v>
      </c>
      <c r="K168" s="117" t="n">
        <v>-0.07</v>
      </c>
      <c r="L168" s="95" t="n">
        <v>-0.65</v>
      </c>
    </row>
    <row r="169" customFormat="false" ht="12.75" hidden="false" customHeight="false" outlineLevel="0" collapsed="false">
      <c r="A169" s="117"/>
      <c r="B169" s="128" t="n">
        <v>41913</v>
      </c>
      <c r="C169" s="115" t="n">
        <v>5.215</v>
      </c>
      <c r="D169" s="115" t="n">
        <v>-0.13</v>
      </c>
      <c r="E169" s="115" t="n">
        <v>-0.13</v>
      </c>
      <c r="F169" s="116" t="n">
        <v>0.47</v>
      </c>
      <c r="G169" s="115" t="n">
        <v>0.4</v>
      </c>
      <c r="H169" s="115" t="n">
        <v>0.205</v>
      </c>
      <c r="I169" s="115" t="n">
        <v>0.1725</v>
      </c>
      <c r="J169" s="115" t="n">
        <v>-0.09</v>
      </c>
      <c r="K169" s="117" t="n">
        <v>-0.07</v>
      </c>
      <c r="L169" s="95" t="n">
        <v>-0.65</v>
      </c>
    </row>
    <row r="170" customFormat="false" ht="12.75" hidden="false" customHeight="false" outlineLevel="0" collapsed="false">
      <c r="A170" s="117"/>
      <c r="B170" s="128" t="n">
        <v>41944</v>
      </c>
      <c r="C170" s="115" t="n">
        <v>5.331</v>
      </c>
      <c r="D170" s="115" t="n">
        <v>-0.13</v>
      </c>
      <c r="E170" s="115" t="n">
        <v>-0.13</v>
      </c>
      <c r="F170" s="116" t="n">
        <v>0.86</v>
      </c>
      <c r="G170" s="115" t="n">
        <v>0.645</v>
      </c>
      <c r="H170" s="115" t="n">
        <v>0.3</v>
      </c>
      <c r="I170" s="115" t="n">
        <v>0.24</v>
      </c>
      <c r="J170" s="115" t="n">
        <v>0.005</v>
      </c>
      <c r="K170" s="117" t="n">
        <v>0.07</v>
      </c>
      <c r="L170" s="95" t="n">
        <v>-0.5</v>
      </c>
    </row>
    <row r="171" customFormat="false" ht="12.75" hidden="false" customHeight="false" outlineLevel="0" collapsed="false">
      <c r="A171" s="117"/>
      <c r="B171" s="128" t="n">
        <v>41974</v>
      </c>
      <c r="C171" s="115" t="n">
        <v>5.454</v>
      </c>
      <c r="D171" s="115" t="n">
        <v>-0.1325</v>
      </c>
      <c r="E171" s="115" t="n">
        <v>-0.1325</v>
      </c>
      <c r="F171" s="116" t="n">
        <v>1.28</v>
      </c>
      <c r="G171" s="115" t="n">
        <v>0.98</v>
      </c>
      <c r="H171" s="115" t="n">
        <v>0.37</v>
      </c>
      <c r="I171" s="115" t="n">
        <v>0.26</v>
      </c>
      <c r="J171" s="115" t="n">
        <v>0.025</v>
      </c>
      <c r="K171" s="117" t="n">
        <v>0.075</v>
      </c>
      <c r="L171" s="95" t="n">
        <v>-0.5</v>
      </c>
    </row>
    <row r="172" customFormat="false" ht="12.75" hidden="false" customHeight="false" outlineLevel="0" collapsed="false">
      <c r="A172" s="117"/>
      <c r="B172" s="128" t="n">
        <v>42005</v>
      </c>
      <c r="C172" s="115" t="n">
        <v>5.489</v>
      </c>
      <c r="D172" s="115" t="n">
        <v>-0.135</v>
      </c>
      <c r="E172" s="115" t="n">
        <v>-0.135</v>
      </c>
      <c r="F172" s="116" t="n">
        <v>1.61</v>
      </c>
      <c r="G172" s="115" t="n">
        <v>1.205</v>
      </c>
      <c r="H172" s="115" t="n">
        <v>0.4</v>
      </c>
      <c r="I172" s="115" t="n">
        <v>0.27</v>
      </c>
      <c r="J172" s="115" t="n">
        <v>0.0375</v>
      </c>
      <c r="K172" s="117" t="n">
        <v>0.09</v>
      </c>
      <c r="L172" s="95" t="n">
        <v>-0.473</v>
      </c>
    </row>
    <row r="173" customFormat="false" ht="12.75" hidden="false" customHeight="false" outlineLevel="0" collapsed="false">
      <c r="A173" s="117"/>
      <c r="B173" s="128" t="n">
        <v>42036</v>
      </c>
      <c r="C173" s="115" t="n">
        <v>5.369</v>
      </c>
      <c r="D173" s="115" t="n">
        <v>-0.1275</v>
      </c>
      <c r="E173" s="115" t="n">
        <v>-0.1275</v>
      </c>
      <c r="F173" s="116" t="n">
        <v>1.57</v>
      </c>
      <c r="G173" s="115" t="n">
        <v>1.205</v>
      </c>
      <c r="H173" s="115" t="n">
        <v>0.39</v>
      </c>
      <c r="I173" s="115" t="n">
        <v>0.27</v>
      </c>
      <c r="J173" s="115" t="n">
        <v>0.0425</v>
      </c>
      <c r="K173" s="117" t="n">
        <v>0.09</v>
      </c>
      <c r="L173" s="117" t="n">
        <v>-0.473</v>
      </c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  <c r="AA173" s="117"/>
      <c r="AB173" s="117"/>
      <c r="AC173" s="117"/>
      <c r="AD173" s="117"/>
      <c r="AE173" s="117"/>
      <c r="AF173" s="117"/>
      <c r="AG173" s="117"/>
      <c r="AH173" s="117"/>
      <c r="AI173" s="117"/>
      <c r="AJ173" s="117"/>
      <c r="AK173" s="117"/>
      <c r="AL173" s="117"/>
      <c r="AM173" s="117"/>
      <c r="AN173" s="117"/>
      <c r="AO173" s="117"/>
      <c r="AP173" s="117"/>
      <c r="AQ173" s="117"/>
      <c r="AR173" s="117"/>
      <c r="AS173" s="117"/>
      <c r="AT173" s="117"/>
      <c r="AU173" s="117"/>
      <c r="AV173" s="117"/>
      <c r="AW173" s="117"/>
      <c r="AX173" s="117"/>
      <c r="AY173" s="117"/>
      <c r="AZ173" s="117"/>
      <c r="BA173" s="117"/>
      <c r="BB173" s="117"/>
      <c r="BC173" s="117"/>
      <c r="BD173" s="117"/>
      <c r="BE173" s="117"/>
      <c r="BF173" s="117"/>
      <c r="BG173" s="117"/>
      <c r="BH173" s="117"/>
      <c r="BI173" s="117"/>
      <c r="BJ173" s="117"/>
      <c r="BK173" s="117"/>
      <c r="BL173" s="117"/>
      <c r="BM173" s="117"/>
      <c r="BN173" s="117"/>
      <c r="BO173" s="117"/>
      <c r="BP173" s="117"/>
      <c r="BQ173" s="117"/>
      <c r="BR173" s="117"/>
      <c r="BS173" s="117"/>
      <c r="BT173" s="117"/>
      <c r="BU173" s="117"/>
      <c r="BV173" s="117"/>
      <c r="BW173" s="117"/>
      <c r="BX173" s="117"/>
      <c r="BY173" s="117"/>
      <c r="BZ173" s="117"/>
      <c r="CA173" s="117"/>
      <c r="CB173" s="117"/>
      <c r="CC173" s="117"/>
      <c r="CD173" s="117"/>
      <c r="CE173" s="117"/>
      <c r="CF173" s="117"/>
      <c r="CG173" s="117"/>
      <c r="CH173" s="117"/>
      <c r="CI173" s="117"/>
      <c r="CJ173" s="117"/>
      <c r="CK173" s="117"/>
      <c r="CL173" s="117"/>
      <c r="CM173" s="117"/>
      <c r="CN173" s="117"/>
      <c r="CO173" s="117"/>
      <c r="CP173" s="117"/>
      <c r="CQ173" s="117"/>
      <c r="CR173" s="117"/>
      <c r="CS173" s="117"/>
      <c r="CT173" s="117"/>
      <c r="CU173" s="117"/>
      <c r="CV173" s="117"/>
      <c r="CW173" s="117"/>
      <c r="CX173" s="117"/>
      <c r="CY173" s="117"/>
      <c r="CZ173" s="117"/>
      <c r="DA173" s="117"/>
      <c r="DB173" s="117"/>
      <c r="DC173" s="117"/>
      <c r="DD173" s="117"/>
      <c r="DE173" s="117"/>
      <c r="DF173" s="117"/>
      <c r="DG173" s="117"/>
      <c r="DH173" s="117"/>
      <c r="DI173" s="117"/>
      <c r="DJ173" s="117"/>
      <c r="DK173" s="117"/>
      <c r="DL173" s="117"/>
      <c r="DM173" s="117"/>
      <c r="DN173" s="117"/>
      <c r="DO173" s="117"/>
      <c r="DP173" s="117"/>
      <c r="DQ173" s="117"/>
      <c r="DR173" s="117"/>
      <c r="DS173" s="117"/>
      <c r="DT173" s="117"/>
      <c r="DU173" s="117"/>
      <c r="DV173" s="117"/>
      <c r="DW173" s="117"/>
      <c r="DX173" s="117"/>
      <c r="DY173" s="117"/>
      <c r="DZ173" s="117"/>
      <c r="EA173" s="117"/>
      <c r="EB173" s="117"/>
      <c r="EC173" s="117"/>
      <c r="ED173" s="117"/>
      <c r="EE173" s="117"/>
      <c r="EF173" s="117"/>
      <c r="EG173" s="117"/>
      <c r="EH173" s="117"/>
      <c r="EI173" s="117"/>
      <c r="EJ173" s="117"/>
      <c r="EK173" s="117"/>
      <c r="EL173" s="117"/>
      <c r="EM173" s="117"/>
      <c r="EN173" s="117"/>
      <c r="EO173" s="117"/>
      <c r="EP173" s="117"/>
      <c r="EQ173" s="117"/>
      <c r="ER173" s="117"/>
      <c r="ES173" s="117"/>
      <c r="ET173" s="117"/>
      <c r="EU173" s="117"/>
      <c r="EV173" s="117"/>
      <c r="EW173" s="117"/>
      <c r="EX173" s="117"/>
      <c r="EY173" s="117"/>
      <c r="EZ173" s="117"/>
      <c r="FA173" s="117"/>
      <c r="FB173" s="117"/>
      <c r="FC173" s="117"/>
      <c r="FD173" s="117"/>
      <c r="FE173" s="117"/>
      <c r="FF173" s="117"/>
      <c r="FG173" s="117"/>
      <c r="FH173" s="117"/>
      <c r="FI173" s="117"/>
      <c r="FJ173" s="117"/>
      <c r="FK173" s="117"/>
      <c r="FL173" s="117"/>
      <c r="FM173" s="117"/>
      <c r="FN173" s="117"/>
      <c r="FO173" s="117"/>
      <c r="FP173" s="117"/>
      <c r="FQ173" s="117"/>
      <c r="FR173" s="117"/>
      <c r="FS173" s="117"/>
      <c r="FT173" s="117"/>
      <c r="FU173" s="117"/>
      <c r="FV173" s="117"/>
      <c r="FW173" s="117"/>
      <c r="FX173" s="117"/>
      <c r="FY173" s="117"/>
      <c r="FZ173" s="117"/>
      <c r="GA173" s="117"/>
      <c r="GB173" s="117"/>
      <c r="GC173" s="117"/>
      <c r="GD173" s="117"/>
      <c r="GE173" s="117"/>
      <c r="GF173" s="117"/>
      <c r="GG173" s="117"/>
      <c r="GH173" s="117"/>
      <c r="GI173" s="117"/>
      <c r="GJ173" s="117"/>
      <c r="GK173" s="117"/>
      <c r="GL173" s="117"/>
      <c r="GM173" s="117"/>
      <c r="GN173" s="117"/>
      <c r="GO173" s="117"/>
      <c r="GP173" s="117"/>
      <c r="GQ173" s="117"/>
      <c r="GR173" s="117"/>
      <c r="GS173" s="117"/>
      <c r="GT173" s="117"/>
      <c r="GU173" s="117"/>
      <c r="GV173" s="117"/>
      <c r="GW173" s="117"/>
      <c r="GX173" s="117"/>
      <c r="GY173" s="117"/>
      <c r="GZ173" s="117"/>
      <c r="HA173" s="117"/>
      <c r="HB173" s="117"/>
      <c r="HC173" s="117"/>
      <c r="HD173" s="117"/>
      <c r="HE173" s="117"/>
      <c r="HF173" s="117"/>
      <c r="HG173" s="117"/>
      <c r="HH173" s="117"/>
      <c r="HI173" s="117"/>
      <c r="HJ173" s="117"/>
      <c r="HK173" s="117"/>
      <c r="HL173" s="117"/>
      <c r="HM173" s="117"/>
      <c r="HN173" s="117"/>
      <c r="HO173" s="117"/>
      <c r="HP173" s="117"/>
      <c r="HQ173" s="117"/>
      <c r="HR173" s="117"/>
      <c r="HS173" s="117"/>
      <c r="HT173" s="117"/>
      <c r="HU173" s="117"/>
      <c r="HV173" s="117"/>
      <c r="HW173" s="117"/>
      <c r="HX173" s="117"/>
      <c r="HY173" s="117"/>
      <c r="HZ173" s="117"/>
      <c r="IA173" s="117"/>
      <c r="IB173" s="117"/>
      <c r="IC173" s="117"/>
      <c r="ID173" s="117"/>
      <c r="IE173" s="117"/>
      <c r="IF173" s="117"/>
      <c r="IG173" s="117"/>
      <c r="IH173" s="117"/>
      <c r="II173" s="117"/>
      <c r="IJ173" s="117"/>
      <c r="IK173" s="117"/>
      <c r="IL173" s="117"/>
      <c r="IM173" s="117"/>
      <c r="IN173" s="117"/>
      <c r="IO173" s="117"/>
      <c r="IP173" s="117"/>
      <c r="IQ173" s="117"/>
      <c r="IR173" s="117"/>
      <c r="IS173" s="117"/>
      <c r="IT173" s="117"/>
      <c r="IU173" s="117"/>
      <c r="IV173" s="117"/>
      <c r="IW173" s="117"/>
    </row>
    <row r="174" customFormat="false" ht="12.75" hidden="false" customHeight="false" outlineLevel="0" collapsed="false">
      <c r="A174" s="117"/>
      <c r="B174" s="128" t="n">
        <v>42064</v>
      </c>
      <c r="C174" s="115" t="n">
        <v>5.229</v>
      </c>
      <c r="D174" s="115" t="n">
        <v>-0.125</v>
      </c>
      <c r="E174" s="115" t="n">
        <v>-0.125</v>
      </c>
      <c r="F174" s="116" t="n">
        <v>0.93</v>
      </c>
      <c r="G174" s="115" t="n">
        <v>0.815</v>
      </c>
      <c r="H174" s="115" t="n">
        <v>0.39</v>
      </c>
      <c r="I174" s="115" t="n">
        <v>0.24</v>
      </c>
      <c r="J174" s="115" t="n">
        <v>0.04</v>
      </c>
      <c r="K174" s="117" t="n">
        <v>0.075</v>
      </c>
      <c r="L174" s="117" t="n">
        <v>-0.473</v>
      </c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117"/>
      <c r="AC174" s="117"/>
      <c r="AD174" s="117"/>
      <c r="AE174" s="117"/>
      <c r="AF174" s="117"/>
      <c r="AG174" s="117"/>
      <c r="AH174" s="117"/>
      <c r="AI174" s="117"/>
      <c r="AJ174" s="117"/>
      <c r="AK174" s="117"/>
      <c r="AL174" s="117"/>
      <c r="AM174" s="117"/>
      <c r="AN174" s="117"/>
      <c r="AO174" s="117"/>
      <c r="AP174" s="117"/>
      <c r="AQ174" s="117"/>
      <c r="AR174" s="117"/>
      <c r="AS174" s="117"/>
      <c r="AT174" s="117"/>
      <c r="AU174" s="117"/>
      <c r="AV174" s="117"/>
      <c r="AW174" s="117"/>
      <c r="AX174" s="117"/>
      <c r="AY174" s="117"/>
      <c r="AZ174" s="117"/>
      <c r="BA174" s="117"/>
      <c r="BB174" s="117"/>
      <c r="BC174" s="117"/>
      <c r="BD174" s="117"/>
      <c r="BE174" s="117"/>
      <c r="BF174" s="117"/>
      <c r="BG174" s="117"/>
      <c r="BH174" s="117"/>
      <c r="BI174" s="117"/>
      <c r="BJ174" s="117"/>
      <c r="BK174" s="117"/>
      <c r="BL174" s="117"/>
      <c r="BM174" s="117"/>
      <c r="BN174" s="117"/>
      <c r="BO174" s="117"/>
      <c r="BP174" s="117"/>
      <c r="BQ174" s="117"/>
      <c r="BR174" s="117"/>
      <c r="BS174" s="117"/>
      <c r="BT174" s="117"/>
      <c r="BU174" s="117"/>
      <c r="BV174" s="117"/>
      <c r="BW174" s="117"/>
      <c r="BX174" s="117"/>
      <c r="BY174" s="117"/>
      <c r="BZ174" s="117"/>
      <c r="CA174" s="117"/>
      <c r="CB174" s="117"/>
      <c r="CC174" s="117"/>
      <c r="CD174" s="117"/>
      <c r="CE174" s="117"/>
      <c r="CF174" s="117"/>
      <c r="CG174" s="117"/>
      <c r="CH174" s="117"/>
      <c r="CI174" s="117"/>
      <c r="CJ174" s="117"/>
      <c r="CK174" s="117"/>
      <c r="CL174" s="117"/>
      <c r="CM174" s="117"/>
      <c r="CN174" s="117"/>
      <c r="CO174" s="117"/>
      <c r="CP174" s="117"/>
      <c r="CQ174" s="117"/>
      <c r="CR174" s="117"/>
      <c r="CS174" s="117"/>
      <c r="CT174" s="117"/>
      <c r="CU174" s="117"/>
      <c r="CV174" s="117"/>
      <c r="CW174" s="117"/>
      <c r="CX174" s="117"/>
      <c r="CY174" s="117"/>
      <c r="CZ174" s="117"/>
      <c r="DA174" s="117"/>
      <c r="DB174" s="117"/>
      <c r="DC174" s="117"/>
      <c r="DD174" s="117"/>
      <c r="DE174" s="117"/>
      <c r="DF174" s="117"/>
      <c r="DG174" s="117"/>
      <c r="DH174" s="117"/>
      <c r="DI174" s="117"/>
      <c r="DJ174" s="117"/>
      <c r="DK174" s="117"/>
      <c r="DL174" s="117"/>
      <c r="DM174" s="117"/>
      <c r="DN174" s="117"/>
      <c r="DO174" s="117"/>
      <c r="DP174" s="117"/>
      <c r="DQ174" s="117"/>
      <c r="DR174" s="117"/>
      <c r="DS174" s="117"/>
      <c r="DT174" s="117"/>
      <c r="DU174" s="117"/>
      <c r="DV174" s="117"/>
      <c r="DW174" s="117"/>
      <c r="DX174" s="117"/>
      <c r="DY174" s="117"/>
      <c r="DZ174" s="117"/>
      <c r="EA174" s="117"/>
      <c r="EB174" s="117"/>
      <c r="EC174" s="117"/>
      <c r="ED174" s="117"/>
      <c r="EE174" s="117"/>
      <c r="EF174" s="117"/>
      <c r="EG174" s="117"/>
      <c r="EH174" s="117"/>
      <c r="EI174" s="117"/>
      <c r="EJ174" s="117"/>
      <c r="EK174" s="117"/>
      <c r="EL174" s="117"/>
      <c r="EM174" s="117"/>
      <c r="EN174" s="117"/>
      <c r="EO174" s="117"/>
      <c r="EP174" s="117"/>
      <c r="EQ174" s="117"/>
      <c r="ER174" s="117"/>
      <c r="ES174" s="117"/>
      <c r="ET174" s="117"/>
      <c r="EU174" s="117"/>
      <c r="EV174" s="117"/>
      <c r="EW174" s="117"/>
      <c r="EX174" s="117"/>
      <c r="EY174" s="117"/>
      <c r="EZ174" s="117"/>
      <c r="FA174" s="117"/>
      <c r="FB174" s="117"/>
      <c r="FC174" s="117"/>
      <c r="FD174" s="117"/>
      <c r="FE174" s="117"/>
      <c r="FF174" s="117"/>
      <c r="FG174" s="117"/>
      <c r="FH174" s="117"/>
      <c r="FI174" s="117"/>
      <c r="FJ174" s="117"/>
      <c r="FK174" s="117"/>
      <c r="FL174" s="117"/>
      <c r="FM174" s="117"/>
      <c r="FN174" s="117"/>
      <c r="FO174" s="117"/>
      <c r="FP174" s="117"/>
      <c r="FQ174" s="117"/>
      <c r="FR174" s="117"/>
      <c r="FS174" s="117"/>
      <c r="FT174" s="117"/>
      <c r="FU174" s="117"/>
      <c r="FV174" s="117"/>
      <c r="FW174" s="117"/>
      <c r="FX174" s="117"/>
      <c r="FY174" s="117"/>
      <c r="FZ174" s="117"/>
      <c r="GA174" s="117"/>
      <c r="GB174" s="117"/>
      <c r="GC174" s="117"/>
      <c r="GD174" s="117"/>
      <c r="GE174" s="117"/>
      <c r="GF174" s="117"/>
      <c r="GG174" s="117"/>
      <c r="GH174" s="117"/>
      <c r="GI174" s="117"/>
      <c r="GJ174" s="117"/>
      <c r="GK174" s="117"/>
      <c r="GL174" s="117"/>
      <c r="GM174" s="117"/>
      <c r="GN174" s="117"/>
      <c r="GO174" s="117"/>
      <c r="GP174" s="117"/>
      <c r="GQ174" s="117"/>
      <c r="GR174" s="117"/>
      <c r="GS174" s="117"/>
      <c r="GT174" s="117"/>
      <c r="GU174" s="117"/>
      <c r="GV174" s="117"/>
      <c r="GW174" s="117"/>
      <c r="GX174" s="117"/>
      <c r="GY174" s="117"/>
      <c r="GZ174" s="117"/>
      <c r="HA174" s="117"/>
      <c r="HB174" s="117"/>
      <c r="HC174" s="117"/>
      <c r="HD174" s="117"/>
      <c r="HE174" s="117"/>
      <c r="HF174" s="117"/>
      <c r="HG174" s="117"/>
      <c r="HH174" s="117"/>
      <c r="HI174" s="117"/>
      <c r="HJ174" s="117"/>
      <c r="HK174" s="117"/>
      <c r="HL174" s="117"/>
      <c r="HM174" s="117"/>
      <c r="HN174" s="117"/>
      <c r="HO174" s="117"/>
      <c r="HP174" s="117"/>
      <c r="HQ174" s="117"/>
      <c r="HR174" s="117"/>
      <c r="HS174" s="117"/>
      <c r="HT174" s="117"/>
      <c r="HU174" s="117"/>
      <c r="HV174" s="117"/>
      <c r="HW174" s="117"/>
      <c r="HX174" s="117"/>
      <c r="HY174" s="117"/>
      <c r="HZ174" s="117"/>
      <c r="IA174" s="117"/>
      <c r="IB174" s="117"/>
      <c r="IC174" s="117"/>
      <c r="ID174" s="117"/>
      <c r="IE174" s="117"/>
      <c r="IF174" s="117"/>
      <c r="IG174" s="117"/>
      <c r="IH174" s="117"/>
      <c r="II174" s="117"/>
      <c r="IJ174" s="117"/>
      <c r="IK174" s="117"/>
      <c r="IL174" s="117"/>
      <c r="IM174" s="117"/>
      <c r="IN174" s="117"/>
      <c r="IO174" s="117"/>
      <c r="IP174" s="117"/>
      <c r="IQ174" s="117"/>
      <c r="IR174" s="117"/>
      <c r="IS174" s="117"/>
      <c r="IT174" s="117"/>
      <c r="IU174" s="117"/>
      <c r="IV174" s="117"/>
      <c r="IW174" s="117"/>
    </row>
    <row r="175" customFormat="false" ht="12.75" hidden="false" customHeight="false" outlineLevel="0" collapsed="false">
      <c r="A175" s="117"/>
      <c r="B175" s="128" t="n">
        <v>42095</v>
      </c>
      <c r="C175" s="115" t="n">
        <v>5.1</v>
      </c>
      <c r="D175" s="115" t="n">
        <v>-0.13</v>
      </c>
      <c r="E175" s="115" t="n">
        <v>-0.13</v>
      </c>
      <c r="F175" s="116" t="n">
        <v>0.5</v>
      </c>
      <c r="G175" s="115" t="n">
        <v>0.435</v>
      </c>
      <c r="H175" s="115" t="n">
        <v>0.24</v>
      </c>
      <c r="I175" s="115" t="n">
        <v>0.17</v>
      </c>
      <c r="J175" s="115" t="n">
        <v>-0.09</v>
      </c>
      <c r="K175" s="117" t="n">
        <v>-0.07</v>
      </c>
      <c r="L175" s="117" t="n">
        <v>-0.44</v>
      </c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  <c r="AA175" s="117"/>
      <c r="AB175" s="117"/>
      <c r="AC175" s="117"/>
      <c r="AD175" s="117"/>
      <c r="AE175" s="117"/>
      <c r="AF175" s="117"/>
      <c r="AG175" s="117"/>
      <c r="AH175" s="117"/>
      <c r="AI175" s="117"/>
      <c r="AJ175" s="117"/>
      <c r="AK175" s="117"/>
      <c r="AL175" s="117"/>
      <c r="AM175" s="117"/>
      <c r="AN175" s="117"/>
      <c r="AO175" s="117"/>
      <c r="AP175" s="117"/>
      <c r="AQ175" s="117"/>
      <c r="AR175" s="117"/>
      <c r="AS175" s="117"/>
      <c r="AT175" s="117"/>
      <c r="AU175" s="117"/>
      <c r="AV175" s="117"/>
      <c r="AW175" s="117"/>
      <c r="AX175" s="117"/>
      <c r="AY175" s="117"/>
      <c r="AZ175" s="117"/>
      <c r="BA175" s="117"/>
      <c r="BB175" s="117"/>
      <c r="BC175" s="117"/>
      <c r="BD175" s="117"/>
      <c r="BE175" s="117"/>
      <c r="BF175" s="117"/>
      <c r="BG175" s="117"/>
      <c r="BH175" s="117"/>
      <c r="BI175" s="117"/>
      <c r="BJ175" s="117"/>
      <c r="BK175" s="117"/>
      <c r="BL175" s="117"/>
      <c r="BM175" s="117"/>
      <c r="BN175" s="117"/>
      <c r="BO175" s="117"/>
      <c r="BP175" s="117"/>
      <c r="BQ175" s="117"/>
      <c r="BR175" s="117"/>
      <c r="BS175" s="117"/>
      <c r="BT175" s="117"/>
      <c r="BU175" s="117"/>
      <c r="BV175" s="117"/>
      <c r="BW175" s="117"/>
      <c r="BX175" s="117"/>
      <c r="BY175" s="117"/>
      <c r="BZ175" s="117"/>
      <c r="CA175" s="117"/>
      <c r="CB175" s="117"/>
      <c r="CC175" s="117"/>
      <c r="CD175" s="117"/>
      <c r="CE175" s="117"/>
      <c r="CF175" s="117"/>
      <c r="CG175" s="117"/>
      <c r="CH175" s="117"/>
      <c r="CI175" s="117"/>
      <c r="CJ175" s="117"/>
      <c r="CK175" s="117"/>
      <c r="CL175" s="117"/>
      <c r="CM175" s="117"/>
      <c r="CN175" s="117"/>
      <c r="CO175" s="117"/>
      <c r="CP175" s="117"/>
      <c r="CQ175" s="117"/>
      <c r="CR175" s="117"/>
      <c r="CS175" s="117"/>
      <c r="CT175" s="117"/>
      <c r="CU175" s="117"/>
      <c r="CV175" s="117"/>
      <c r="CW175" s="117"/>
      <c r="CX175" s="117"/>
      <c r="CY175" s="117"/>
      <c r="CZ175" s="117"/>
      <c r="DA175" s="117"/>
      <c r="DB175" s="117"/>
      <c r="DC175" s="117"/>
      <c r="DD175" s="117"/>
      <c r="DE175" s="117"/>
      <c r="DF175" s="117"/>
      <c r="DG175" s="117"/>
      <c r="DH175" s="117"/>
      <c r="DI175" s="117"/>
      <c r="DJ175" s="117"/>
      <c r="DK175" s="117"/>
      <c r="DL175" s="117"/>
      <c r="DM175" s="117"/>
      <c r="DN175" s="117"/>
      <c r="DO175" s="117"/>
      <c r="DP175" s="117"/>
      <c r="DQ175" s="117"/>
      <c r="DR175" s="117"/>
      <c r="DS175" s="117"/>
      <c r="DT175" s="117"/>
      <c r="DU175" s="117"/>
      <c r="DV175" s="117"/>
      <c r="DW175" s="117"/>
      <c r="DX175" s="117"/>
      <c r="DY175" s="117"/>
      <c r="DZ175" s="117"/>
      <c r="EA175" s="117"/>
      <c r="EB175" s="117"/>
      <c r="EC175" s="117"/>
      <c r="ED175" s="117"/>
      <c r="EE175" s="117"/>
      <c r="EF175" s="117"/>
      <c r="EG175" s="117"/>
      <c r="EH175" s="117"/>
      <c r="EI175" s="117"/>
      <c r="EJ175" s="117"/>
      <c r="EK175" s="117"/>
      <c r="EL175" s="117"/>
      <c r="EM175" s="117"/>
      <c r="EN175" s="117"/>
      <c r="EO175" s="117"/>
      <c r="EP175" s="117"/>
      <c r="EQ175" s="117"/>
      <c r="ER175" s="117"/>
      <c r="ES175" s="117"/>
      <c r="ET175" s="117"/>
      <c r="EU175" s="117"/>
      <c r="EV175" s="117"/>
      <c r="EW175" s="117"/>
      <c r="EX175" s="117"/>
      <c r="EY175" s="117"/>
      <c r="EZ175" s="117"/>
      <c r="FA175" s="117"/>
      <c r="FB175" s="117"/>
      <c r="FC175" s="117"/>
      <c r="FD175" s="117"/>
      <c r="FE175" s="117"/>
      <c r="FF175" s="117"/>
      <c r="FG175" s="117"/>
      <c r="FH175" s="117"/>
      <c r="FI175" s="117"/>
      <c r="FJ175" s="117"/>
      <c r="FK175" s="117"/>
      <c r="FL175" s="117"/>
      <c r="FM175" s="117"/>
      <c r="FN175" s="117"/>
      <c r="FO175" s="117"/>
      <c r="FP175" s="117"/>
      <c r="FQ175" s="117"/>
      <c r="FR175" s="117"/>
      <c r="FS175" s="117"/>
      <c r="FT175" s="117"/>
      <c r="FU175" s="117"/>
      <c r="FV175" s="117"/>
      <c r="FW175" s="117"/>
      <c r="FX175" s="117"/>
      <c r="FY175" s="117"/>
      <c r="FZ175" s="117"/>
      <c r="GA175" s="117"/>
      <c r="GB175" s="117"/>
      <c r="GC175" s="117"/>
      <c r="GD175" s="117"/>
      <c r="GE175" s="117"/>
      <c r="GF175" s="117"/>
      <c r="GG175" s="117"/>
      <c r="GH175" s="117"/>
      <c r="GI175" s="117"/>
      <c r="GJ175" s="117"/>
      <c r="GK175" s="117"/>
      <c r="GL175" s="117"/>
      <c r="GM175" s="117"/>
      <c r="GN175" s="117"/>
      <c r="GO175" s="117"/>
      <c r="GP175" s="117"/>
      <c r="GQ175" s="117"/>
      <c r="GR175" s="117"/>
      <c r="GS175" s="117"/>
      <c r="GT175" s="117"/>
      <c r="GU175" s="117"/>
      <c r="GV175" s="117"/>
      <c r="GW175" s="117"/>
      <c r="GX175" s="117"/>
      <c r="GY175" s="117"/>
      <c r="GZ175" s="117"/>
      <c r="HA175" s="117"/>
      <c r="HB175" s="117"/>
      <c r="HC175" s="117"/>
      <c r="HD175" s="117"/>
      <c r="HE175" s="117"/>
      <c r="HF175" s="117"/>
      <c r="HG175" s="117"/>
      <c r="HH175" s="117"/>
      <c r="HI175" s="117"/>
      <c r="HJ175" s="117"/>
      <c r="HK175" s="117"/>
      <c r="HL175" s="117"/>
      <c r="HM175" s="117"/>
      <c r="HN175" s="117"/>
      <c r="HO175" s="117"/>
      <c r="HP175" s="117"/>
      <c r="HQ175" s="117"/>
      <c r="HR175" s="117"/>
      <c r="HS175" s="117"/>
      <c r="HT175" s="117"/>
      <c r="HU175" s="117"/>
      <c r="HV175" s="117"/>
      <c r="HW175" s="117"/>
      <c r="HX175" s="117"/>
      <c r="HY175" s="117"/>
      <c r="HZ175" s="117"/>
      <c r="IA175" s="117"/>
      <c r="IB175" s="117"/>
      <c r="IC175" s="117"/>
      <c r="ID175" s="117"/>
      <c r="IE175" s="117"/>
      <c r="IF175" s="117"/>
      <c r="IG175" s="117"/>
      <c r="IH175" s="117"/>
      <c r="II175" s="117"/>
      <c r="IJ175" s="117"/>
      <c r="IK175" s="117"/>
      <c r="IL175" s="117"/>
      <c r="IM175" s="117"/>
      <c r="IN175" s="117"/>
      <c r="IO175" s="117"/>
      <c r="IP175" s="117"/>
      <c r="IQ175" s="117"/>
      <c r="IR175" s="117"/>
      <c r="IS175" s="117"/>
      <c r="IT175" s="117"/>
      <c r="IU175" s="117"/>
      <c r="IV175" s="117"/>
      <c r="IW175" s="117"/>
    </row>
    <row r="176" customFormat="false" ht="12.75" hidden="false" customHeight="false" outlineLevel="0" collapsed="false">
      <c r="A176" s="117"/>
      <c r="B176" s="128" t="n">
        <v>42125</v>
      </c>
      <c r="C176" s="115" t="n">
        <v>5.144</v>
      </c>
      <c r="D176" s="115" t="n">
        <v>-0.13</v>
      </c>
      <c r="E176" s="115" t="n">
        <v>-0.13</v>
      </c>
      <c r="F176" s="116" t="n">
        <v>0.44</v>
      </c>
      <c r="G176" s="115" t="n">
        <v>0.385</v>
      </c>
      <c r="H176" s="115" t="n">
        <v>0.195</v>
      </c>
      <c r="I176" s="115" t="n">
        <v>0.165</v>
      </c>
      <c r="J176" s="115" t="n">
        <v>-0.09</v>
      </c>
      <c r="K176" s="117" t="n">
        <v>-0.07</v>
      </c>
      <c r="L176" s="117" t="n">
        <v>-0.44</v>
      </c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  <c r="AA176" s="117"/>
      <c r="AB176" s="117"/>
      <c r="AC176" s="117"/>
      <c r="AD176" s="117"/>
      <c r="AE176" s="117"/>
      <c r="AF176" s="117"/>
      <c r="AG176" s="117"/>
      <c r="AH176" s="117"/>
      <c r="AI176" s="117"/>
      <c r="AJ176" s="117"/>
      <c r="AK176" s="117"/>
      <c r="AL176" s="117"/>
      <c r="AM176" s="117"/>
      <c r="AN176" s="117"/>
      <c r="AO176" s="117"/>
      <c r="AP176" s="117"/>
      <c r="AQ176" s="117"/>
      <c r="AR176" s="117"/>
      <c r="AS176" s="117"/>
      <c r="AT176" s="117"/>
      <c r="AU176" s="117"/>
      <c r="AV176" s="117"/>
      <c r="AW176" s="117"/>
      <c r="AX176" s="117"/>
      <c r="AY176" s="117"/>
      <c r="AZ176" s="117"/>
      <c r="BA176" s="117"/>
      <c r="BB176" s="117"/>
      <c r="BC176" s="117"/>
      <c r="BD176" s="117"/>
      <c r="BE176" s="117"/>
      <c r="BF176" s="117"/>
      <c r="BG176" s="117"/>
      <c r="BH176" s="117"/>
      <c r="BI176" s="117"/>
      <c r="BJ176" s="117"/>
      <c r="BK176" s="117"/>
      <c r="BL176" s="117"/>
      <c r="BM176" s="117"/>
      <c r="BN176" s="117"/>
      <c r="BO176" s="117"/>
      <c r="BP176" s="117"/>
      <c r="BQ176" s="117"/>
      <c r="BR176" s="117"/>
      <c r="BS176" s="117"/>
      <c r="BT176" s="117"/>
      <c r="BU176" s="117"/>
      <c r="BV176" s="117"/>
      <c r="BW176" s="117"/>
      <c r="BX176" s="117"/>
      <c r="BY176" s="117"/>
      <c r="BZ176" s="117"/>
      <c r="CA176" s="117"/>
      <c r="CB176" s="117"/>
      <c r="CC176" s="117"/>
      <c r="CD176" s="117"/>
      <c r="CE176" s="117"/>
      <c r="CF176" s="117"/>
      <c r="CG176" s="117"/>
      <c r="CH176" s="117"/>
      <c r="CI176" s="117"/>
      <c r="CJ176" s="117"/>
      <c r="CK176" s="117"/>
      <c r="CL176" s="117"/>
      <c r="CM176" s="117"/>
      <c r="CN176" s="117"/>
      <c r="CO176" s="117"/>
      <c r="CP176" s="117"/>
      <c r="CQ176" s="117"/>
      <c r="CR176" s="117"/>
      <c r="CS176" s="117"/>
      <c r="CT176" s="117"/>
      <c r="CU176" s="117"/>
      <c r="CV176" s="117"/>
      <c r="CW176" s="117"/>
      <c r="CX176" s="117"/>
      <c r="CY176" s="117"/>
      <c r="CZ176" s="117"/>
      <c r="DA176" s="117"/>
      <c r="DB176" s="117"/>
      <c r="DC176" s="117"/>
      <c r="DD176" s="117"/>
      <c r="DE176" s="117"/>
      <c r="DF176" s="117"/>
      <c r="DG176" s="117"/>
      <c r="DH176" s="117"/>
      <c r="DI176" s="117"/>
      <c r="DJ176" s="117"/>
      <c r="DK176" s="117"/>
      <c r="DL176" s="117"/>
      <c r="DM176" s="117"/>
      <c r="DN176" s="117"/>
      <c r="DO176" s="117"/>
      <c r="DP176" s="117"/>
      <c r="DQ176" s="117"/>
      <c r="DR176" s="117"/>
      <c r="DS176" s="117"/>
      <c r="DT176" s="117"/>
      <c r="DU176" s="117"/>
      <c r="DV176" s="117"/>
      <c r="DW176" s="117"/>
      <c r="DX176" s="117"/>
      <c r="DY176" s="117"/>
      <c r="DZ176" s="117"/>
      <c r="EA176" s="117"/>
      <c r="EB176" s="117"/>
      <c r="EC176" s="117"/>
      <c r="ED176" s="117"/>
      <c r="EE176" s="117"/>
      <c r="EF176" s="117"/>
      <c r="EG176" s="117"/>
      <c r="EH176" s="117"/>
      <c r="EI176" s="117"/>
      <c r="EJ176" s="117"/>
      <c r="EK176" s="117"/>
      <c r="EL176" s="117"/>
      <c r="EM176" s="117"/>
      <c r="EN176" s="117"/>
      <c r="EO176" s="117"/>
      <c r="EP176" s="117"/>
      <c r="EQ176" s="117"/>
      <c r="ER176" s="117"/>
      <c r="ES176" s="117"/>
      <c r="ET176" s="117"/>
      <c r="EU176" s="117"/>
      <c r="EV176" s="117"/>
      <c r="EW176" s="117"/>
      <c r="EX176" s="117"/>
      <c r="EY176" s="117"/>
      <c r="EZ176" s="117"/>
      <c r="FA176" s="117"/>
      <c r="FB176" s="117"/>
      <c r="FC176" s="117"/>
      <c r="FD176" s="117"/>
      <c r="FE176" s="117"/>
      <c r="FF176" s="117"/>
      <c r="FG176" s="117"/>
      <c r="FH176" s="117"/>
      <c r="FI176" s="117"/>
      <c r="FJ176" s="117"/>
      <c r="FK176" s="117"/>
      <c r="FL176" s="117"/>
      <c r="FM176" s="117"/>
      <c r="FN176" s="117"/>
      <c r="FO176" s="117"/>
      <c r="FP176" s="117"/>
      <c r="FQ176" s="117"/>
      <c r="FR176" s="117"/>
      <c r="FS176" s="117"/>
      <c r="FT176" s="117"/>
      <c r="FU176" s="117"/>
      <c r="FV176" s="117"/>
      <c r="FW176" s="117"/>
      <c r="FX176" s="117"/>
      <c r="FY176" s="117"/>
      <c r="FZ176" s="117"/>
      <c r="GA176" s="117"/>
      <c r="GB176" s="117"/>
      <c r="GC176" s="117"/>
      <c r="GD176" s="117"/>
      <c r="GE176" s="117"/>
      <c r="GF176" s="117"/>
      <c r="GG176" s="117"/>
      <c r="GH176" s="117"/>
      <c r="GI176" s="117"/>
      <c r="GJ176" s="117"/>
      <c r="GK176" s="117"/>
      <c r="GL176" s="117"/>
      <c r="GM176" s="117"/>
      <c r="GN176" s="117"/>
      <c r="GO176" s="117"/>
      <c r="GP176" s="117"/>
      <c r="GQ176" s="117"/>
      <c r="GR176" s="117"/>
      <c r="GS176" s="117"/>
      <c r="GT176" s="117"/>
      <c r="GU176" s="117"/>
      <c r="GV176" s="117"/>
      <c r="GW176" s="117"/>
      <c r="GX176" s="117"/>
      <c r="GY176" s="117"/>
      <c r="GZ176" s="117"/>
      <c r="HA176" s="117"/>
      <c r="HB176" s="117"/>
      <c r="HC176" s="117"/>
      <c r="HD176" s="117"/>
      <c r="HE176" s="117"/>
      <c r="HF176" s="117"/>
      <c r="HG176" s="117"/>
      <c r="HH176" s="117"/>
      <c r="HI176" s="117"/>
      <c r="HJ176" s="117"/>
      <c r="HK176" s="117"/>
      <c r="HL176" s="117"/>
      <c r="HM176" s="117"/>
      <c r="HN176" s="117"/>
      <c r="HO176" s="117"/>
      <c r="HP176" s="117"/>
      <c r="HQ176" s="117"/>
      <c r="HR176" s="117"/>
      <c r="HS176" s="117"/>
      <c r="HT176" s="117"/>
      <c r="HU176" s="117"/>
      <c r="HV176" s="117"/>
      <c r="HW176" s="117"/>
      <c r="HX176" s="117"/>
      <c r="HY176" s="117"/>
      <c r="HZ176" s="117"/>
      <c r="IA176" s="117"/>
      <c r="IB176" s="117"/>
      <c r="IC176" s="117"/>
      <c r="ID176" s="117"/>
      <c r="IE176" s="117"/>
      <c r="IF176" s="117"/>
      <c r="IG176" s="117"/>
      <c r="IH176" s="117"/>
      <c r="II176" s="117"/>
      <c r="IJ176" s="117"/>
      <c r="IK176" s="117"/>
      <c r="IL176" s="117"/>
      <c r="IM176" s="117"/>
      <c r="IN176" s="117"/>
      <c r="IO176" s="117"/>
      <c r="IP176" s="117"/>
      <c r="IQ176" s="117"/>
      <c r="IR176" s="117"/>
      <c r="IS176" s="117"/>
      <c r="IT176" s="117"/>
      <c r="IU176" s="117"/>
      <c r="IV176" s="117"/>
      <c r="IW176" s="117"/>
    </row>
    <row r="177" customFormat="false" ht="12.75" hidden="false" customHeight="false" outlineLevel="0" collapsed="false">
      <c r="A177" s="117"/>
      <c r="B177" s="128" t="n">
        <v>42156</v>
      </c>
      <c r="C177" s="115" t="n">
        <v>5.181</v>
      </c>
      <c r="D177" s="115" t="n">
        <v>-0.13</v>
      </c>
      <c r="E177" s="115" t="n">
        <v>-0.13</v>
      </c>
      <c r="F177" s="116" t="n">
        <v>0.44</v>
      </c>
      <c r="G177" s="115" t="n">
        <v>0.385</v>
      </c>
      <c r="H177" s="115" t="n">
        <v>0.195</v>
      </c>
      <c r="I177" s="115" t="n">
        <v>0.17</v>
      </c>
      <c r="J177" s="115" t="n">
        <v>-0.09</v>
      </c>
      <c r="K177" s="117" t="n">
        <v>-0.07</v>
      </c>
      <c r="L177" s="117" t="n">
        <v>-0.44</v>
      </c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  <c r="AA177" s="117"/>
      <c r="AB177" s="117"/>
      <c r="AC177" s="117"/>
      <c r="AD177" s="117"/>
      <c r="AE177" s="117"/>
      <c r="AF177" s="117"/>
      <c r="AG177" s="117"/>
      <c r="AH177" s="117"/>
      <c r="AI177" s="117"/>
      <c r="AJ177" s="117"/>
      <c r="AK177" s="117"/>
      <c r="AL177" s="117"/>
      <c r="AM177" s="117"/>
      <c r="AN177" s="117"/>
      <c r="AO177" s="117"/>
      <c r="AP177" s="117"/>
      <c r="AQ177" s="117"/>
      <c r="AR177" s="117"/>
      <c r="AS177" s="117"/>
      <c r="AT177" s="117"/>
      <c r="AU177" s="117"/>
      <c r="AV177" s="117"/>
      <c r="AW177" s="117"/>
      <c r="AX177" s="117"/>
      <c r="AY177" s="117"/>
      <c r="AZ177" s="117"/>
      <c r="BA177" s="117"/>
      <c r="BB177" s="117"/>
      <c r="BC177" s="117"/>
      <c r="BD177" s="117"/>
      <c r="BE177" s="117"/>
      <c r="BF177" s="117"/>
      <c r="BG177" s="117"/>
      <c r="BH177" s="117"/>
      <c r="BI177" s="117"/>
      <c r="BJ177" s="117"/>
      <c r="BK177" s="117"/>
      <c r="BL177" s="117"/>
      <c r="BM177" s="117"/>
      <c r="BN177" s="117"/>
      <c r="BO177" s="117"/>
      <c r="BP177" s="117"/>
      <c r="BQ177" s="117"/>
      <c r="BR177" s="117"/>
      <c r="BS177" s="117"/>
      <c r="BT177" s="117"/>
      <c r="BU177" s="117"/>
      <c r="BV177" s="117"/>
      <c r="BW177" s="117"/>
      <c r="BX177" s="117"/>
      <c r="BY177" s="117"/>
      <c r="BZ177" s="117"/>
      <c r="CA177" s="117"/>
      <c r="CB177" s="117"/>
      <c r="CC177" s="117"/>
      <c r="CD177" s="117"/>
      <c r="CE177" s="117"/>
      <c r="CF177" s="117"/>
      <c r="CG177" s="117"/>
      <c r="CH177" s="117"/>
      <c r="CI177" s="117"/>
      <c r="CJ177" s="117"/>
      <c r="CK177" s="117"/>
      <c r="CL177" s="117"/>
      <c r="CM177" s="117"/>
      <c r="CN177" s="117"/>
      <c r="CO177" s="117"/>
      <c r="CP177" s="117"/>
      <c r="CQ177" s="117"/>
      <c r="CR177" s="117"/>
      <c r="CS177" s="117"/>
      <c r="CT177" s="117"/>
      <c r="CU177" s="117"/>
      <c r="CV177" s="117"/>
      <c r="CW177" s="117"/>
      <c r="CX177" s="117"/>
      <c r="CY177" s="117"/>
      <c r="CZ177" s="117"/>
      <c r="DA177" s="117"/>
      <c r="DB177" s="117"/>
      <c r="DC177" s="117"/>
      <c r="DD177" s="117"/>
      <c r="DE177" s="117"/>
      <c r="DF177" s="117"/>
      <c r="DG177" s="117"/>
      <c r="DH177" s="117"/>
      <c r="DI177" s="117"/>
      <c r="DJ177" s="117"/>
      <c r="DK177" s="117"/>
      <c r="DL177" s="117"/>
      <c r="DM177" s="117"/>
      <c r="DN177" s="117"/>
      <c r="DO177" s="117"/>
      <c r="DP177" s="117"/>
      <c r="DQ177" s="117"/>
      <c r="DR177" s="117"/>
      <c r="DS177" s="117"/>
      <c r="DT177" s="117"/>
      <c r="DU177" s="117"/>
      <c r="DV177" s="117"/>
      <c r="DW177" s="117"/>
      <c r="DX177" s="117"/>
      <c r="DY177" s="117"/>
      <c r="DZ177" s="117"/>
      <c r="EA177" s="117"/>
      <c r="EB177" s="117"/>
      <c r="EC177" s="117"/>
      <c r="ED177" s="117"/>
      <c r="EE177" s="117"/>
      <c r="EF177" s="117"/>
      <c r="EG177" s="117"/>
      <c r="EH177" s="117"/>
      <c r="EI177" s="117"/>
      <c r="EJ177" s="117"/>
      <c r="EK177" s="117"/>
      <c r="EL177" s="117"/>
      <c r="EM177" s="117"/>
      <c r="EN177" s="117"/>
      <c r="EO177" s="117"/>
      <c r="EP177" s="117"/>
      <c r="EQ177" s="117"/>
      <c r="ER177" s="117"/>
      <c r="ES177" s="117"/>
      <c r="ET177" s="117"/>
      <c r="EU177" s="117"/>
      <c r="EV177" s="117"/>
      <c r="EW177" s="117"/>
      <c r="EX177" s="117"/>
      <c r="EY177" s="117"/>
      <c r="EZ177" s="117"/>
      <c r="FA177" s="117"/>
      <c r="FB177" s="117"/>
      <c r="FC177" s="117"/>
      <c r="FD177" s="117"/>
      <c r="FE177" s="117"/>
      <c r="FF177" s="117"/>
      <c r="FG177" s="117"/>
      <c r="FH177" s="117"/>
      <c r="FI177" s="117"/>
      <c r="FJ177" s="117"/>
      <c r="FK177" s="117"/>
      <c r="FL177" s="117"/>
      <c r="FM177" s="117"/>
      <c r="FN177" s="117"/>
      <c r="FO177" s="117"/>
      <c r="FP177" s="117"/>
      <c r="FQ177" s="117"/>
      <c r="FR177" s="117"/>
      <c r="FS177" s="117"/>
      <c r="FT177" s="117"/>
      <c r="FU177" s="117"/>
      <c r="FV177" s="117"/>
      <c r="FW177" s="117"/>
      <c r="FX177" s="117"/>
      <c r="FY177" s="117"/>
      <c r="FZ177" s="117"/>
      <c r="GA177" s="117"/>
      <c r="GB177" s="117"/>
      <c r="GC177" s="117"/>
      <c r="GD177" s="117"/>
      <c r="GE177" s="117"/>
      <c r="GF177" s="117"/>
      <c r="GG177" s="117"/>
      <c r="GH177" s="117"/>
      <c r="GI177" s="117"/>
      <c r="GJ177" s="117"/>
      <c r="GK177" s="117"/>
      <c r="GL177" s="117"/>
      <c r="GM177" s="117"/>
      <c r="GN177" s="117"/>
      <c r="GO177" s="117"/>
      <c r="GP177" s="117"/>
      <c r="GQ177" s="117"/>
      <c r="GR177" s="117"/>
      <c r="GS177" s="117"/>
      <c r="GT177" s="117"/>
      <c r="GU177" s="117"/>
      <c r="GV177" s="117"/>
      <c r="GW177" s="117"/>
      <c r="GX177" s="117"/>
      <c r="GY177" s="117"/>
      <c r="GZ177" s="117"/>
      <c r="HA177" s="117"/>
      <c r="HB177" s="117"/>
      <c r="HC177" s="117"/>
      <c r="HD177" s="117"/>
      <c r="HE177" s="117"/>
      <c r="HF177" s="117"/>
      <c r="HG177" s="117"/>
      <c r="HH177" s="117"/>
      <c r="HI177" s="117"/>
      <c r="HJ177" s="117"/>
      <c r="HK177" s="117"/>
      <c r="HL177" s="117"/>
      <c r="HM177" s="117"/>
      <c r="HN177" s="117"/>
      <c r="HO177" s="117"/>
      <c r="HP177" s="117"/>
      <c r="HQ177" s="117"/>
      <c r="HR177" s="117"/>
      <c r="HS177" s="117"/>
      <c r="HT177" s="117"/>
      <c r="HU177" s="117"/>
      <c r="HV177" s="117"/>
      <c r="HW177" s="117"/>
      <c r="HX177" s="117"/>
      <c r="HY177" s="117"/>
      <c r="HZ177" s="117"/>
      <c r="IA177" s="117"/>
      <c r="IB177" s="117"/>
      <c r="IC177" s="117"/>
      <c r="ID177" s="117"/>
      <c r="IE177" s="117"/>
      <c r="IF177" s="117"/>
      <c r="IG177" s="117"/>
      <c r="IH177" s="117"/>
      <c r="II177" s="117"/>
      <c r="IJ177" s="117"/>
      <c r="IK177" s="117"/>
      <c r="IL177" s="117"/>
      <c r="IM177" s="117"/>
      <c r="IN177" s="117"/>
      <c r="IO177" s="117"/>
      <c r="IP177" s="117"/>
      <c r="IQ177" s="117"/>
      <c r="IR177" s="117"/>
      <c r="IS177" s="117"/>
      <c r="IT177" s="117"/>
      <c r="IU177" s="117"/>
      <c r="IV177" s="117"/>
      <c r="IW177" s="117"/>
    </row>
    <row r="178" customFormat="false" ht="12.75" hidden="false" customHeight="false" outlineLevel="0" collapsed="false">
      <c r="A178" s="117"/>
      <c r="B178" s="128" t="n">
        <v>42186</v>
      </c>
      <c r="C178" s="115" t="n">
        <v>5.221</v>
      </c>
      <c r="D178" s="115" t="n">
        <v>-0.13</v>
      </c>
      <c r="E178" s="115" t="n">
        <v>-0.13</v>
      </c>
      <c r="F178" s="116" t="n">
        <v>0.5</v>
      </c>
      <c r="G178" s="115" t="n">
        <v>0.3975</v>
      </c>
      <c r="H178" s="115" t="n">
        <v>0.265</v>
      </c>
      <c r="I178" s="115" t="n">
        <v>0.175</v>
      </c>
      <c r="J178" s="115" t="n">
        <v>-0.09</v>
      </c>
      <c r="K178" s="117" t="n">
        <v>-0.07</v>
      </c>
      <c r="L178" s="117" t="n">
        <v>-0.44</v>
      </c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  <c r="AA178" s="117"/>
      <c r="AB178" s="117"/>
      <c r="AC178" s="117"/>
      <c r="AD178" s="117"/>
      <c r="AE178" s="117"/>
      <c r="AF178" s="117"/>
      <c r="AG178" s="117"/>
      <c r="AH178" s="117"/>
      <c r="AI178" s="117"/>
      <c r="AJ178" s="117"/>
      <c r="AK178" s="117"/>
      <c r="AL178" s="117"/>
      <c r="AM178" s="117"/>
      <c r="AN178" s="117"/>
      <c r="AO178" s="117"/>
      <c r="AP178" s="117"/>
      <c r="AQ178" s="117"/>
      <c r="AR178" s="117"/>
      <c r="AS178" s="117"/>
      <c r="AT178" s="117"/>
      <c r="AU178" s="117"/>
      <c r="AV178" s="117"/>
      <c r="AW178" s="117"/>
      <c r="AX178" s="117"/>
      <c r="AY178" s="117"/>
      <c r="AZ178" s="117"/>
      <c r="BA178" s="117"/>
      <c r="BB178" s="117"/>
      <c r="BC178" s="117"/>
      <c r="BD178" s="117"/>
      <c r="BE178" s="117"/>
      <c r="BF178" s="117"/>
      <c r="BG178" s="117"/>
      <c r="BH178" s="117"/>
      <c r="BI178" s="117"/>
      <c r="BJ178" s="117"/>
      <c r="BK178" s="117"/>
      <c r="BL178" s="117"/>
      <c r="BM178" s="117"/>
      <c r="BN178" s="117"/>
      <c r="BO178" s="117"/>
      <c r="BP178" s="117"/>
      <c r="BQ178" s="117"/>
      <c r="BR178" s="117"/>
      <c r="BS178" s="117"/>
      <c r="BT178" s="117"/>
      <c r="BU178" s="117"/>
      <c r="BV178" s="117"/>
      <c r="BW178" s="117"/>
      <c r="BX178" s="117"/>
      <c r="BY178" s="117"/>
      <c r="BZ178" s="117"/>
      <c r="CA178" s="117"/>
      <c r="CB178" s="117"/>
      <c r="CC178" s="117"/>
      <c r="CD178" s="117"/>
      <c r="CE178" s="117"/>
      <c r="CF178" s="117"/>
      <c r="CG178" s="117"/>
      <c r="CH178" s="117"/>
      <c r="CI178" s="117"/>
      <c r="CJ178" s="117"/>
      <c r="CK178" s="117"/>
      <c r="CL178" s="117"/>
      <c r="CM178" s="117"/>
      <c r="CN178" s="117"/>
      <c r="CO178" s="117"/>
      <c r="CP178" s="117"/>
      <c r="CQ178" s="117"/>
      <c r="CR178" s="117"/>
      <c r="CS178" s="117"/>
      <c r="CT178" s="117"/>
      <c r="CU178" s="117"/>
      <c r="CV178" s="117"/>
      <c r="CW178" s="117"/>
      <c r="CX178" s="117"/>
      <c r="CY178" s="117"/>
      <c r="CZ178" s="117"/>
      <c r="DA178" s="117"/>
      <c r="DB178" s="117"/>
      <c r="DC178" s="117"/>
      <c r="DD178" s="117"/>
      <c r="DE178" s="117"/>
      <c r="DF178" s="117"/>
      <c r="DG178" s="117"/>
      <c r="DH178" s="117"/>
      <c r="DI178" s="117"/>
      <c r="DJ178" s="117"/>
      <c r="DK178" s="117"/>
      <c r="DL178" s="117"/>
      <c r="DM178" s="117"/>
      <c r="DN178" s="117"/>
      <c r="DO178" s="117"/>
      <c r="DP178" s="117"/>
      <c r="DQ178" s="117"/>
      <c r="DR178" s="117"/>
      <c r="DS178" s="117"/>
      <c r="DT178" s="117"/>
      <c r="DU178" s="117"/>
      <c r="DV178" s="117"/>
      <c r="DW178" s="117"/>
      <c r="DX178" s="117"/>
      <c r="DY178" s="117"/>
      <c r="DZ178" s="117"/>
      <c r="EA178" s="117"/>
      <c r="EB178" s="117"/>
      <c r="EC178" s="117"/>
      <c r="ED178" s="117"/>
      <c r="EE178" s="117"/>
      <c r="EF178" s="117"/>
      <c r="EG178" s="117"/>
      <c r="EH178" s="117"/>
      <c r="EI178" s="117"/>
      <c r="EJ178" s="117"/>
      <c r="EK178" s="117"/>
      <c r="EL178" s="117"/>
      <c r="EM178" s="117"/>
      <c r="EN178" s="117"/>
      <c r="EO178" s="117"/>
      <c r="EP178" s="117"/>
      <c r="EQ178" s="117"/>
      <c r="ER178" s="117"/>
      <c r="ES178" s="117"/>
      <c r="ET178" s="117"/>
      <c r="EU178" s="117"/>
      <c r="EV178" s="117"/>
      <c r="EW178" s="117"/>
      <c r="EX178" s="117"/>
      <c r="EY178" s="117"/>
      <c r="EZ178" s="117"/>
      <c r="FA178" s="117"/>
      <c r="FB178" s="117"/>
      <c r="FC178" s="117"/>
      <c r="FD178" s="117"/>
      <c r="FE178" s="117"/>
      <c r="FF178" s="117"/>
      <c r="FG178" s="117"/>
      <c r="FH178" s="117"/>
      <c r="FI178" s="117"/>
      <c r="FJ178" s="117"/>
      <c r="FK178" s="117"/>
      <c r="FL178" s="117"/>
      <c r="FM178" s="117"/>
      <c r="FN178" s="117"/>
      <c r="FO178" s="117"/>
      <c r="FP178" s="117"/>
      <c r="FQ178" s="117"/>
      <c r="FR178" s="117"/>
      <c r="FS178" s="117"/>
      <c r="FT178" s="117"/>
      <c r="FU178" s="117"/>
      <c r="FV178" s="117"/>
      <c r="FW178" s="117"/>
      <c r="FX178" s="117"/>
      <c r="FY178" s="117"/>
      <c r="FZ178" s="117"/>
      <c r="GA178" s="117"/>
      <c r="GB178" s="117"/>
      <c r="GC178" s="117"/>
      <c r="GD178" s="117"/>
      <c r="GE178" s="117"/>
      <c r="GF178" s="117"/>
      <c r="GG178" s="117"/>
      <c r="GH178" s="117"/>
      <c r="GI178" s="117"/>
      <c r="GJ178" s="117"/>
      <c r="GK178" s="117"/>
      <c r="GL178" s="117"/>
      <c r="GM178" s="117"/>
      <c r="GN178" s="117"/>
      <c r="GO178" s="117"/>
      <c r="GP178" s="117"/>
      <c r="GQ178" s="117"/>
      <c r="GR178" s="117"/>
      <c r="GS178" s="117"/>
      <c r="GT178" s="117"/>
      <c r="GU178" s="117"/>
      <c r="GV178" s="117"/>
      <c r="GW178" s="117"/>
      <c r="GX178" s="117"/>
      <c r="GY178" s="117"/>
      <c r="GZ178" s="117"/>
      <c r="HA178" s="117"/>
      <c r="HB178" s="117"/>
      <c r="HC178" s="117"/>
      <c r="HD178" s="117"/>
      <c r="HE178" s="117"/>
      <c r="HF178" s="117"/>
      <c r="HG178" s="117"/>
      <c r="HH178" s="117"/>
      <c r="HI178" s="117"/>
      <c r="HJ178" s="117"/>
      <c r="HK178" s="117"/>
      <c r="HL178" s="117"/>
      <c r="HM178" s="117"/>
      <c r="HN178" s="117"/>
      <c r="HO178" s="117"/>
      <c r="HP178" s="117"/>
      <c r="HQ178" s="117"/>
      <c r="HR178" s="117"/>
      <c r="HS178" s="117"/>
      <c r="HT178" s="117"/>
      <c r="HU178" s="117"/>
      <c r="HV178" s="117"/>
      <c r="HW178" s="117"/>
      <c r="HX178" s="117"/>
      <c r="HY178" s="117"/>
      <c r="HZ178" s="117"/>
      <c r="IA178" s="117"/>
      <c r="IB178" s="117"/>
      <c r="IC178" s="117"/>
      <c r="ID178" s="117"/>
      <c r="IE178" s="117"/>
      <c r="IF178" s="117"/>
      <c r="IG178" s="117"/>
      <c r="IH178" s="117"/>
      <c r="II178" s="117"/>
      <c r="IJ178" s="117"/>
      <c r="IK178" s="117"/>
      <c r="IL178" s="117"/>
      <c r="IM178" s="117"/>
      <c r="IN178" s="117"/>
      <c r="IO178" s="117"/>
      <c r="IP178" s="117"/>
      <c r="IQ178" s="117"/>
      <c r="IR178" s="117"/>
      <c r="IS178" s="117"/>
      <c r="IT178" s="117"/>
      <c r="IU178" s="117"/>
      <c r="IV178" s="117"/>
      <c r="IW178" s="117"/>
    </row>
    <row r="179" customFormat="false" ht="12.75" hidden="false" customHeight="false" outlineLevel="0" collapsed="false">
      <c r="A179" s="117"/>
      <c r="B179" s="128" t="n">
        <v>42217</v>
      </c>
      <c r="C179" s="115" t="n">
        <v>5.269</v>
      </c>
      <c r="D179" s="115" t="n">
        <v>-0.13</v>
      </c>
      <c r="E179" s="115" t="n">
        <v>-0.13</v>
      </c>
      <c r="F179" s="116" t="n">
        <v>0.5</v>
      </c>
      <c r="G179" s="115" t="n">
        <v>0.4</v>
      </c>
      <c r="H179" s="115" t="n">
        <v>0.205</v>
      </c>
      <c r="I179" s="115" t="n">
        <v>0.175</v>
      </c>
      <c r="J179" s="115" t="n">
        <v>-0.09</v>
      </c>
      <c r="K179" s="117" t="n">
        <v>-0.07</v>
      </c>
      <c r="L179" s="117" t="n">
        <v>-0.44</v>
      </c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  <c r="AH179" s="117"/>
      <c r="AI179" s="117"/>
      <c r="AJ179" s="117"/>
      <c r="AK179" s="117"/>
      <c r="AL179" s="117"/>
      <c r="AM179" s="117"/>
      <c r="AN179" s="117"/>
      <c r="AO179" s="117"/>
      <c r="AP179" s="117"/>
      <c r="AQ179" s="117"/>
      <c r="AR179" s="117"/>
      <c r="AS179" s="117"/>
      <c r="AT179" s="117"/>
      <c r="AU179" s="117"/>
      <c r="AV179" s="117"/>
      <c r="AW179" s="117"/>
      <c r="AX179" s="117"/>
      <c r="AY179" s="117"/>
      <c r="AZ179" s="117"/>
      <c r="BA179" s="117"/>
      <c r="BB179" s="117"/>
      <c r="BC179" s="117"/>
      <c r="BD179" s="117"/>
      <c r="BE179" s="117"/>
      <c r="BF179" s="117"/>
      <c r="BG179" s="117"/>
      <c r="BH179" s="117"/>
      <c r="BI179" s="117"/>
      <c r="BJ179" s="117"/>
      <c r="BK179" s="117"/>
      <c r="BL179" s="117"/>
      <c r="BM179" s="117"/>
      <c r="BN179" s="117"/>
      <c r="BO179" s="117"/>
      <c r="BP179" s="117"/>
      <c r="BQ179" s="117"/>
      <c r="BR179" s="117"/>
      <c r="BS179" s="117"/>
      <c r="BT179" s="117"/>
      <c r="BU179" s="117"/>
      <c r="BV179" s="117"/>
      <c r="BW179" s="117"/>
      <c r="BX179" s="117"/>
      <c r="BY179" s="117"/>
      <c r="BZ179" s="117"/>
      <c r="CA179" s="117"/>
      <c r="CB179" s="117"/>
      <c r="CC179" s="117"/>
      <c r="CD179" s="117"/>
      <c r="CE179" s="117"/>
      <c r="CF179" s="117"/>
      <c r="CG179" s="117"/>
      <c r="CH179" s="117"/>
      <c r="CI179" s="117"/>
      <c r="CJ179" s="117"/>
      <c r="CK179" s="117"/>
      <c r="CL179" s="117"/>
      <c r="CM179" s="117"/>
      <c r="CN179" s="117"/>
      <c r="CO179" s="117"/>
      <c r="CP179" s="117"/>
      <c r="CQ179" s="117"/>
      <c r="CR179" s="117"/>
      <c r="CS179" s="117"/>
      <c r="CT179" s="117"/>
      <c r="CU179" s="117"/>
      <c r="CV179" s="117"/>
      <c r="CW179" s="117"/>
      <c r="CX179" s="117"/>
      <c r="CY179" s="117"/>
      <c r="CZ179" s="117"/>
      <c r="DA179" s="117"/>
      <c r="DB179" s="117"/>
      <c r="DC179" s="117"/>
      <c r="DD179" s="117"/>
      <c r="DE179" s="117"/>
      <c r="DF179" s="117"/>
      <c r="DG179" s="117"/>
      <c r="DH179" s="117"/>
      <c r="DI179" s="117"/>
      <c r="DJ179" s="117"/>
      <c r="DK179" s="117"/>
      <c r="DL179" s="117"/>
      <c r="DM179" s="117"/>
      <c r="DN179" s="117"/>
      <c r="DO179" s="117"/>
      <c r="DP179" s="117"/>
      <c r="DQ179" s="117"/>
      <c r="DR179" s="117"/>
      <c r="DS179" s="117"/>
      <c r="DT179" s="117"/>
      <c r="DU179" s="117"/>
      <c r="DV179" s="117"/>
      <c r="DW179" s="117"/>
      <c r="DX179" s="117"/>
      <c r="DY179" s="117"/>
      <c r="DZ179" s="117"/>
      <c r="EA179" s="117"/>
      <c r="EB179" s="117"/>
      <c r="EC179" s="117"/>
      <c r="ED179" s="117"/>
      <c r="EE179" s="117"/>
      <c r="EF179" s="117"/>
      <c r="EG179" s="117"/>
      <c r="EH179" s="117"/>
      <c r="EI179" s="117"/>
      <c r="EJ179" s="117"/>
      <c r="EK179" s="117"/>
      <c r="EL179" s="117"/>
      <c r="EM179" s="117"/>
      <c r="EN179" s="117"/>
      <c r="EO179" s="117"/>
      <c r="EP179" s="117"/>
      <c r="EQ179" s="117"/>
      <c r="ER179" s="117"/>
      <c r="ES179" s="117"/>
      <c r="ET179" s="117"/>
      <c r="EU179" s="117"/>
      <c r="EV179" s="117"/>
      <c r="EW179" s="117"/>
      <c r="EX179" s="117"/>
      <c r="EY179" s="117"/>
      <c r="EZ179" s="117"/>
      <c r="FA179" s="117"/>
      <c r="FB179" s="117"/>
      <c r="FC179" s="117"/>
      <c r="FD179" s="117"/>
      <c r="FE179" s="117"/>
      <c r="FF179" s="117"/>
      <c r="FG179" s="117"/>
      <c r="FH179" s="117"/>
      <c r="FI179" s="117"/>
      <c r="FJ179" s="117"/>
      <c r="FK179" s="117"/>
      <c r="FL179" s="117"/>
      <c r="FM179" s="117"/>
      <c r="FN179" s="117"/>
      <c r="FO179" s="117"/>
      <c r="FP179" s="117"/>
      <c r="FQ179" s="117"/>
      <c r="FR179" s="117"/>
      <c r="FS179" s="117"/>
      <c r="FT179" s="117"/>
      <c r="FU179" s="117"/>
      <c r="FV179" s="117"/>
      <c r="FW179" s="117"/>
      <c r="FX179" s="117"/>
      <c r="FY179" s="117"/>
      <c r="FZ179" s="117"/>
      <c r="GA179" s="117"/>
      <c r="GB179" s="117"/>
      <c r="GC179" s="117"/>
      <c r="GD179" s="117"/>
      <c r="GE179" s="117"/>
      <c r="GF179" s="117"/>
      <c r="GG179" s="117"/>
      <c r="GH179" s="117"/>
      <c r="GI179" s="117"/>
      <c r="GJ179" s="117"/>
      <c r="GK179" s="117"/>
      <c r="GL179" s="117"/>
      <c r="GM179" s="117"/>
      <c r="GN179" s="117"/>
      <c r="GO179" s="117"/>
      <c r="GP179" s="117"/>
      <c r="GQ179" s="117"/>
      <c r="GR179" s="117"/>
      <c r="GS179" s="117"/>
      <c r="GT179" s="117"/>
      <c r="GU179" s="117"/>
      <c r="GV179" s="117"/>
      <c r="GW179" s="117"/>
      <c r="GX179" s="117"/>
      <c r="GY179" s="117"/>
      <c r="GZ179" s="117"/>
      <c r="HA179" s="117"/>
      <c r="HB179" s="117"/>
      <c r="HC179" s="117"/>
      <c r="HD179" s="117"/>
      <c r="HE179" s="117"/>
      <c r="HF179" s="117"/>
      <c r="HG179" s="117"/>
      <c r="HH179" s="117"/>
      <c r="HI179" s="117"/>
      <c r="HJ179" s="117"/>
      <c r="HK179" s="117"/>
      <c r="HL179" s="117"/>
      <c r="HM179" s="117"/>
      <c r="HN179" s="117"/>
      <c r="HO179" s="117"/>
      <c r="HP179" s="117"/>
      <c r="HQ179" s="117"/>
      <c r="HR179" s="117"/>
      <c r="HS179" s="117"/>
      <c r="HT179" s="117"/>
      <c r="HU179" s="117"/>
      <c r="HV179" s="117"/>
      <c r="HW179" s="117"/>
      <c r="HX179" s="117"/>
      <c r="HY179" s="117"/>
      <c r="HZ179" s="117"/>
      <c r="IA179" s="117"/>
      <c r="IB179" s="117"/>
      <c r="IC179" s="117"/>
      <c r="ID179" s="117"/>
      <c r="IE179" s="117"/>
      <c r="IF179" s="117"/>
      <c r="IG179" s="117"/>
      <c r="IH179" s="117"/>
      <c r="II179" s="117"/>
      <c r="IJ179" s="117"/>
      <c r="IK179" s="117"/>
      <c r="IL179" s="117"/>
      <c r="IM179" s="117"/>
      <c r="IN179" s="117"/>
      <c r="IO179" s="117"/>
      <c r="IP179" s="117"/>
      <c r="IQ179" s="117"/>
      <c r="IR179" s="117"/>
      <c r="IS179" s="117"/>
      <c r="IT179" s="117"/>
      <c r="IU179" s="117"/>
      <c r="IV179" s="117"/>
      <c r="IW179" s="117"/>
    </row>
    <row r="180" customFormat="false" ht="12.75" hidden="false" customHeight="false" outlineLevel="0" collapsed="false">
      <c r="A180" s="117"/>
      <c r="B180" s="128" t="n">
        <v>42248</v>
      </c>
      <c r="C180" s="115" t="n">
        <v>5.282</v>
      </c>
      <c r="D180" s="115" t="n">
        <v>-0.13</v>
      </c>
      <c r="E180" s="115" t="n">
        <v>-0.13</v>
      </c>
      <c r="F180" s="116" t="n">
        <v>0.46</v>
      </c>
      <c r="G180" s="115" t="n">
        <v>0.3975</v>
      </c>
      <c r="H180" s="115" t="n">
        <v>0.185</v>
      </c>
      <c r="I180" s="115" t="n">
        <v>0.165</v>
      </c>
      <c r="J180" s="115" t="n">
        <v>-0.09</v>
      </c>
      <c r="K180" s="117" t="n">
        <v>-0.07</v>
      </c>
      <c r="L180" s="117" t="n">
        <v>-0.44</v>
      </c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7"/>
      <c r="AA180" s="117"/>
      <c r="AB180" s="117"/>
      <c r="AC180" s="117"/>
      <c r="AD180" s="117"/>
      <c r="AE180" s="117"/>
      <c r="AF180" s="117"/>
      <c r="AG180" s="117"/>
      <c r="AH180" s="117"/>
      <c r="AI180" s="117"/>
      <c r="AJ180" s="117"/>
      <c r="AK180" s="117"/>
      <c r="AL180" s="117"/>
      <c r="AM180" s="117"/>
      <c r="AN180" s="117"/>
      <c r="AO180" s="117"/>
      <c r="AP180" s="117"/>
      <c r="AQ180" s="117"/>
      <c r="AR180" s="117"/>
      <c r="AS180" s="117"/>
      <c r="AT180" s="117"/>
      <c r="AU180" s="117"/>
      <c r="AV180" s="117"/>
      <c r="AW180" s="117"/>
      <c r="AX180" s="117"/>
      <c r="AY180" s="117"/>
      <c r="AZ180" s="117"/>
      <c r="BA180" s="117"/>
      <c r="BB180" s="117"/>
      <c r="BC180" s="117"/>
      <c r="BD180" s="117"/>
      <c r="BE180" s="117"/>
      <c r="BF180" s="117"/>
      <c r="BG180" s="117"/>
      <c r="BH180" s="117"/>
      <c r="BI180" s="117"/>
      <c r="BJ180" s="117"/>
      <c r="BK180" s="117"/>
      <c r="BL180" s="117"/>
      <c r="BM180" s="117"/>
      <c r="BN180" s="117"/>
      <c r="BO180" s="117"/>
      <c r="BP180" s="117"/>
      <c r="BQ180" s="117"/>
      <c r="BR180" s="117"/>
      <c r="BS180" s="117"/>
      <c r="BT180" s="117"/>
      <c r="BU180" s="117"/>
      <c r="BV180" s="117"/>
      <c r="BW180" s="117"/>
      <c r="BX180" s="117"/>
      <c r="BY180" s="117"/>
      <c r="BZ180" s="117"/>
      <c r="CA180" s="117"/>
      <c r="CB180" s="117"/>
      <c r="CC180" s="117"/>
      <c r="CD180" s="117"/>
      <c r="CE180" s="117"/>
      <c r="CF180" s="117"/>
      <c r="CG180" s="117"/>
      <c r="CH180" s="117"/>
      <c r="CI180" s="117"/>
      <c r="CJ180" s="117"/>
      <c r="CK180" s="117"/>
      <c r="CL180" s="117"/>
      <c r="CM180" s="117"/>
      <c r="CN180" s="117"/>
      <c r="CO180" s="117"/>
      <c r="CP180" s="117"/>
      <c r="CQ180" s="117"/>
      <c r="CR180" s="117"/>
      <c r="CS180" s="117"/>
      <c r="CT180" s="117"/>
      <c r="CU180" s="117"/>
      <c r="CV180" s="117"/>
      <c r="CW180" s="117"/>
      <c r="CX180" s="117"/>
      <c r="CY180" s="117"/>
      <c r="CZ180" s="117"/>
      <c r="DA180" s="117"/>
      <c r="DB180" s="117"/>
      <c r="DC180" s="117"/>
      <c r="DD180" s="117"/>
      <c r="DE180" s="117"/>
      <c r="DF180" s="117"/>
      <c r="DG180" s="117"/>
      <c r="DH180" s="117"/>
      <c r="DI180" s="117"/>
      <c r="DJ180" s="117"/>
      <c r="DK180" s="117"/>
      <c r="DL180" s="117"/>
      <c r="DM180" s="117"/>
      <c r="DN180" s="117"/>
      <c r="DO180" s="117"/>
      <c r="DP180" s="117"/>
      <c r="DQ180" s="117"/>
      <c r="DR180" s="117"/>
      <c r="DS180" s="117"/>
      <c r="DT180" s="117"/>
      <c r="DU180" s="117"/>
      <c r="DV180" s="117"/>
      <c r="DW180" s="117"/>
      <c r="DX180" s="117"/>
      <c r="DY180" s="117"/>
      <c r="DZ180" s="117"/>
      <c r="EA180" s="117"/>
      <c r="EB180" s="117"/>
      <c r="EC180" s="117"/>
      <c r="ED180" s="117"/>
      <c r="EE180" s="117"/>
      <c r="EF180" s="117"/>
      <c r="EG180" s="117"/>
      <c r="EH180" s="117"/>
      <c r="EI180" s="117"/>
      <c r="EJ180" s="117"/>
      <c r="EK180" s="117"/>
      <c r="EL180" s="117"/>
      <c r="EM180" s="117"/>
      <c r="EN180" s="117"/>
      <c r="EO180" s="117"/>
      <c r="EP180" s="117"/>
      <c r="EQ180" s="117"/>
      <c r="ER180" s="117"/>
      <c r="ES180" s="117"/>
      <c r="ET180" s="117"/>
      <c r="EU180" s="117"/>
      <c r="EV180" s="117"/>
      <c r="EW180" s="117"/>
      <c r="EX180" s="117"/>
      <c r="EY180" s="117"/>
      <c r="EZ180" s="117"/>
      <c r="FA180" s="117"/>
      <c r="FB180" s="117"/>
      <c r="FC180" s="117"/>
      <c r="FD180" s="117"/>
      <c r="FE180" s="117"/>
      <c r="FF180" s="117"/>
      <c r="FG180" s="117"/>
      <c r="FH180" s="117"/>
      <c r="FI180" s="117"/>
      <c r="FJ180" s="117"/>
      <c r="FK180" s="117"/>
      <c r="FL180" s="117"/>
      <c r="FM180" s="117"/>
      <c r="FN180" s="117"/>
      <c r="FO180" s="117"/>
      <c r="FP180" s="117"/>
      <c r="FQ180" s="117"/>
      <c r="FR180" s="117"/>
      <c r="FS180" s="117"/>
      <c r="FT180" s="117"/>
      <c r="FU180" s="117"/>
      <c r="FV180" s="117"/>
      <c r="FW180" s="117"/>
      <c r="FX180" s="117"/>
      <c r="FY180" s="117"/>
      <c r="FZ180" s="117"/>
      <c r="GA180" s="117"/>
      <c r="GB180" s="117"/>
      <c r="GC180" s="117"/>
      <c r="GD180" s="117"/>
      <c r="GE180" s="117"/>
      <c r="GF180" s="117"/>
      <c r="GG180" s="117"/>
      <c r="GH180" s="117"/>
      <c r="GI180" s="117"/>
      <c r="GJ180" s="117"/>
      <c r="GK180" s="117"/>
      <c r="GL180" s="117"/>
      <c r="GM180" s="117"/>
      <c r="GN180" s="117"/>
      <c r="GO180" s="117"/>
      <c r="GP180" s="117"/>
      <c r="GQ180" s="117"/>
      <c r="GR180" s="117"/>
      <c r="GS180" s="117"/>
      <c r="GT180" s="117"/>
      <c r="GU180" s="117"/>
      <c r="GV180" s="117"/>
      <c r="GW180" s="117"/>
      <c r="GX180" s="117"/>
      <c r="GY180" s="117"/>
      <c r="GZ180" s="117"/>
      <c r="HA180" s="117"/>
      <c r="HB180" s="117"/>
      <c r="HC180" s="117"/>
      <c r="HD180" s="117"/>
      <c r="HE180" s="117"/>
      <c r="HF180" s="117"/>
      <c r="HG180" s="117"/>
      <c r="HH180" s="117"/>
      <c r="HI180" s="117"/>
      <c r="HJ180" s="117"/>
      <c r="HK180" s="117"/>
      <c r="HL180" s="117"/>
      <c r="HM180" s="117"/>
      <c r="HN180" s="117"/>
      <c r="HO180" s="117"/>
      <c r="HP180" s="117"/>
      <c r="HQ180" s="117"/>
      <c r="HR180" s="117"/>
      <c r="HS180" s="117"/>
      <c r="HT180" s="117"/>
      <c r="HU180" s="117"/>
      <c r="HV180" s="117"/>
      <c r="HW180" s="117"/>
      <c r="HX180" s="117"/>
      <c r="HY180" s="117"/>
      <c r="HZ180" s="117"/>
      <c r="IA180" s="117"/>
      <c r="IB180" s="117"/>
      <c r="IC180" s="117"/>
      <c r="ID180" s="117"/>
      <c r="IE180" s="117"/>
      <c r="IF180" s="117"/>
      <c r="IG180" s="117"/>
      <c r="IH180" s="117"/>
      <c r="II180" s="117"/>
      <c r="IJ180" s="117"/>
      <c r="IK180" s="117"/>
      <c r="IL180" s="117"/>
      <c r="IM180" s="117"/>
      <c r="IN180" s="117"/>
      <c r="IO180" s="117"/>
      <c r="IP180" s="117"/>
      <c r="IQ180" s="117"/>
      <c r="IR180" s="117"/>
      <c r="IS180" s="117"/>
      <c r="IT180" s="117"/>
      <c r="IU180" s="117"/>
      <c r="IV180" s="117"/>
      <c r="IW180" s="117"/>
    </row>
    <row r="181" customFormat="false" ht="12.75" hidden="false" customHeight="false" outlineLevel="0" collapsed="false">
      <c r="A181" s="117"/>
      <c r="B181" s="128" t="n">
        <v>42278</v>
      </c>
      <c r="C181" s="115" t="n">
        <v>5.315</v>
      </c>
      <c r="D181" s="115" t="n">
        <v>-0.13</v>
      </c>
      <c r="E181" s="115" t="n">
        <v>-0.13</v>
      </c>
      <c r="F181" s="116" t="n">
        <v>0.47</v>
      </c>
      <c r="G181" s="115" t="n">
        <v>0.4</v>
      </c>
      <c r="H181" s="115" t="n">
        <v>0.205</v>
      </c>
      <c r="I181" s="115" t="n">
        <v>0.1725</v>
      </c>
      <c r="J181" s="115" t="n">
        <v>-0.09</v>
      </c>
      <c r="K181" s="117" t="n">
        <v>-0.07</v>
      </c>
      <c r="L181" s="117" t="n">
        <v>-0.44</v>
      </c>
      <c r="M181" s="117"/>
      <c r="N181" s="117"/>
      <c r="O181" s="117"/>
      <c r="P181" s="117"/>
      <c r="Q181" s="117"/>
      <c r="R181" s="117"/>
      <c r="S181" s="117"/>
      <c r="T181" s="117"/>
      <c r="U181" s="117"/>
      <c r="V181" s="117"/>
      <c r="W181" s="117"/>
      <c r="X181" s="117"/>
      <c r="Y181" s="117"/>
      <c r="Z181" s="117"/>
      <c r="AA181" s="117"/>
      <c r="AB181" s="117"/>
      <c r="AC181" s="117"/>
      <c r="AD181" s="117"/>
      <c r="AE181" s="117"/>
      <c r="AF181" s="117"/>
      <c r="AG181" s="117"/>
      <c r="AH181" s="117"/>
      <c r="AI181" s="117"/>
      <c r="AJ181" s="117"/>
      <c r="AK181" s="117"/>
      <c r="AL181" s="117"/>
      <c r="AM181" s="117"/>
      <c r="AN181" s="117"/>
      <c r="AO181" s="117"/>
      <c r="AP181" s="117"/>
      <c r="AQ181" s="117"/>
      <c r="AR181" s="117"/>
      <c r="AS181" s="117"/>
      <c r="AT181" s="117"/>
      <c r="AU181" s="117"/>
      <c r="AV181" s="117"/>
      <c r="AW181" s="117"/>
      <c r="AX181" s="117"/>
      <c r="AY181" s="117"/>
      <c r="AZ181" s="117"/>
      <c r="BA181" s="117"/>
      <c r="BB181" s="117"/>
      <c r="BC181" s="117"/>
      <c r="BD181" s="117"/>
      <c r="BE181" s="117"/>
      <c r="BF181" s="117"/>
      <c r="BG181" s="117"/>
      <c r="BH181" s="117"/>
      <c r="BI181" s="117"/>
      <c r="BJ181" s="117"/>
      <c r="BK181" s="117"/>
      <c r="BL181" s="117"/>
      <c r="BM181" s="117"/>
      <c r="BN181" s="117"/>
      <c r="BO181" s="117"/>
      <c r="BP181" s="117"/>
      <c r="BQ181" s="117"/>
      <c r="BR181" s="117"/>
      <c r="BS181" s="117"/>
      <c r="BT181" s="117"/>
      <c r="BU181" s="117"/>
      <c r="BV181" s="117"/>
      <c r="BW181" s="117"/>
      <c r="BX181" s="117"/>
      <c r="BY181" s="117"/>
      <c r="BZ181" s="117"/>
      <c r="CA181" s="117"/>
      <c r="CB181" s="117"/>
      <c r="CC181" s="117"/>
      <c r="CD181" s="117"/>
      <c r="CE181" s="117"/>
      <c r="CF181" s="117"/>
      <c r="CG181" s="117"/>
      <c r="CH181" s="117"/>
      <c r="CI181" s="117"/>
      <c r="CJ181" s="117"/>
      <c r="CK181" s="117"/>
      <c r="CL181" s="117"/>
      <c r="CM181" s="117"/>
      <c r="CN181" s="117"/>
      <c r="CO181" s="117"/>
      <c r="CP181" s="117"/>
      <c r="CQ181" s="117"/>
      <c r="CR181" s="117"/>
      <c r="CS181" s="117"/>
      <c r="CT181" s="117"/>
      <c r="CU181" s="117"/>
      <c r="CV181" s="117"/>
      <c r="CW181" s="117"/>
      <c r="CX181" s="117"/>
      <c r="CY181" s="117"/>
      <c r="CZ181" s="117"/>
      <c r="DA181" s="117"/>
      <c r="DB181" s="117"/>
      <c r="DC181" s="117"/>
      <c r="DD181" s="117"/>
      <c r="DE181" s="117"/>
      <c r="DF181" s="117"/>
      <c r="DG181" s="117"/>
      <c r="DH181" s="117"/>
      <c r="DI181" s="117"/>
      <c r="DJ181" s="117"/>
      <c r="DK181" s="117"/>
      <c r="DL181" s="117"/>
      <c r="DM181" s="117"/>
      <c r="DN181" s="117"/>
      <c r="DO181" s="117"/>
      <c r="DP181" s="117"/>
      <c r="DQ181" s="117"/>
      <c r="DR181" s="117"/>
      <c r="DS181" s="117"/>
      <c r="DT181" s="117"/>
      <c r="DU181" s="117"/>
      <c r="DV181" s="117"/>
      <c r="DW181" s="117"/>
      <c r="DX181" s="117"/>
      <c r="DY181" s="117"/>
      <c r="DZ181" s="117"/>
      <c r="EA181" s="117"/>
      <c r="EB181" s="117"/>
      <c r="EC181" s="117"/>
      <c r="ED181" s="117"/>
      <c r="EE181" s="117"/>
      <c r="EF181" s="117"/>
      <c r="EG181" s="117"/>
      <c r="EH181" s="117"/>
      <c r="EI181" s="117"/>
      <c r="EJ181" s="117"/>
      <c r="EK181" s="117"/>
      <c r="EL181" s="117"/>
      <c r="EM181" s="117"/>
      <c r="EN181" s="117"/>
      <c r="EO181" s="117"/>
      <c r="EP181" s="117"/>
      <c r="EQ181" s="117"/>
      <c r="ER181" s="117"/>
      <c r="ES181" s="117"/>
      <c r="ET181" s="117"/>
      <c r="EU181" s="117"/>
      <c r="EV181" s="117"/>
      <c r="EW181" s="117"/>
      <c r="EX181" s="117"/>
      <c r="EY181" s="117"/>
      <c r="EZ181" s="117"/>
      <c r="FA181" s="117"/>
      <c r="FB181" s="117"/>
      <c r="FC181" s="117"/>
      <c r="FD181" s="117"/>
      <c r="FE181" s="117"/>
      <c r="FF181" s="117"/>
      <c r="FG181" s="117"/>
      <c r="FH181" s="117"/>
      <c r="FI181" s="117"/>
      <c r="FJ181" s="117"/>
      <c r="FK181" s="117"/>
      <c r="FL181" s="117"/>
      <c r="FM181" s="117"/>
      <c r="FN181" s="117"/>
      <c r="FO181" s="117"/>
      <c r="FP181" s="117"/>
      <c r="FQ181" s="117"/>
      <c r="FR181" s="117"/>
      <c r="FS181" s="117"/>
      <c r="FT181" s="117"/>
      <c r="FU181" s="117"/>
      <c r="FV181" s="117"/>
      <c r="FW181" s="117"/>
      <c r="FX181" s="117"/>
      <c r="FY181" s="117"/>
      <c r="FZ181" s="117"/>
      <c r="GA181" s="117"/>
      <c r="GB181" s="117"/>
      <c r="GC181" s="117"/>
      <c r="GD181" s="117"/>
      <c r="GE181" s="117"/>
      <c r="GF181" s="117"/>
      <c r="GG181" s="117"/>
      <c r="GH181" s="117"/>
      <c r="GI181" s="117"/>
      <c r="GJ181" s="117"/>
      <c r="GK181" s="117"/>
      <c r="GL181" s="117"/>
      <c r="GM181" s="117"/>
      <c r="GN181" s="117"/>
      <c r="GO181" s="117"/>
      <c r="GP181" s="117"/>
      <c r="GQ181" s="117"/>
      <c r="GR181" s="117"/>
      <c r="GS181" s="117"/>
      <c r="GT181" s="117"/>
      <c r="GU181" s="117"/>
      <c r="GV181" s="117"/>
      <c r="GW181" s="117"/>
      <c r="GX181" s="117"/>
      <c r="GY181" s="117"/>
      <c r="GZ181" s="117"/>
      <c r="HA181" s="117"/>
      <c r="HB181" s="117"/>
      <c r="HC181" s="117"/>
      <c r="HD181" s="117"/>
      <c r="HE181" s="117"/>
      <c r="HF181" s="117"/>
      <c r="HG181" s="117"/>
      <c r="HH181" s="117"/>
      <c r="HI181" s="117"/>
      <c r="HJ181" s="117"/>
      <c r="HK181" s="117"/>
      <c r="HL181" s="117"/>
      <c r="HM181" s="117"/>
      <c r="HN181" s="117"/>
      <c r="HO181" s="117"/>
      <c r="HP181" s="117"/>
      <c r="HQ181" s="117"/>
      <c r="HR181" s="117"/>
      <c r="HS181" s="117"/>
      <c r="HT181" s="117"/>
      <c r="HU181" s="117"/>
      <c r="HV181" s="117"/>
      <c r="HW181" s="117"/>
      <c r="HX181" s="117"/>
      <c r="HY181" s="117"/>
      <c r="HZ181" s="117"/>
      <c r="IA181" s="117"/>
      <c r="IB181" s="117"/>
      <c r="IC181" s="117"/>
      <c r="ID181" s="117"/>
      <c r="IE181" s="117"/>
      <c r="IF181" s="117"/>
      <c r="IG181" s="117"/>
      <c r="IH181" s="117"/>
      <c r="II181" s="117"/>
      <c r="IJ181" s="117"/>
      <c r="IK181" s="117"/>
      <c r="IL181" s="117"/>
      <c r="IM181" s="117"/>
      <c r="IN181" s="117"/>
      <c r="IO181" s="117"/>
      <c r="IP181" s="117"/>
      <c r="IQ181" s="117"/>
      <c r="IR181" s="117"/>
      <c r="IS181" s="117"/>
      <c r="IT181" s="117"/>
      <c r="IU181" s="117"/>
      <c r="IV181" s="117"/>
      <c r="IW181" s="117"/>
    </row>
    <row r="182" customFormat="false" ht="12.75" hidden="false" customHeight="false" outlineLevel="0" collapsed="false">
      <c r="A182" s="117"/>
      <c r="B182" s="128" t="n">
        <v>42309</v>
      </c>
      <c r="C182" s="115" t="n">
        <v>5.431</v>
      </c>
      <c r="D182" s="115" t="n">
        <v>-0.13</v>
      </c>
      <c r="E182" s="115" t="n">
        <v>-0.13</v>
      </c>
      <c r="F182" s="116" t="n">
        <v>0.86</v>
      </c>
      <c r="G182" s="115" t="n">
        <v>0.645</v>
      </c>
      <c r="H182" s="115" t="n">
        <v>0.3</v>
      </c>
      <c r="I182" s="115" t="n">
        <v>0.24</v>
      </c>
      <c r="J182" s="115" t="n">
        <v>0.005</v>
      </c>
      <c r="K182" s="117" t="n">
        <v>0.07</v>
      </c>
      <c r="L182" s="117" t="n">
        <v>-0.44</v>
      </c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  <c r="AA182" s="117"/>
      <c r="AB182" s="117"/>
      <c r="AC182" s="117"/>
      <c r="AD182" s="117"/>
      <c r="AE182" s="117"/>
      <c r="AF182" s="117"/>
      <c r="AG182" s="117"/>
      <c r="AH182" s="117"/>
      <c r="AI182" s="117"/>
      <c r="AJ182" s="117"/>
      <c r="AK182" s="117"/>
      <c r="AL182" s="117"/>
      <c r="AM182" s="117"/>
      <c r="AN182" s="117"/>
      <c r="AO182" s="117"/>
      <c r="AP182" s="117"/>
      <c r="AQ182" s="117"/>
      <c r="AR182" s="117"/>
      <c r="AS182" s="117"/>
      <c r="AT182" s="117"/>
      <c r="AU182" s="117"/>
      <c r="AV182" s="117"/>
      <c r="AW182" s="117"/>
      <c r="AX182" s="117"/>
      <c r="AY182" s="117"/>
      <c r="AZ182" s="117"/>
      <c r="BA182" s="117"/>
      <c r="BB182" s="117"/>
      <c r="BC182" s="117"/>
      <c r="BD182" s="117"/>
      <c r="BE182" s="117"/>
      <c r="BF182" s="117"/>
      <c r="BG182" s="117"/>
      <c r="BH182" s="117"/>
      <c r="BI182" s="117"/>
      <c r="BJ182" s="117"/>
      <c r="BK182" s="117"/>
      <c r="BL182" s="117"/>
      <c r="BM182" s="117"/>
      <c r="BN182" s="117"/>
      <c r="BO182" s="117"/>
      <c r="BP182" s="117"/>
      <c r="BQ182" s="117"/>
      <c r="BR182" s="117"/>
      <c r="BS182" s="117"/>
      <c r="BT182" s="117"/>
      <c r="BU182" s="117"/>
      <c r="BV182" s="117"/>
      <c r="BW182" s="117"/>
      <c r="BX182" s="117"/>
      <c r="BY182" s="117"/>
      <c r="BZ182" s="117"/>
      <c r="CA182" s="117"/>
      <c r="CB182" s="117"/>
      <c r="CC182" s="117"/>
      <c r="CD182" s="117"/>
      <c r="CE182" s="117"/>
      <c r="CF182" s="117"/>
      <c r="CG182" s="117"/>
      <c r="CH182" s="117"/>
      <c r="CI182" s="117"/>
      <c r="CJ182" s="117"/>
      <c r="CK182" s="117"/>
      <c r="CL182" s="117"/>
      <c r="CM182" s="117"/>
      <c r="CN182" s="117"/>
      <c r="CO182" s="117"/>
      <c r="CP182" s="117"/>
      <c r="CQ182" s="117"/>
      <c r="CR182" s="117"/>
      <c r="CS182" s="117"/>
      <c r="CT182" s="117"/>
      <c r="CU182" s="117"/>
      <c r="CV182" s="117"/>
      <c r="CW182" s="117"/>
      <c r="CX182" s="117"/>
      <c r="CY182" s="117"/>
      <c r="CZ182" s="117"/>
      <c r="DA182" s="117"/>
      <c r="DB182" s="117"/>
      <c r="DC182" s="117"/>
      <c r="DD182" s="117"/>
      <c r="DE182" s="117"/>
      <c r="DF182" s="117"/>
      <c r="DG182" s="117"/>
      <c r="DH182" s="117"/>
      <c r="DI182" s="117"/>
      <c r="DJ182" s="117"/>
      <c r="DK182" s="117"/>
      <c r="DL182" s="117"/>
      <c r="DM182" s="117"/>
      <c r="DN182" s="117"/>
      <c r="DO182" s="117"/>
      <c r="DP182" s="117"/>
      <c r="DQ182" s="117"/>
      <c r="DR182" s="117"/>
      <c r="DS182" s="117"/>
      <c r="DT182" s="117"/>
      <c r="DU182" s="117"/>
      <c r="DV182" s="117"/>
      <c r="DW182" s="117"/>
      <c r="DX182" s="117"/>
      <c r="DY182" s="117"/>
      <c r="DZ182" s="117"/>
      <c r="EA182" s="117"/>
      <c r="EB182" s="117"/>
      <c r="EC182" s="117"/>
      <c r="ED182" s="117"/>
      <c r="EE182" s="117"/>
      <c r="EF182" s="117"/>
      <c r="EG182" s="117"/>
      <c r="EH182" s="117"/>
      <c r="EI182" s="117"/>
      <c r="EJ182" s="117"/>
      <c r="EK182" s="117"/>
      <c r="EL182" s="117"/>
      <c r="EM182" s="117"/>
      <c r="EN182" s="117"/>
      <c r="EO182" s="117"/>
      <c r="EP182" s="117"/>
      <c r="EQ182" s="117"/>
      <c r="ER182" s="117"/>
      <c r="ES182" s="117"/>
      <c r="ET182" s="117"/>
      <c r="EU182" s="117"/>
      <c r="EV182" s="117"/>
      <c r="EW182" s="117"/>
      <c r="EX182" s="117"/>
      <c r="EY182" s="117"/>
      <c r="EZ182" s="117"/>
      <c r="FA182" s="117"/>
      <c r="FB182" s="117"/>
      <c r="FC182" s="117"/>
      <c r="FD182" s="117"/>
      <c r="FE182" s="117"/>
      <c r="FF182" s="117"/>
      <c r="FG182" s="117"/>
      <c r="FH182" s="117"/>
      <c r="FI182" s="117"/>
      <c r="FJ182" s="117"/>
      <c r="FK182" s="117"/>
      <c r="FL182" s="117"/>
      <c r="FM182" s="117"/>
      <c r="FN182" s="117"/>
      <c r="FO182" s="117"/>
      <c r="FP182" s="117"/>
      <c r="FQ182" s="117"/>
      <c r="FR182" s="117"/>
      <c r="FS182" s="117"/>
      <c r="FT182" s="117"/>
      <c r="FU182" s="117"/>
      <c r="FV182" s="117"/>
      <c r="FW182" s="117"/>
      <c r="FX182" s="117"/>
      <c r="FY182" s="117"/>
      <c r="FZ182" s="117"/>
      <c r="GA182" s="117"/>
      <c r="GB182" s="117"/>
      <c r="GC182" s="117"/>
      <c r="GD182" s="117"/>
      <c r="GE182" s="117"/>
      <c r="GF182" s="117"/>
      <c r="GG182" s="117"/>
      <c r="GH182" s="117"/>
      <c r="GI182" s="117"/>
      <c r="GJ182" s="117"/>
      <c r="GK182" s="117"/>
      <c r="GL182" s="117"/>
      <c r="GM182" s="117"/>
      <c r="GN182" s="117"/>
      <c r="GO182" s="117"/>
      <c r="GP182" s="117"/>
      <c r="GQ182" s="117"/>
      <c r="GR182" s="117"/>
      <c r="GS182" s="117"/>
      <c r="GT182" s="117"/>
      <c r="GU182" s="117"/>
      <c r="GV182" s="117"/>
      <c r="GW182" s="117"/>
      <c r="GX182" s="117"/>
      <c r="GY182" s="117"/>
      <c r="GZ182" s="117"/>
      <c r="HA182" s="117"/>
      <c r="HB182" s="117"/>
      <c r="HC182" s="117"/>
      <c r="HD182" s="117"/>
      <c r="HE182" s="117"/>
      <c r="HF182" s="117"/>
      <c r="HG182" s="117"/>
      <c r="HH182" s="117"/>
      <c r="HI182" s="117"/>
      <c r="HJ182" s="117"/>
      <c r="HK182" s="117"/>
      <c r="HL182" s="117"/>
      <c r="HM182" s="117"/>
      <c r="HN182" s="117"/>
      <c r="HO182" s="117"/>
      <c r="HP182" s="117"/>
      <c r="HQ182" s="117"/>
      <c r="HR182" s="117"/>
      <c r="HS182" s="117"/>
      <c r="HT182" s="117"/>
      <c r="HU182" s="117"/>
      <c r="HV182" s="117"/>
      <c r="HW182" s="117"/>
      <c r="HX182" s="117"/>
      <c r="HY182" s="117"/>
      <c r="HZ182" s="117"/>
      <c r="IA182" s="117"/>
      <c r="IB182" s="117"/>
      <c r="IC182" s="117"/>
      <c r="ID182" s="117"/>
      <c r="IE182" s="117"/>
      <c r="IF182" s="117"/>
      <c r="IG182" s="117"/>
      <c r="IH182" s="117"/>
      <c r="II182" s="117"/>
      <c r="IJ182" s="117"/>
      <c r="IK182" s="117"/>
      <c r="IL182" s="117"/>
      <c r="IM182" s="117"/>
      <c r="IN182" s="117"/>
      <c r="IO182" s="117"/>
      <c r="IP182" s="117"/>
      <c r="IQ182" s="117"/>
      <c r="IR182" s="117"/>
      <c r="IS182" s="117"/>
      <c r="IT182" s="117"/>
      <c r="IU182" s="117"/>
      <c r="IV182" s="117"/>
      <c r="IW182" s="117"/>
    </row>
    <row r="183" customFormat="false" ht="12.75" hidden="false" customHeight="false" outlineLevel="0" collapsed="false">
      <c r="A183" s="117"/>
      <c r="B183" s="128" t="n">
        <v>42339</v>
      </c>
      <c r="C183" s="115" t="n">
        <v>5.554</v>
      </c>
      <c r="D183" s="115" t="n">
        <v>-0.1325</v>
      </c>
      <c r="E183" s="115" t="n">
        <v>-0.1325</v>
      </c>
      <c r="F183" s="116" t="n">
        <v>1.28</v>
      </c>
      <c r="G183" s="115" t="n">
        <v>0.98</v>
      </c>
      <c r="H183" s="115" t="n">
        <v>0.37</v>
      </c>
      <c r="I183" s="115" t="n">
        <v>0.26</v>
      </c>
      <c r="J183" s="115" t="n">
        <v>0.025</v>
      </c>
      <c r="K183" s="117" t="n">
        <v>0.075</v>
      </c>
      <c r="L183" s="117" t="n">
        <v>-0.44</v>
      </c>
      <c r="M183" s="117"/>
      <c r="N183" s="117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7"/>
      <c r="AA183" s="117"/>
      <c r="AB183" s="117"/>
      <c r="AC183" s="117"/>
      <c r="AD183" s="117"/>
      <c r="AE183" s="117"/>
      <c r="AF183" s="117"/>
      <c r="AG183" s="117"/>
      <c r="AH183" s="117"/>
      <c r="AI183" s="117"/>
      <c r="AJ183" s="117"/>
      <c r="AK183" s="117"/>
      <c r="AL183" s="117"/>
      <c r="AM183" s="117"/>
      <c r="AN183" s="117"/>
      <c r="AO183" s="117"/>
      <c r="AP183" s="117"/>
      <c r="AQ183" s="117"/>
      <c r="AR183" s="117"/>
      <c r="AS183" s="117"/>
      <c r="AT183" s="117"/>
      <c r="AU183" s="117"/>
      <c r="AV183" s="117"/>
      <c r="AW183" s="117"/>
      <c r="AX183" s="117"/>
      <c r="AY183" s="117"/>
      <c r="AZ183" s="117"/>
      <c r="BA183" s="117"/>
      <c r="BB183" s="117"/>
      <c r="BC183" s="117"/>
      <c r="BD183" s="117"/>
      <c r="BE183" s="117"/>
      <c r="BF183" s="117"/>
      <c r="BG183" s="117"/>
      <c r="BH183" s="117"/>
      <c r="BI183" s="117"/>
      <c r="BJ183" s="117"/>
      <c r="BK183" s="117"/>
      <c r="BL183" s="117"/>
      <c r="BM183" s="117"/>
      <c r="BN183" s="117"/>
      <c r="BO183" s="117"/>
      <c r="BP183" s="117"/>
      <c r="BQ183" s="117"/>
      <c r="BR183" s="117"/>
      <c r="BS183" s="117"/>
      <c r="BT183" s="117"/>
      <c r="BU183" s="117"/>
      <c r="BV183" s="117"/>
      <c r="BW183" s="117"/>
      <c r="BX183" s="117"/>
      <c r="BY183" s="117"/>
      <c r="BZ183" s="117"/>
      <c r="CA183" s="117"/>
      <c r="CB183" s="117"/>
      <c r="CC183" s="117"/>
      <c r="CD183" s="117"/>
      <c r="CE183" s="117"/>
      <c r="CF183" s="117"/>
      <c r="CG183" s="117"/>
      <c r="CH183" s="117"/>
      <c r="CI183" s="117"/>
      <c r="CJ183" s="117"/>
      <c r="CK183" s="117"/>
      <c r="CL183" s="117"/>
      <c r="CM183" s="117"/>
      <c r="CN183" s="117"/>
      <c r="CO183" s="117"/>
      <c r="CP183" s="117"/>
      <c r="CQ183" s="117"/>
      <c r="CR183" s="117"/>
      <c r="CS183" s="117"/>
      <c r="CT183" s="117"/>
      <c r="CU183" s="117"/>
      <c r="CV183" s="117"/>
      <c r="CW183" s="117"/>
      <c r="CX183" s="117"/>
      <c r="CY183" s="117"/>
      <c r="CZ183" s="117"/>
      <c r="DA183" s="117"/>
      <c r="DB183" s="117"/>
      <c r="DC183" s="117"/>
      <c r="DD183" s="117"/>
      <c r="DE183" s="117"/>
      <c r="DF183" s="117"/>
      <c r="DG183" s="117"/>
      <c r="DH183" s="117"/>
      <c r="DI183" s="117"/>
      <c r="DJ183" s="117"/>
      <c r="DK183" s="117"/>
      <c r="DL183" s="117"/>
      <c r="DM183" s="117"/>
      <c r="DN183" s="117"/>
      <c r="DO183" s="117"/>
      <c r="DP183" s="117"/>
      <c r="DQ183" s="117"/>
      <c r="DR183" s="117"/>
      <c r="DS183" s="117"/>
      <c r="DT183" s="117"/>
      <c r="DU183" s="117"/>
      <c r="DV183" s="117"/>
      <c r="DW183" s="117"/>
      <c r="DX183" s="117"/>
      <c r="DY183" s="117"/>
      <c r="DZ183" s="117"/>
      <c r="EA183" s="117"/>
      <c r="EB183" s="117"/>
      <c r="EC183" s="117"/>
      <c r="ED183" s="117"/>
      <c r="EE183" s="117"/>
      <c r="EF183" s="117"/>
      <c r="EG183" s="117"/>
      <c r="EH183" s="117"/>
      <c r="EI183" s="117"/>
      <c r="EJ183" s="117"/>
      <c r="EK183" s="117"/>
      <c r="EL183" s="117"/>
      <c r="EM183" s="117"/>
      <c r="EN183" s="117"/>
      <c r="EO183" s="117"/>
      <c r="EP183" s="117"/>
      <c r="EQ183" s="117"/>
      <c r="ER183" s="117"/>
      <c r="ES183" s="117"/>
      <c r="ET183" s="117"/>
      <c r="EU183" s="117"/>
      <c r="EV183" s="117"/>
      <c r="EW183" s="117"/>
      <c r="EX183" s="117"/>
      <c r="EY183" s="117"/>
      <c r="EZ183" s="117"/>
      <c r="FA183" s="117"/>
      <c r="FB183" s="117"/>
      <c r="FC183" s="117"/>
      <c r="FD183" s="117"/>
      <c r="FE183" s="117"/>
      <c r="FF183" s="117"/>
      <c r="FG183" s="117"/>
      <c r="FH183" s="117"/>
      <c r="FI183" s="117"/>
      <c r="FJ183" s="117"/>
      <c r="FK183" s="117"/>
      <c r="FL183" s="117"/>
      <c r="FM183" s="117"/>
      <c r="FN183" s="117"/>
      <c r="FO183" s="117"/>
      <c r="FP183" s="117"/>
      <c r="FQ183" s="117"/>
      <c r="FR183" s="117"/>
      <c r="FS183" s="117"/>
      <c r="FT183" s="117"/>
      <c r="FU183" s="117"/>
      <c r="FV183" s="117"/>
      <c r="FW183" s="117"/>
      <c r="FX183" s="117"/>
      <c r="FY183" s="117"/>
      <c r="FZ183" s="117"/>
      <c r="GA183" s="117"/>
      <c r="GB183" s="117"/>
      <c r="GC183" s="117"/>
      <c r="GD183" s="117"/>
      <c r="GE183" s="117"/>
      <c r="GF183" s="117"/>
      <c r="GG183" s="117"/>
      <c r="GH183" s="117"/>
      <c r="GI183" s="117"/>
      <c r="GJ183" s="117"/>
      <c r="GK183" s="117"/>
      <c r="GL183" s="117"/>
      <c r="GM183" s="117"/>
      <c r="GN183" s="117"/>
      <c r="GO183" s="117"/>
      <c r="GP183" s="117"/>
      <c r="GQ183" s="117"/>
      <c r="GR183" s="117"/>
      <c r="GS183" s="117"/>
      <c r="GT183" s="117"/>
      <c r="GU183" s="117"/>
      <c r="GV183" s="117"/>
      <c r="GW183" s="117"/>
      <c r="GX183" s="117"/>
      <c r="GY183" s="117"/>
      <c r="GZ183" s="117"/>
      <c r="HA183" s="117"/>
      <c r="HB183" s="117"/>
      <c r="HC183" s="117"/>
      <c r="HD183" s="117"/>
      <c r="HE183" s="117"/>
      <c r="HF183" s="117"/>
      <c r="HG183" s="117"/>
      <c r="HH183" s="117"/>
      <c r="HI183" s="117"/>
      <c r="HJ183" s="117"/>
      <c r="HK183" s="117"/>
      <c r="HL183" s="117"/>
      <c r="HM183" s="117"/>
      <c r="HN183" s="117"/>
      <c r="HO183" s="117"/>
      <c r="HP183" s="117"/>
      <c r="HQ183" s="117"/>
      <c r="HR183" s="117"/>
      <c r="HS183" s="117"/>
      <c r="HT183" s="117"/>
      <c r="HU183" s="117"/>
      <c r="HV183" s="117"/>
      <c r="HW183" s="117"/>
      <c r="HX183" s="117"/>
      <c r="HY183" s="117"/>
      <c r="HZ183" s="117"/>
      <c r="IA183" s="117"/>
      <c r="IB183" s="117"/>
      <c r="IC183" s="117"/>
      <c r="ID183" s="117"/>
      <c r="IE183" s="117"/>
      <c r="IF183" s="117"/>
      <c r="IG183" s="117"/>
      <c r="IH183" s="117"/>
      <c r="II183" s="117"/>
      <c r="IJ183" s="117"/>
      <c r="IK183" s="117"/>
      <c r="IL183" s="117"/>
      <c r="IM183" s="117"/>
      <c r="IN183" s="117"/>
      <c r="IO183" s="117"/>
      <c r="IP183" s="117"/>
      <c r="IQ183" s="117"/>
      <c r="IR183" s="117"/>
      <c r="IS183" s="117"/>
      <c r="IT183" s="117"/>
      <c r="IU183" s="117"/>
      <c r="IV183" s="117"/>
      <c r="IW183" s="117"/>
    </row>
    <row r="184" customFormat="false" ht="12.75" hidden="false" customHeight="false" outlineLevel="0" collapsed="false">
      <c r="A184" s="117"/>
      <c r="B184" s="128" t="n">
        <v>42370</v>
      </c>
      <c r="C184" s="115" t="n">
        <v>5.589</v>
      </c>
      <c r="D184" s="115" t="n">
        <v>-0.135</v>
      </c>
      <c r="E184" s="115" t="n">
        <v>-0.135</v>
      </c>
      <c r="F184" s="116" t="n">
        <v>1.61</v>
      </c>
      <c r="G184" s="115" t="n">
        <v>1.205</v>
      </c>
      <c r="H184" s="115" t="n">
        <v>0.4</v>
      </c>
      <c r="I184" s="115" t="n">
        <v>0.27</v>
      </c>
      <c r="J184" s="115" t="n">
        <v>0.0375</v>
      </c>
      <c r="K184" s="117" t="n">
        <v>0.09</v>
      </c>
      <c r="L184" s="117" t="n">
        <v>-0.44</v>
      </c>
      <c r="M184" s="117"/>
      <c r="N184" s="117"/>
      <c r="O184" s="117"/>
      <c r="P184" s="117"/>
      <c r="Q184" s="117"/>
      <c r="R184" s="117"/>
      <c r="S184" s="117"/>
      <c r="T184" s="117"/>
      <c r="U184" s="117"/>
      <c r="V184" s="117"/>
      <c r="W184" s="117"/>
      <c r="X184" s="117"/>
      <c r="Y184" s="117"/>
      <c r="Z184" s="117"/>
      <c r="AA184" s="117"/>
      <c r="AB184" s="117"/>
      <c r="AC184" s="117"/>
      <c r="AD184" s="117"/>
      <c r="AE184" s="117"/>
      <c r="AF184" s="117"/>
      <c r="AG184" s="117"/>
      <c r="AH184" s="117"/>
      <c r="AI184" s="117"/>
      <c r="AJ184" s="117"/>
      <c r="AK184" s="117"/>
      <c r="AL184" s="117"/>
      <c r="AM184" s="117"/>
      <c r="AN184" s="117"/>
      <c r="AO184" s="117"/>
      <c r="AP184" s="117"/>
      <c r="AQ184" s="117"/>
      <c r="AR184" s="117"/>
      <c r="AS184" s="117"/>
      <c r="AT184" s="117"/>
      <c r="AU184" s="117"/>
      <c r="AV184" s="117"/>
      <c r="AW184" s="117"/>
      <c r="AX184" s="117"/>
      <c r="AY184" s="117"/>
      <c r="AZ184" s="117"/>
      <c r="BA184" s="117"/>
      <c r="BB184" s="117"/>
      <c r="BC184" s="117"/>
      <c r="BD184" s="117"/>
      <c r="BE184" s="117"/>
      <c r="BF184" s="117"/>
      <c r="BG184" s="117"/>
      <c r="BH184" s="117"/>
      <c r="BI184" s="117"/>
      <c r="BJ184" s="117"/>
      <c r="BK184" s="117"/>
      <c r="BL184" s="117"/>
      <c r="BM184" s="117"/>
      <c r="BN184" s="117"/>
      <c r="BO184" s="117"/>
      <c r="BP184" s="117"/>
      <c r="BQ184" s="117"/>
      <c r="BR184" s="117"/>
      <c r="BS184" s="117"/>
      <c r="BT184" s="117"/>
      <c r="BU184" s="117"/>
      <c r="BV184" s="117"/>
      <c r="BW184" s="117"/>
      <c r="BX184" s="117"/>
      <c r="BY184" s="117"/>
      <c r="BZ184" s="117"/>
      <c r="CA184" s="117"/>
      <c r="CB184" s="117"/>
      <c r="CC184" s="117"/>
      <c r="CD184" s="117"/>
      <c r="CE184" s="117"/>
      <c r="CF184" s="117"/>
      <c r="CG184" s="117"/>
      <c r="CH184" s="117"/>
      <c r="CI184" s="117"/>
      <c r="CJ184" s="117"/>
      <c r="CK184" s="117"/>
      <c r="CL184" s="117"/>
      <c r="CM184" s="117"/>
      <c r="CN184" s="117"/>
      <c r="CO184" s="117"/>
      <c r="CP184" s="117"/>
      <c r="CQ184" s="117"/>
      <c r="CR184" s="117"/>
      <c r="CS184" s="117"/>
      <c r="CT184" s="117"/>
      <c r="CU184" s="117"/>
      <c r="CV184" s="117"/>
      <c r="CW184" s="117"/>
      <c r="CX184" s="117"/>
      <c r="CY184" s="117"/>
      <c r="CZ184" s="117"/>
      <c r="DA184" s="117"/>
      <c r="DB184" s="117"/>
      <c r="DC184" s="117"/>
      <c r="DD184" s="117"/>
      <c r="DE184" s="117"/>
      <c r="DF184" s="117"/>
      <c r="DG184" s="117"/>
      <c r="DH184" s="117"/>
      <c r="DI184" s="117"/>
      <c r="DJ184" s="117"/>
      <c r="DK184" s="117"/>
      <c r="DL184" s="117"/>
      <c r="DM184" s="117"/>
      <c r="DN184" s="117"/>
      <c r="DO184" s="117"/>
      <c r="DP184" s="117"/>
      <c r="DQ184" s="117"/>
      <c r="DR184" s="117"/>
      <c r="DS184" s="117"/>
      <c r="DT184" s="117"/>
      <c r="DU184" s="117"/>
      <c r="DV184" s="117"/>
      <c r="DW184" s="117"/>
      <c r="DX184" s="117"/>
      <c r="DY184" s="117"/>
      <c r="DZ184" s="117"/>
      <c r="EA184" s="117"/>
      <c r="EB184" s="117"/>
      <c r="EC184" s="117"/>
      <c r="ED184" s="117"/>
      <c r="EE184" s="117"/>
      <c r="EF184" s="117"/>
      <c r="EG184" s="117"/>
      <c r="EH184" s="117"/>
      <c r="EI184" s="117"/>
      <c r="EJ184" s="117"/>
      <c r="EK184" s="117"/>
      <c r="EL184" s="117"/>
      <c r="EM184" s="117"/>
      <c r="EN184" s="117"/>
      <c r="EO184" s="117"/>
      <c r="EP184" s="117"/>
      <c r="EQ184" s="117"/>
      <c r="ER184" s="117"/>
      <c r="ES184" s="117"/>
      <c r="ET184" s="117"/>
      <c r="EU184" s="117"/>
      <c r="EV184" s="117"/>
      <c r="EW184" s="117"/>
      <c r="EX184" s="117"/>
      <c r="EY184" s="117"/>
      <c r="EZ184" s="117"/>
      <c r="FA184" s="117"/>
      <c r="FB184" s="117"/>
      <c r="FC184" s="117"/>
      <c r="FD184" s="117"/>
      <c r="FE184" s="117"/>
      <c r="FF184" s="117"/>
      <c r="FG184" s="117"/>
      <c r="FH184" s="117"/>
      <c r="FI184" s="117"/>
      <c r="FJ184" s="117"/>
      <c r="FK184" s="117"/>
      <c r="FL184" s="117"/>
      <c r="FM184" s="117"/>
      <c r="FN184" s="117"/>
      <c r="FO184" s="117"/>
      <c r="FP184" s="117"/>
      <c r="FQ184" s="117"/>
      <c r="FR184" s="117"/>
      <c r="FS184" s="117"/>
      <c r="FT184" s="117"/>
      <c r="FU184" s="117"/>
      <c r="FV184" s="117"/>
      <c r="FW184" s="117"/>
      <c r="FX184" s="117"/>
      <c r="FY184" s="117"/>
      <c r="FZ184" s="117"/>
      <c r="GA184" s="117"/>
      <c r="GB184" s="117"/>
      <c r="GC184" s="117"/>
      <c r="GD184" s="117"/>
      <c r="GE184" s="117"/>
      <c r="GF184" s="117"/>
      <c r="GG184" s="117"/>
      <c r="GH184" s="117"/>
      <c r="GI184" s="117"/>
      <c r="GJ184" s="117"/>
      <c r="GK184" s="117"/>
      <c r="GL184" s="117"/>
      <c r="GM184" s="117"/>
      <c r="GN184" s="117"/>
      <c r="GO184" s="117"/>
      <c r="GP184" s="117"/>
      <c r="GQ184" s="117"/>
      <c r="GR184" s="117"/>
      <c r="GS184" s="117"/>
      <c r="GT184" s="117"/>
      <c r="GU184" s="117"/>
      <c r="GV184" s="117"/>
      <c r="GW184" s="117"/>
      <c r="GX184" s="117"/>
      <c r="GY184" s="117"/>
      <c r="GZ184" s="117"/>
      <c r="HA184" s="117"/>
      <c r="HB184" s="117"/>
      <c r="HC184" s="117"/>
      <c r="HD184" s="117"/>
      <c r="HE184" s="117"/>
      <c r="HF184" s="117"/>
      <c r="HG184" s="117"/>
      <c r="HH184" s="117"/>
      <c r="HI184" s="117"/>
      <c r="HJ184" s="117"/>
      <c r="HK184" s="117"/>
      <c r="HL184" s="117"/>
      <c r="HM184" s="117"/>
      <c r="HN184" s="117"/>
      <c r="HO184" s="117"/>
      <c r="HP184" s="117"/>
      <c r="HQ184" s="117"/>
      <c r="HR184" s="117"/>
      <c r="HS184" s="117"/>
      <c r="HT184" s="117"/>
      <c r="HU184" s="117"/>
      <c r="HV184" s="117"/>
      <c r="HW184" s="117"/>
      <c r="HX184" s="117"/>
      <c r="HY184" s="117"/>
      <c r="HZ184" s="117"/>
      <c r="IA184" s="117"/>
      <c r="IB184" s="117"/>
      <c r="IC184" s="117"/>
      <c r="ID184" s="117"/>
      <c r="IE184" s="117"/>
      <c r="IF184" s="117"/>
      <c r="IG184" s="117"/>
      <c r="IH184" s="117"/>
      <c r="II184" s="117"/>
      <c r="IJ184" s="117"/>
      <c r="IK184" s="117"/>
      <c r="IL184" s="117"/>
      <c r="IM184" s="117"/>
      <c r="IN184" s="117"/>
      <c r="IO184" s="117"/>
      <c r="IP184" s="117"/>
      <c r="IQ184" s="117"/>
      <c r="IR184" s="117"/>
      <c r="IS184" s="117"/>
      <c r="IT184" s="117"/>
      <c r="IU184" s="117"/>
      <c r="IV184" s="117"/>
      <c r="IW184" s="117"/>
    </row>
    <row r="185" customFormat="false" ht="12.75" hidden="false" customHeight="false" outlineLevel="0" collapsed="false">
      <c r="A185" s="117"/>
      <c r="B185" s="128" t="n">
        <v>42401</v>
      </c>
      <c r="C185" s="115" t="n">
        <v>5.469</v>
      </c>
      <c r="D185" s="115" t="n">
        <v>-0.1275</v>
      </c>
      <c r="E185" s="115" t="n">
        <v>-0.1275</v>
      </c>
      <c r="F185" s="116" t="n">
        <v>1.57</v>
      </c>
      <c r="G185" s="115" t="n">
        <v>1.205</v>
      </c>
      <c r="H185" s="115" t="n">
        <v>0.39</v>
      </c>
      <c r="I185" s="115" t="n">
        <v>0.27</v>
      </c>
      <c r="J185" s="115" t="n">
        <v>0.0425</v>
      </c>
      <c r="K185" s="117" t="n">
        <v>0.09</v>
      </c>
      <c r="L185" s="117" t="n">
        <v>-0.48</v>
      </c>
      <c r="M185" s="117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7"/>
      <c r="AA185" s="117"/>
      <c r="AB185" s="117"/>
      <c r="AC185" s="117"/>
      <c r="AD185" s="117"/>
      <c r="AE185" s="117"/>
      <c r="AF185" s="117"/>
      <c r="AG185" s="117"/>
      <c r="AH185" s="117"/>
      <c r="AI185" s="117"/>
      <c r="AJ185" s="117"/>
      <c r="AK185" s="117"/>
      <c r="AL185" s="117"/>
      <c r="AM185" s="117"/>
      <c r="AN185" s="117"/>
      <c r="AO185" s="117"/>
      <c r="AP185" s="117"/>
      <c r="AQ185" s="117"/>
      <c r="AR185" s="117"/>
      <c r="AS185" s="117"/>
      <c r="AT185" s="117"/>
      <c r="AU185" s="117"/>
      <c r="AV185" s="117"/>
      <c r="AW185" s="117"/>
      <c r="AX185" s="117"/>
      <c r="AY185" s="117"/>
      <c r="AZ185" s="117"/>
      <c r="BA185" s="117"/>
      <c r="BB185" s="117"/>
      <c r="BC185" s="117"/>
      <c r="BD185" s="117"/>
      <c r="BE185" s="117"/>
      <c r="BF185" s="117"/>
      <c r="BG185" s="117"/>
      <c r="BH185" s="117"/>
      <c r="BI185" s="117"/>
      <c r="BJ185" s="117"/>
      <c r="BK185" s="117"/>
      <c r="BL185" s="117"/>
      <c r="BM185" s="117"/>
      <c r="BN185" s="117"/>
      <c r="BO185" s="117"/>
      <c r="BP185" s="117"/>
      <c r="BQ185" s="117"/>
      <c r="BR185" s="117"/>
      <c r="BS185" s="117"/>
      <c r="BT185" s="117"/>
      <c r="BU185" s="117"/>
      <c r="BV185" s="117"/>
      <c r="BW185" s="117"/>
      <c r="BX185" s="117"/>
      <c r="BY185" s="117"/>
      <c r="BZ185" s="117"/>
      <c r="CA185" s="117"/>
      <c r="CB185" s="117"/>
      <c r="CC185" s="117"/>
      <c r="CD185" s="117"/>
      <c r="CE185" s="117"/>
      <c r="CF185" s="117"/>
      <c r="CG185" s="117"/>
      <c r="CH185" s="117"/>
      <c r="CI185" s="117"/>
      <c r="CJ185" s="117"/>
      <c r="CK185" s="117"/>
      <c r="CL185" s="117"/>
      <c r="CM185" s="117"/>
      <c r="CN185" s="117"/>
      <c r="CO185" s="117"/>
      <c r="CP185" s="117"/>
      <c r="CQ185" s="117"/>
      <c r="CR185" s="117"/>
      <c r="CS185" s="117"/>
      <c r="CT185" s="117"/>
      <c r="CU185" s="117"/>
      <c r="CV185" s="117"/>
      <c r="CW185" s="117"/>
      <c r="CX185" s="117"/>
      <c r="CY185" s="117"/>
      <c r="CZ185" s="117"/>
      <c r="DA185" s="117"/>
      <c r="DB185" s="117"/>
      <c r="DC185" s="117"/>
      <c r="DD185" s="117"/>
      <c r="DE185" s="117"/>
      <c r="DF185" s="117"/>
      <c r="DG185" s="117"/>
      <c r="DH185" s="117"/>
      <c r="DI185" s="117"/>
      <c r="DJ185" s="117"/>
      <c r="DK185" s="117"/>
      <c r="DL185" s="117"/>
      <c r="DM185" s="117"/>
      <c r="DN185" s="117"/>
      <c r="DO185" s="117"/>
      <c r="DP185" s="117"/>
      <c r="DQ185" s="117"/>
      <c r="DR185" s="117"/>
      <c r="DS185" s="117"/>
      <c r="DT185" s="117"/>
      <c r="DU185" s="117"/>
      <c r="DV185" s="117"/>
      <c r="DW185" s="117"/>
      <c r="DX185" s="117"/>
      <c r="DY185" s="117"/>
      <c r="DZ185" s="117"/>
      <c r="EA185" s="117"/>
      <c r="EB185" s="117"/>
      <c r="EC185" s="117"/>
      <c r="ED185" s="117"/>
      <c r="EE185" s="117"/>
      <c r="EF185" s="117"/>
      <c r="EG185" s="117"/>
      <c r="EH185" s="117"/>
      <c r="EI185" s="117"/>
      <c r="EJ185" s="117"/>
      <c r="EK185" s="117"/>
      <c r="EL185" s="117"/>
      <c r="EM185" s="117"/>
      <c r="EN185" s="117"/>
      <c r="EO185" s="117"/>
      <c r="EP185" s="117"/>
      <c r="EQ185" s="117"/>
      <c r="ER185" s="117"/>
      <c r="ES185" s="117"/>
      <c r="ET185" s="117"/>
      <c r="EU185" s="117"/>
      <c r="EV185" s="117"/>
      <c r="EW185" s="117"/>
      <c r="EX185" s="117"/>
      <c r="EY185" s="117"/>
      <c r="EZ185" s="117"/>
      <c r="FA185" s="117"/>
      <c r="FB185" s="117"/>
      <c r="FC185" s="117"/>
      <c r="FD185" s="117"/>
      <c r="FE185" s="117"/>
      <c r="FF185" s="117"/>
      <c r="FG185" s="117"/>
      <c r="FH185" s="117"/>
      <c r="FI185" s="117"/>
      <c r="FJ185" s="117"/>
      <c r="FK185" s="117"/>
      <c r="FL185" s="117"/>
      <c r="FM185" s="117"/>
      <c r="FN185" s="117"/>
      <c r="FO185" s="117"/>
      <c r="FP185" s="117"/>
      <c r="FQ185" s="117"/>
      <c r="FR185" s="117"/>
      <c r="FS185" s="117"/>
      <c r="FT185" s="117"/>
      <c r="FU185" s="117"/>
      <c r="FV185" s="117"/>
      <c r="FW185" s="117"/>
      <c r="FX185" s="117"/>
      <c r="FY185" s="117"/>
      <c r="FZ185" s="117"/>
      <c r="GA185" s="117"/>
      <c r="GB185" s="117"/>
      <c r="GC185" s="117"/>
      <c r="GD185" s="117"/>
      <c r="GE185" s="117"/>
      <c r="GF185" s="117"/>
      <c r="GG185" s="117"/>
      <c r="GH185" s="117"/>
      <c r="GI185" s="117"/>
      <c r="GJ185" s="117"/>
      <c r="GK185" s="117"/>
      <c r="GL185" s="117"/>
      <c r="GM185" s="117"/>
      <c r="GN185" s="117"/>
      <c r="GO185" s="117"/>
      <c r="GP185" s="117"/>
      <c r="GQ185" s="117"/>
      <c r="GR185" s="117"/>
      <c r="GS185" s="117"/>
      <c r="GT185" s="117"/>
      <c r="GU185" s="117"/>
      <c r="GV185" s="117"/>
      <c r="GW185" s="117"/>
      <c r="GX185" s="117"/>
      <c r="GY185" s="117"/>
      <c r="GZ185" s="117"/>
      <c r="HA185" s="117"/>
      <c r="HB185" s="117"/>
      <c r="HC185" s="117"/>
      <c r="HD185" s="117"/>
      <c r="HE185" s="117"/>
      <c r="HF185" s="117"/>
      <c r="HG185" s="117"/>
      <c r="HH185" s="117"/>
      <c r="HI185" s="117"/>
      <c r="HJ185" s="117"/>
      <c r="HK185" s="117"/>
      <c r="HL185" s="117"/>
      <c r="HM185" s="117"/>
      <c r="HN185" s="117"/>
      <c r="HO185" s="117"/>
      <c r="HP185" s="117"/>
      <c r="HQ185" s="117"/>
      <c r="HR185" s="117"/>
      <c r="HS185" s="117"/>
      <c r="HT185" s="117"/>
      <c r="HU185" s="117"/>
      <c r="HV185" s="117"/>
      <c r="HW185" s="117"/>
      <c r="HX185" s="117"/>
      <c r="HY185" s="117"/>
      <c r="HZ185" s="117"/>
      <c r="IA185" s="117"/>
      <c r="IB185" s="117"/>
      <c r="IC185" s="117"/>
      <c r="ID185" s="117"/>
      <c r="IE185" s="117"/>
      <c r="IF185" s="117"/>
      <c r="IG185" s="117"/>
      <c r="IH185" s="117"/>
      <c r="II185" s="117"/>
      <c r="IJ185" s="117"/>
      <c r="IK185" s="117"/>
      <c r="IL185" s="117"/>
      <c r="IM185" s="117"/>
      <c r="IN185" s="117"/>
      <c r="IO185" s="117"/>
      <c r="IP185" s="117"/>
      <c r="IQ185" s="117"/>
      <c r="IR185" s="117"/>
      <c r="IS185" s="117"/>
      <c r="IT185" s="117"/>
      <c r="IU185" s="117"/>
      <c r="IV185" s="117"/>
      <c r="IW185" s="117"/>
    </row>
    <row r="186" customFormat="false" ht="12.75" hidden="false" customHeight="false" outlineLevel="0" collapsed="false">
      <c r="A186" s="117"/>
      <c r="B186" s="128" t="n">
        <v>42430</v>
      </c>
      <c r="C186" s="115" t="n">
        <v>5.329</v>
      </c>
      <c r="D186" s="115" t="n">
        <v>-0.125</v>
      </c>
      <c r="E186" s="115" t="n">
        <v>-0.125</v>
      </c>
      <c r="F186" s="116" t="n">
        <v>0.93</v>
      </c>
      <c r="G186" s="115" t="n">
        <v>0.815</v>
      </c>
      <c r="H186" s="115" t="n">
        <v>0.39</v>
      </c>
      <c r="I186" s="115" t="n">
        <v>0.24</v>
      </c>
      <c r="J186" s="115" t="n">
        <v>0.04</v>
      </c>
      <c r="K186" s="117" t="n">
        <v>0.075</v>
      </c>
      <c r="L186" s="117" t="n">
        <v>-0.48</v>
      </c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  <c r="AA186" s="117"/>
      <c r="AB186" s="117"/>
      <c r="AC186" s="117"/>
      <c r="AD186" s="117"/>
      <c r="AE186" s="117"/>
      <c r="AF186" s="117"/>
      <c r="AG186" s="117"/>
      <c r="AH186" s="117"/>
      <c r="AI186" s="117"/>
      <c r="AJ186" s="117"/>
      <c r="AK186" s="117"/>
      <c r="AL186" s="117"/>
      <c r="AM186" s="117"/>
      <c r="AN186" s="117"/>
      <c r="AO186" s="117"/>
      <c r="AP186" s="117"/>
      <c r="AQ186" s="117"/>
      <c r="AR186" s="117"/>
      <c r="AS186" s="117"/>
      <c r="AT186" s="117"/>
      <c r="AU186" s="117"/>
      <c r="AV186" s="117"/>
      <c r="AW186" s="117"/>
      <c r="AX186" s="117"/>
      <c r="AY186" s="117"/>
      <c r="AZ186" s="117"/>
      <c r="BA186" s="117"/>
      <c r="BB186" s="117"/>
      <c r="BC186" s="117"/>
      <c r="BD186" s="117"/>
      <c r="BE186" s="117"/>
      <c r="BF186" s="117"/>
      <c r="BG186" s="117"/>
      <c r="BH186" s="117"/>
      <c r="BI186" s="117"/>
      <c r="BJ186" s="117"/>
      <c r="BK186" s="117"/>
      <c r="BL186" s="117"/>
      <c r="BM186" s="117"/>
      <c r="BN186" s="117"/>
      <c r="BO186" s="117"/>
      <c r="BP186" s="117"/>
      <c r="BQ186" s="117"/>
      <c r="BR186" s="117"/>
      <c r="BS186" s="117"/>
      <c r="BT186" s="117"/>
      <c r="BU186" s="117"/>
      <c r="BV186" s="117"/>
      <c r="BW186" s="117"/>
      <c r="BX186" s="117"/>
      <c r="BY186" s="117"/>
      <c r="BZ186" s="117"/>
      <c r="CA186" s="117"/>
      <c r="CB186" s="117"/>
      <c r="CC186" s="117"/>
      <c r="CD186" s="117"/>
      <c r="CE186" s="117"/>
      <c r="CF186" s="117"/>
      <c r="CG186" s="117"/>
      <c r="CH186" s="117"/>
      <c r="CI186" s="117"/>
      <c r="CJ186" s="117"/>
      <c r="CK186" s="117"/>
      <c r="CL186" s="117"/>
      <c r="CM186" s="117"/>
      <c r="CN186" s="117"/>
      <c r="CO186" s="117"/>
      <c r="CP186" s="117"/>
      <c r="CQ186" s="117"/>
      <c r="CR186" s="117"/>
      <c r="CS186" s="117"/>
      <c r="CT186" s="117"/>
      <c r="CU186" s="117"/>
      <c r="CV186" s="117"/>
      <c r="CW186" s="117"/>
      <c r="CX186" s="117"/>
      <c r="CY186" s="117"/>
      <c r="CZ186" s="117"/>
      <c r="DA186" s="117"/>
      <c r="DB186" s="117"/>
      <c r="DC186" s="117"/>
      <c r="DD186" s="117"/>
      <c r="DE186" s="117"/>
      <c r="DF186" s="117"/>
      <c r="DG186" s="117"/>
      <c r="DH186" s="117"/>
      <c r="DI186" s="117"/>
      <c r="DJ186" s="117"/>
      <c r="DK186" s="117"/>
      <c r="DL186" s="117"/>
      <c r="DM186" s="117"/>
      <c r="DN186" s="117"/>
      <c r="DO186" s="117"/>
      <c r="DP186" s="117"/>
      <c r="DQ186" s="117"/>
      <c r="DR186" s="117"/>
      <c r="DS186" s="117"/>
      <c r="DT186" s="117"/>
      <c r="DU186" s="117"/>
      <c r="DV186" s="117"/>
      <c r="DW186" s="117"/>
      <c r="DX186" s="117"/>
      <c r="DY186" s="117"/>
      <c r="DZ186" s="117"/>
      <c r="EA186" s="117"/>
      <c r="EB186" s="117"/>
      <c r="EC186" s="117"/>
      <c r="ED186" s="117"/>
      <c r="EE186" s="117"/>
      <c r="EF186" s="117"/>
      <c r="EG186" s="117"/>
      <c r="EH186" s="117"/>
      <c r="EI186" s="117"/>
      <c r="EJ186" s="117"/>
      <c r="EK186" s="117"/>
      <c r="EL186" s="117"/>
      <c r="EM186" s="117"/>
      <c r="EN186" s="117"/>
      <c r="EO186" s="117"/>
      <c r="EP186" s="117"/>
      <c r="EQ186" s="117"/>
      <c r="ER186" s="117"/>
      <c r="ES186" s="117"/>
      <c r="ET186" s="117"/>
      <c r="EU186" s="117"/>
      <c r="EV186" s="117"/>
      <c r="EW186" s="117"/>
      <c r="EX186" s="117"/>
      <c r="EY186" s="117"/>
      <c r="EZ186" s="117"/>
      <c r="FA186" s="117"/>
      <c r="FB186" s="117"/>
      <c r="FC186" s="117"/>
      <c r="FD186" s="117"/>
      <c r="FE186" s="117"/>
      <c r="FF186" s="117"/>
      <c r="FG186" s="117"/>
      <c r="FH186" s="117"/>
      <c r="FI186" s="117"/>
      <c r="FJ186" s="117"/>
      <c r="FK186" s="117"/>
      <c r="FL186" s="117"/>
      <c r="FM186" s="117"/>
      <c r="FN186" s="117"/>
      <c r="FO186" s="117"/>
      <c r="FP186" s="117"/>
      <c r="FQ186" s="117"/>
      <c r="FR186" s="117"/>
      <c r="FS186" s="117"/>
      <c r="FT186" s="117"/>
      <c r="FU186" s="117"/>
      <c r="FV186" s="117"/>
      <c r="FW186" s="117"/>
      <c r="FX186" s="117"/>
      <c r="FY186" s="117"/>
      <c r="FZ186" s="117"/>
      <c r="GA186" s="117"/>
      <c r="GB186" s="117"/>
      <c r="GC186" s="117"/>
      <c r="GD186" s="117"/>
      <c r="GE186" s="117"/>
      <c r="GF186" s="117"/>
      <c r="GG186" s="117"/>
      <c r="GH186" s="117"/>
      <c r="GI186" s="117"/>
      <c r="GJ186" s="117"/>
      <c r="GK186" s="117"/>
      <c r="GL186" s="117"/>
      <c r="GM186" s="117"/>
      <c r="GN186" s="117"/>
      <c r="GO186" s="117"/>
      <c r="GP186" s="117"/>
      <c r="GQ186" s="117"/>
      <c r="GR186" s="117"/>
      <c r="GS186" s="117"/>
      <c r="GT186" s="117"/>
      <c r="GU186" s="117"/>
      <c r="GV186" s="117"/>
      <c r="GW186" s="117"/>
      <c r="GX186" s="117"/>
      <c r="GY186" s="117"/>
      <c r="GZ186" s="117"/>
      <c r="HA186" s="117"/>
      <c r="HB186" s="117"/>
      <c r="HC186" s="117"/>
      <c r="HD186" s="117"/>
      <c r="HE186" s="117"/>
      <c r="HF186" s="117"/>
      <c r="HG186" s="117"/>
      <c r="HH186" s="117"/>
      <c r="HI186" s="117"/>
      <c r="HJ186" s="117"/>
      <c r="HK186" s="117"/>
      <c r="HL186" s="117"/>
      <c r="HM186" s="117"/>
      <c r="HN186" s="117"/>
      <c r="HO186" s="117"/>
      <c r="HP186" s="117"/>
      <c r="HQ186" s="117"/>
      <c r="HR186" s="117"/>
      <c r="HS186" s="117"/>
      <c r="HT186" s="117"/>
      <c r="HU186" s="117"/>
      <c r="HV186" s="117"/>
      <c r="HW186" s="117"/>
      <c r="HX186" s="117"/>
      <c r="HY186" s="117"/>
      <c r="HZ186" s="117"/>
      <c r="IA186" s="117"/>
      <c r="IB186" s="117"/>
      <c r="IC186" s="117"/>
      <c r="ID186" s="117"/>
      <c r="IE186" s="117"/>
      <c r="IF186" s="117"/>
      <c r="IG186" s="117"/>
      <c r="IH186" s="117"/>
      <c r="II186" s="117"/>
      <c r="IJ186" s="117"/>
      <c r="IK186" s="117"/>
      <c r="IL186" s="117"/>
      <c r="IM186" s="117"/>
      <c r="IN186" s="117"/>
      <c r="IO186" s="117"/>
      <c r="IP186" s="117"/>
      <c r="IQ186" s="117"/>
      <c r="IR186" s="117"/>
      <c r="IS186" s="117"/>
      <c r="IT186" s="117"/>
      <c r="IU186" s="117"/>
      <c r="IV186" s="117"/>
      <c r="IW186" s="117"/>
    </row>
    <row r="187" customFormat="false" ht="12.75" hidden="false" customHeight="false" outlineLevel="0" collapsed="false">
      <c r="A187" s="117"/>
      <c r="B187" s="128" t="n">
        <v>42461</v>
      </c>
      <c r="C187" s="115" t="n">
        <v>5.2</v>
      </c>
      <c r="D187" s="115" t="n">
        <v>-0.13</v>
      </c>
      <c r="E187" s="115" t="n">
        <v>-0.13</v>
      </c>
      <c r="F187" s="116" t="n">
        <v>0.5</v>
      </c>
      <c r="G187" s="115" t="n">
        <v>0.435</v>
      </c>
      <c r="H187" s="115" t="n">
        <v>0.24</v>
      </c>
      <c r="I187" s="115" t="n">
        <v>0.17</v>
      </c>
      <c r="J187" s="115" t="n">
        <v>-0.09</v>
      </c>
      <c r="K187" s="117" t="n">
        <v>-0.07</v>
      </c>
      <c r="L187" s="117" t="n">
        <v>-0.48</v>
      </c>
      <c r="M187" s="117"/>
      <c r="N187" s="117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17"/>
      <c r="Z187" s="117"/>
      <c r="AA187" s="117"/>
      <c r="AB187" s="117"/>
      <c r="AC187" s="117"/>
      <c r="AD187" s="117"/>
      <c r="AE187" s="117"/>
      <c r="AF187" s="117"/>
      <c r="AG187" s="117"/>
      <c r="AH187" s="117"/>
      <c r="AI187" s="117"/>
      <c r="AJ187" s="117"/>
      <c r="AK187" s="117"/>
      <c r="AL187" s="117"/>
      <c r="AM187" s="117"/>
      <c r="AN187" s="117"/>
      <c r="AO187" s="117"/>
      <c r="AP187" s="117"/>
      <c r="AQ187" s="117"/>
      <c r="AR187" s="117"/>
      <c r="AS187" s="117"/>
      <c r="AT187" s="117"/>
      <c r="AU187" s="117"/>
      <c r="AV187" s="117"/>
      <c r="AW187" s="117"/>
      <c r="AX187" s="117"/>
      <c r="AY187" s="117"/>
      <c r="AZ187" s="117"/>
      <c r="BA187" s="117"/>
      <c r="BB187" s="117"/>
      <c r="BC187" s="117"/>
      <c r="BD187" s="117"/>
      <c r="BE187" s="117"/>
      <c r="BF187" s="117"/>
      <c r="BG187" s="117"/>
      <c r="BH187" s="117"/>
      <c r="BI187" s="117"/>
      <c r="BJ187" s="117"/>
      <c r="BK187" s="117"/>
      <c r="BL187" s="117"/>
      <c r="BM187" s="117"/>
      <c r="BN187" s="117"/>
      <c r="BO187" s="117"/>
      <c r="BP187" s="117"/>
      <c r="BQ187" s="117"/>
      <c r="BR187" s="117"/>
      <c r="BS187" s="117"/>
      <c r="BT187" s="117"/>
      <c r="BU187" s="117"/>
      <c r="BV187" s="117"/>
      <c r="BW187" s="117"/>
      <c r="BX187" s="117"/>
      <c r="BY187" s="117"/>
      <c r="BZ187" s="117"/>
      <c r="CA187" s="117"/>
      <c r="CB187" s="117"/>
      <c r="CC187" s="117"/>
      <c r="CD187" s="117"/>
      <c r="CE187" s="117"/>
      <c r="CF187" s="117"/>
      <c r="CG187" s="117"/>
      <c r="CH187" s="117"/>
      <c r="CI187" s="117"/>
      <c r="CJ187" s="117"/>
      <c r="CK187" s="117"/>
      <c r="CL187" s="117"/>
      <c r="CM187" s="117"/>
      <c r="CN187" s="117"/>
      <c r="CO187" s="117"/>
      <c r="CP187" s="117"/>
      <c r="CQ187" s="117"/>
      <c r="CR187" s="117"/>
      <c r="CS187" s="117"/>
      <c r="CT187" s="117"/>
      <c r="CU187" s="117"/>
      <c r="CV187" s="117"/>
      <c r="CW187" s="117"/>
      <c r="CX187" s="117"/>
      <c r="CY187" s="117"/>
      <c r="CZ187" s="117"/>
      <c r="DA187" s="117"/>
      <c r="DB187" s="117"/>
      <c r="DC187" s="117"/>
      <c r="DD187" s="117"/>
      <c r="DE187" s="117"/>
      <c r="DF187" s="117"/>
      <c r="DG187" s="117"/>
      <c r="DH187" s="117"/>
      <c r="DI187" s="117"/>
      <c r="DJ187" s="117"/>
      <c r="DK187" s="117"/>
      <c r="DL187" s="117"/>
      <c r="DM187" s="117"/>
      <c r="DN187" s="117"/>
      <c r="DO187" s="117"/>
      <c r="DP187" s="117"/>
      <c r="DQ187" s="117"/>
      <c r="DR187" s="117"/>
      <c r="DS187" s="117"/>
      <c r="DT187" s="117"/>
      <c r="DU187" s="117"/>
      <c r="DV187" s="117"/>
      <c r="DW187" s="117"/>
      <c r="DX187" s="117"/>
      <c r="DY187" s="117"/>
      <c r="DZ187" s="117"/>
      <c r="EA187" s="117"/>
      <c r="EB187" s="117"/>
      <c r="EC187" s="117"/>
      <c r="ED187" s="117"/>
      <c r="EE187" s="117"/>
      <c r="EF187" s="117"/>
      <c r="EG187" s="117"/>
      <c r="EH187" s="117"/>
      <c r="EI187" s="117"/>
      <c r="EJ187" s="117"/>
      <c r="EK187" s="117"/>
      <c r="EL187" s="117"/>
      <c r="EM187" s="117"/>
      <c r="EN187" s="117"/>
      <c r="EO187" s="117"/>
      <c r="EP187" s="117"/>
      <c r="EQ187" s="117"/>
      <c r="ER187" s="117"/>
      <c r="ES187" s="117"/>
      <c r="ET187" s="117"/>
      <c r="EU187" s="117"/>
      <c r="EV187" s="117"/>
      <c r="EW187" s="117"/>
      <c r="EX187" s="117"/>
      <c r="EY187" s="117"/>
      <c r="EZ187" s="117"/>
      <c r="FA187" s="117"/>
      <c r="FB187" s="117"/>
      <c r="FC187" s="117"/>
      <c r="FD187" s="117"/>
      <c r="FE187" s="117"/>
      <c r="FF187" s="117"/>
      <c r="FG187" s="117"/>
      <c r="FH187" s="117"/>
      <c r="FI187" s="117"/>
      <c r="FJ187" s="117"/>
      <c r="FK187" s="117"/>
      <c r="FL187" s="117"/>
      <c r="FM187" s="117"/>
      <c r="FN187" s="117"/>
      <c r="FO187" s="117"/>
      <c r="FP187" s="117"/>
      <c r="FQ187" s="117"/>
      <c r="FR187" s="117"/>
      <c r="FS187" s="117"/>
      <c r="FT187" s="117"/>
      <c r="FU187" s="117"/>
      <c r="FV187" s="117"/>
      <c r="FW187" s="117"/>
      <c r="FX187" s="117"/>
      <c r="FY187" s="117"/>
      <c r="FZ187" s="117"/>
      <c r="GA187" s="117"/>
      <c r="GB187" s="117"/>
      <c r="GC187" s="117"/>
      <c r="GD187" s="117"/>
      <c r="GE187" s="117"/>
      <c r="GF187" s="117"/>
      <c r="GG187" s="117"/>
      <c r="GH187" s="117"/>
      <c r="GI187" s="117"/>
      <c r="GJ187" s="117"/>
      <c r="GK187" s="117"/>
      <c r="GL187" s="117"/>
      <c r="GM187" s="117"/>
      <c r="GN187" s="117"/>
      <c r="GO187" s="117"/>
      <c r="GP187" s="117"/>
      <c r="GQ187" s="117"/>
      <c r="GR187" s="117"/>
      <c r="GS187" s="117"/>
      <c r="GT187" s="117"/>
      <c r="GU187" s="117"/>
      <c r="GV187" s="117"/>
      <c r="GW187" s="117"/>
      <c r="GX187" s="117"/>
      <c r="GY187" s="117"/>
      <c r="GZ187" s="117"/>
      <c r="HA187" s="117"/>
      <c r="HB187" s="117"/>
      <c r="HC187" s="117"/>
      <c r="HD187" s="117"/>
      <c r="HE187" s="117"/>
      <c r="HF187" s="117"/>
      <c r="HG187" s="117"/>
      <c r="HH187" s="117"/>
      <c r="HI187" s="117"/>
      <c r="HJ187" s="117"/>
      <c r="HK187" s="117"/>
      <c r="HL187" s="117"/>
      <c r="HM187" s="117"/>
      <c r="HN187" s="117"/>
      <c r="HO187" s="117"/>
      <c r="HP187" s="117"/>
      <c r="HQ187" s="117"/>
      <c r="HR187" s="117"/>
      <c r="HS187" s="117"/>
      <c r="HT187" s="117"/>
      <c r="HU187" s="117"/>
      <c r="HV187" s="117"/>
      <c r="HW187" s="117"/>
      <c r="HX187" s="117"/>
      <c r="HY187" s="117"/>
      <c r="HZ187" s="117"/>
      <c r="IA187" s="117"/>
      <c r="IB187" s="117"/>
      <c r="IC187" s="117"/>
      <c r="ID187" s="117"/>
      <c r="IE187" s="117"/>
      <c r="IF187" s="117"/>
      <c r="IG187" s="117"/>
      <c r="IH187" s="117"/>
      <c r="II187" s="117"/>
      <c r="IJ187" s="117"/>
      <c r="IK187" s="117"/>
      <c r="IL187" s="117"/>
      <c r="IM187" s="117"/>
      <c r="IN187" s="117"/>
      <c r="IO187" s="117"/>
      <c r="IP187" s="117"/>
      <c r="IQ187" s="117"/>
      <c r="IR187" s="117"/>
      <c r="IS187" s="117"/>
      <c r="IT187" s="117"/>
      <c r="IU187" s="117"/>
      <c r="IV187" s="117"/>
      <c r="IW187" s="117"/>
    </row>
    <row r="188" customFormat="false" ht="12.75" hidden="false" customHeight="false" outlineLevel="0" collapsed="false">
      <c r="A188" s="117"/>
      <c r="B188" s="128" t="n">
        <v>42491</v>
      </c>
      <c r="C188" s="115" t="n">
        <v>5.244</v>
      </c>
      <c r="D188" s="115" t="n">
        <v>0</v>
      </c>
      <c r="E188" s="115" t="n">
        <v>0</v>
      </c>
      <c r="F188" s="116" t="n">
        <v>0.44</v>
      </c>
      <c r="G188" s="115" t="n">
        <v>0.385</v>
      </c>
      <c r="H188" s="115" t="n">
        <v>0.195</v>
      </c>
      <c r="I188" s="115" t="n">
        <v>0.165</v>
      </c>
      <c r="J188" s="115" t="n">
        <v>0</v>
      </c>
      <c r="K188" s="117" t="n">
        <v>0</v>
      </c>
      <c r="L188" s="117" t="n">
        <v>-0.48</v>
      </c>
      <c r="M188" s="117"/>
      <c r="N188" s="117"/>
      <c r="O188" s="117"/>
      <c r="P188" s="117"/>
      <c r="Q188" s="117"/>
      <c r="R188" s="117"/>
      <c r="S188" s="117"/>
      <c r="T188" s="117"/>
      <c r="U188" s="117"/>
      <c r="V188" s="117"/>
      <c r="W188" s="117"/>
      <c r="X188" s="117"/>
      <c r="Y188" s="117"/>
      <c r="Z188" s="117"/>
      <c r="AA188" s="117"/>
      <c r="AB188" s="117"/>
      <c r="AC188" s="117"/>
      <c r="AD188" s="117"/>
      <c r="AE188" s="117"/>
      <c r="AF188" s="117"/>
      <c r="AG188" s="117"/>
      <c r="AH188" s="117"/>
      <c r="AI188" s="117"/>
      <c r="AJ188" s="117"/>
      <c r="AK188" s="117"/>
      <c r="AL188" s="117"/>
      <c r="AM188" s="117"/>
      <c r="AN188" s="117"/>
      <c r="AO188" s="117"/>
      <c r="AP188" s="117"/>
      <c r="AQ188" s="117"/>
      <c r="AR188" s="117"/>
      <c r="AS188" s="117"/>
      <c r="AT188" s="117"/>
      <c r="AU188" s="117"/>
      <c r="AV188" s="117"/>
      <c r="AW188" s="117"/>
      <c r="AX188" s="117"/>
      <c r="AY188" s="117"/>
      <c r="AZ188" s="117"/>
      <c r="BA188" s="117"/>
      <c r="BB188" s="117"/>
      <c r="BC188" s="117"/>
      <c r="BD188" s="117"/>
      <c r="BE188" s="117"/>
      <c r="BF188" s="117"/>
      <c r="BG188" s="117"/>
      <c r="BH188" s="117"/>
      <c r="BI188" s="117"/>
      <c r="BJ188" s="117"/>
      <c r="BK188" s="117"/>
      <c r="BL188" s="117"/>
      <c r="BM188" s="117"/>
      <c r="BN188" s="117"/>
      <c r="BO188" s="117"/>
      <c r="BP188" s="117"/>
      <c r="BQ188" s="117"/>
      <c r="BR188" s="117"/>
      <c r="BS188" s="117"/>
      <c r="BT188" s="117"/>
      <c r="BU188" s="117"/>
      <c r="BV188" s="117"/>
      <c r="BW188" s="117"/>
      <c r="BX188" s="117"/>
      <c r="BY188" s="117"/>
      <c r="BZ188" s="117"/>
      <c r="CA188" s="117"/>
      <c r="CB188" s="117"/>
      <c r="CC188" s="117"/>
      <c r="CD188" s="117"/>
      <c r="CE188" s="117"/>
      <c r="CF188" s="117"/>
      <c r="CG188" s="117"/>
      <c r="CH188" s="117"/>
      <c r="CI188" s="117"/>
      <c r="CJ188" s="117"/>
      <c r="CK188" s="117"/>
      <c r="CL188" s="117"/>
      <c r="CM188" s="117"/>
      <c r="CN188" s="117"/>
      <c r="CO188" s="117"/>
      <c r="CP188" s="117"/>
      <c r="CQ188" s="117"/>
      <c r="CR188" s="117"/>
      <c r="CS188" s="117"/>
      <c r="CT188" s="117"/>
      <c r="CU188" s="117"/>
      <c r="CV188" s="117"/>
      <c r="CW188" s="117"/>
      <c r="CX188" s="117"/>
      <c r="CY188" s="117"/>
      <c r="CZ188" s="117"/>
      <c r="DA188" s="117"/>
      <c r="DB188" s="117"/>
      <c r="DC188" s="117"/>
      <c r="DD188" s="117"/>
      <c r="DE188" s="117"/>
      <c r="DF188" s="117"/>
      <c r="DG188" s="117"/>
      <c r="DH188" s="117"/>
      <c r="DI188" s="117"/>
      <c r="DJ188" s="117"/>
      <c r="DK188" s="117"/>
      <c r="DL188" s="117"/>
      <c r="DM188" s="117"/>
      <c r="DN188" s="117"/>
      <c r="DO188" s="117"/>
      <c r="DP188" s="117"/>
      <c r="DQ188" s="117"/>
      <c r="DR188" s="117"/>
      <c r="DS188" s="117"/>
      <c r="DT188" s="117"/>
      <c r="DU188" s="117"/>
      <c r="DV188" s="117"/>
      <c r="DW188" s="117"/>
      <c r="DX188" s="117"/>
      <c r="DY188" s="117"/>
      <c r="DZ188" s="117"/>
      <c r="EA188" s="117"/>
      <c r="EB188" s="117"/>
      <c r="EC188" s="117"/>
      <c r="ED188" s="117"/>
      <c r="EE188" s="117"/>
      <c r="EF188" s="117"/>
      <c r="EG188" s="117"/>
      <c r="EH188" s="117"/>
      <c r="EI188" s="117"/>
      <c r="EJ188" s="117"/>
      <c r="EK188" s="117"/>
      <c r="EL188" s="117"/>
      <c r="EM188" s="117"/>
      <c r="EN188" s="117"/>
      <c r="EO188" s="117"/>
      <c r="EP188" s="117"/>
      <c r="EQ188" s="117"/>
      <c r="ER188" s="117"/>
      <c r="ES188" s="117"/>
      <c r="ET188" s="117"/>
      <c r="EU188" s="117"/>
      <c r="EV188" s="117"/>
      <c r="EW188" s="117"/>
      <c r="EX188" s="117"/>
      <c r="EY188" s="117"/>
      <c r="EZ188" s="117"/>
      <c r="FA188" s="117"/>
      <c r="FB188" s="117"/>
      <c r="FC188" s="117"/>
      <c r="FD188" s="117"/>
      <c r="FE188" s="117"/>
      <c r="FF188" s="117"/>
      <c r="FG188" s="117"/>
      <c r="FH188" s="117"/>
      <c r="FI188" s="117"/>
      <c r="FJ188" s="117"/>
      <c r="FK188" s="117"/>
      <c r="FL188" s="117"/>
      <c r="FM188" s="117"/>
      <c r="FN188" s="117"/>
      <c r="FO188" s="117"/>
      <c r="FP188" s="117"/>
      <c r="FQ188" s="117"/>
      <c r="FR188" s="117"/>
      <c r="FS188" s="117"/>
      <c r="FT188" s="117"/>
      <c r="FU188" s="117"/>
      <c r="FV188" s="117"/>
      <c r="FW188" s="117"/>
      <c r="FX188" s="117"/>
      <c r="FY188" s="117"/>
      <c r="FZ188" s="117"/>
      <c r="GA188" s="117"/>
      <c r="GB188" s="117"/>
      <c r="GC188" s="117"/>
      <c r="GD188" s="117"/>
      <c r="GE188" s="117"/>
      <c r="GF188" s="117"/>
      <c r="GG188" s="117"/>
      <c r="GH188" s="117"/>
      <c r="GI188" s="117"/>
      <c r="GJ188" s="117"/>
      <c r="GK188" s="117"/>
      <c r="GL188" s="117"/>
      <c r="GM188" s="117"/>
      <c r="GN188" s="117"/>
      <c r="GO188" s="117"/>
      <c r="GP188" s="117"/>
      <c r="GQ188" s="117"/>
      <c r="GR188" s="117"/>
      <c r="GS188" s="117"/>
      <c r="GT188" s="117"/>
      <c r="GU188" s="117"/>
      <c r="GV188" s="117"/>
      <c r="GW188" s="117"/>
      <c r="GX188" s="117"/>
      <c r="GY188" s="117"/>
      <c r="GZ188" s="117"/>
      <c r="HA188" s="117"/>
      <c r="HB188" s="117"/>
      <c r="HC188" s="117"/>
      <c r="HD188" s="117"/>
      <c r="HE188" s="117"/>
      <c r="HF188" s="117"/>
      <c r="HG188" s="117"/>
      <c r="HH188" s="117"/>
      <c r="HI188" s="117"/>
      <c r="HJ188" s="117"/>
      <c r="HK188" s="117"/>
      <c r="HL188" s="117"/>
      <c r="HM188" s="117"/>
      <c r="HN188" s="117"/>
      <c r="HO188" s="117"/>
      <c r="HP188" s="117"/>
      <c r="HQ188" s="117"/>
      <c r="HR188" s="117"/>
      <c r="HS188" s="117"/>
      <c r="HT188" s="117"/>
      <c r="HU188" s="117"/>
      <c r="HV188" s="117"/>
      <c r="HW188" s="117"/>
      <c r="HX188" s="117"/>
      <c r="HY188" s="117"/>
      <c r="HZ188" s="117"/>
      <c r="IA188" s="117"/>
      <c r="IB188" s="117"/>
      <c r="IC188" s="117"/>
      <c r="ID188" s="117"/>
      <c r="IE188" s="117"/>
      <c r="IF188" s="117"/>
      <c r="IG188" s="117"/>
      <c r="IH188" s="117"/>
      <c r="II188" s="117"/>
      <c r="IJ188" s="117"/>
      <c r="IK188" s="117"/>
      <c r="IL188" s="117"/>
      <c r="IM188" s="117"/>
      <c r="IN188" s="117"/>
      <c r="IO188" s="117"/>
      <c r="IP188" s="117"/>
      <c r="IQ188" s="117"/>
      <c r="IR188" s="117"/>
      <c r="IS188" s="117"/>
      <c r="IT188" s="117"/>
      <c r="IU188" s="117"/>
      <c r="IV188" s="117"/>
      <c r="IW188" s="117"/>
    </row>
    <row r="189" customFormat="false" ht="12.75" hidden="false" customHeight="false" outlineLevel="0" collapsed="false">
      <c r="A189" s="117"/>
      <c r="B189" s="128" t="n">
        <v>42522</v>
      </c>
      <c r="C189" s="115" t="n">
        <v>5.281</v>
      </c>
      <c r="D189" s="115" t="n">
        <v>0</v>
      </c>
      <c r="E189" s="115" t="n">
        <v>0</v>
      </c>
      <c r="F189" s="116" t="n">
        <v>0.44</v>
      </c>
      <c r="G189" s="115" t="n">
        <v>0.385</v>
      </c>
      <c r="H189" s="115" t="n">
        <v>0.195</v>
      </c>
      <c r="I189" s="115" t="n">
        <v>0.17</v>
      </c>
      <c r="J189" s="115" t="n">
        <v>0</v>
      </c>
      <c r="K189" s="117" t="n">
        <v>0</v>
      </c>
      <c r="L189" s="117" t="n">
        <v>-0.48</v>
      </c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  <c r="AA189" s="117"/>
      <c r="AB189" s="117"/>
      <c r="AC189" s="117"/>
      <c r="AD189" s="117"/>
      <c r="AE189" s="117"/>
      <c r="AF189" s="117"/>
      <c r="AG189" s="117"/>
      <c r="AH189" s="117"/>
      <c r="AI189" s="117"/>
      <c r="AJ189" s="117"/>
      <c r="AK189" s="117"/>
      <c r="AL189" s="117"/>
      <c r="AM189" s="117"/>
      <c r="AN189" s="117"/>
      <c r="AO189" s="117"/>
      <c r="AP189" s="117"/>
      <c r="AQ189" s="117"/>
      <c r="AR189" s="117"/>
      <c r="AS189" s="117"/>
      <c r="AT189" s="117"/>
      <c r="AU189" s="117"/>
      <c r="AV189" s="117"/>
      <c r="AW189" s="117"/>
      <c r="AX189" s="117"/>
      <c r="AY189" s="117"/>
      <c r="AZ189" s="117"/>
      <c r="BA189" s="117"/>
      <c r="BB189" s="117"/>
      <c r="BC189" s="117"/>
      <c r="BD189" s="117"/>
      <c r="BE189" s="117"/>
      <c r="BF189" s="117"/>
      <c r="BG189" s="117"/>
      <c r="BH189" s="117"/>
      <c r="BI189" s="117"/>
      <c r="BJ189" s="117"/>
      <c r="BK189" s="117"/>
      <c r="BL189" s="117"/>
      <c r="BM189" s="117"/>
      <c r="BN189" s="117"/>
      <c r="BO189" s="117"/>
      <c r="BP189" s="117"/>
      <c r="BQ189" s="117"/>
      <c r="BR189" s="117"/>
      <c r="BS189" s="117"/>
      <c r="BT189" s="117"/>
      <c r="BU189" s="117"/>
      <c r="BV189" s="117"/>
      <c r="BW189" s="117"/>
      <c r="BX189" s="117"/>
      <c r="BY189" s="117"/>
      <c r="BZ189" s="117"/>
      <c r="CA189" s="117"/>
      <c r="CB189" s="117"/>
      <c r="CC189" s="117"/>
      <c r="CD189" s="117"/>
      <c r="CE189" s="117"/>
      <c r="CF189" s="117"/>
      <c r="CG189" s="117"/>
      <c r="CH189" s="117"/>
      <c r="CI189" s="117"/>
      <c r="CJ189" s="117"/>
      <c r="CK189" s="117"/>
      <c r="CL189" s="117"/>
      <c r="CM189" s="117"/>
      <c r="CN189" s="117"/>
      <c r="CO189" s="117"/>
      <c r="CP189" s="117"/>
      <c r="CQ189" s="117"/>
      <c r="CR189" s="117"/>
      <c r="CS189" s="117"/>
      <c r="CT189" s="117"/>
      <c r="CU189" s="117"/>
      <c r="CV189" s="117"/>
      <c r="CW189" s="117"/>
      <c r="CX189" s="117"/>
      <c r="CY189" s="117"/>
      <c r="CZ189" s="117"/>
      <c r="DA189" s="117"/>
      <c r="DB189" s="117"/>
      <c r="DC189" s="117"/>
      <c r="DD189" s="117"/>
      <c r="DE189" s="117"/>
      <c r="DF189" s="117"/>
      <c r="DG189" s="117"/>
      <c r="DH189" s="117"/>
      <c r="DI189" s="117"/>
      <c r="DJ189" s="117"/>
      <c r="DK189" s="117"/>
      <c r="DL189" s="117"/>
      <c r="DM189" s="117"/>
      <c r="DN189" s="117"/>
      <c r="DO189" s="117"/>
      <c r="DP189" s="117"/>
      <c r="DQ189" s="117"/>
      <c r="DR189" s="117"/>
      <c r="DS189" s="117"/>
      <c r="DT189" s="117"/>
      <c r="DU189" s="117"/>
      <c r="DV189" s="117"/>
      <c r="DW189" s="117"/>
      <c r="DX189" s="117"/>
      <c r="DY189" s="117"/>
      <c r="DZ189" s="117"/>
      <c r="EA189" s="117"/>
      <c r="EB189" s="117"/>
      <c r="EC189" s="117"/>
      <c r="ED189" s="117"/>
      <c r="EE189" s="117"/>
      <c r="EF189" s="117"/>
      <c r="EG189" s="117"/>
      <c r="EH189" s="117"/>
      <c r="EI189" s="117"/>
      <c r="EJ189" s="117"/>
      <c r="EK189" s="117"/>
      <c r="EL189" s="117"/>
      <c r="EM189" s="117"/>
      <c r="EN189" s="117"/>
      <c r="EO189" s="117"/>
      <c r="EP189" s="117"/>
      <c r="EQ189" s="117"/>
      <c r="ER189" s="117"/>
      <c r="ES189" s="117"/>
      <c r="ET189" s="117"/>
      <c r="EU189" s="117"/>
      <c r="EV189" s="117"/>
      <c r="EW189" s="117"/>
      <c r="EX189" s="117"/>
      <c r="EY189" s="117"/>
      <c r="EZ189" s="117"/>
      <c r="FA189" s="117"/>
      <c r="FB189" s="117"/>
      <c r="FC189" s="117"/>
      <c r="FD189" s="117"/>
      <c r="FE189" s="117"/>
      <c r="FF189" s="117"/>
      <c r="FG189" s="117"/>
      <c r="FH189" s="117"/>
      <c r="FI189" s="117"/>
      <c r="FJ189" s="117"/>
      <c r="FK189" s="117"/>
      <c r="FL189" s="117"/>
      <c r="FM189" s="117"/>
      <c r="FN189" s="117"/>
      <c r="FO189" s="117"/>
      <c r="FP189" s="117"/>
      <c r="FQ189" s="117"/>
      <c r="FR189" s="117"/>
      <c r="FS189" s="117"/>
      <c r="FT189" s="117"/>
      <c r="FU189" s="117"/>
      <c r="FV189" s="117"/>
      <c r="FW189" s="117"/>
      <c r="FX189" s="117"/>
      <c r="FY189" s="117"/>
      <c r="FZ189" s="117"/>
      <c r="GA189" s="117"/>
      <c r="GB189" s="117"/>
      <c r="GC189" s="117"/>
      <c r="GD189" s="117"/>
      <c r="GE189" s="117"/>
      <c r="GF189" s="117"/>
      <c r="GG189" s="117"/>
      <c r="GH189" s="117"/>
      <c r="GI189" s="117"/>
      <c r="GJ189" s="117"/>
      <c r="GK189" s="117"/>
      <c r="GL189" s="117"/>
      <c r="GM189" s="117"/>
      <c r="GN189" s="117"/>
      <c r="GO189" s="117"/>
      <c r="GP189" s="117"/>
      <c r="GQ189" s="117"/>
      <c r="GR189" s="117"/>
      <c r="GS189" s="117"/>
      <c r="GT189" s="117"/>
      <c r="GU189" s="117"/>
      <c r="GV189" s="117"/>
      <c r="GW189" s="117"/>
      <c r="GX189" s="117"/>
      <c r="GY189" s="117"/>
      <c r="GZ189" s="117"/>
      <c r="HA189" s="117"/>
      <c r="HB189" s="117"/>
      <c r="HC189" s="117"/>
      <c r="HD189" s="117"/>
      <c r="HE189" s="117"/>
      <c r="HF189" s="117"/>
      <c r="HG189" s="117"/>
      <c r="HH189" s="117"/>
      <c r="HI189" s="117"/>
      <c r="HJ189" s="117"/>
      <c r="HK189" s="117"/>
      <c r="HL189" s="117"/>
      <c r="HM189" s="117"/>
      <c r="HN189" s="117"/>
      <c r="HO189" s="117"/>
      <c r="HP189" s="117"/>
      <c r="HQ189" s="117"/>
      <c r="HR189" s="117"/>
      <c r="HS189" s="117"/>
      <c r="HT189" s="117"/>
      <c r="HU189" s="117"/>
      <c r="HV189" s="117"/>
      <c r="HW189" s="117"/>
      <c r="HX189" s="117"/>
      <c r="HY189" s="117"/>
      <c r="HZ189" s="117"/>
      <c r="IA189" s="117"/>
      <c r="IB189" s="117"/>
      <c r="IC189" s="117"/>
      <c r="ID189" s="117"/>
      <c r="IE189" s="117"/>
      <c r="IF189" s="117"/>
      <c r="IG189" s="117"/>
      <c r="IH189" s="117"/>
      <c r="II189" s="117"/>
      <c r="IJ189" s="117"/>
      <c r="IK189" s="117"/>
      <c r="IL189" s="117"/>
      <c r="IM189" s="117"/>
      <c r="IN189" s="117"/>
      <c r="IO189" s="117"/>
      <c r="IP189" s="117"/>
      <c r="IQ189" s="117"/>
      <c r="IR189" s="117"/>
      <c r="IS189" s="117"/>
      <c r="IT189" s="117"/>
      <c r="IU189" s="117"/>
      <c r="IV189" s="117"/>
      <c r="IW189" s="117"/>
    </row>
    <row r="190" customFormat="false" ht="12.75" hidden="false" customHeight="false" outlineLevel="0" collapsed="false">
      <c r="A190" s="117"/>
      <c r="B190" s="128" t="n">
        <v>42552</v>
      </c>
      <c r="C190" s="115" t="n">
        <v>5.321</v>
      </c>
      <c r="D190" s="115" t="n">
        <v>0</v>
      </c>
      <c r="E190" s="115" t="n">
        <v>0</v>
      </c>
      <c r="F190" s="116" t="n">
        <v>0.5</v>
      </c>
      <c r="G190" s="115" t="n">
        <v>0.3975</v>
      </c>
      <c r="H190" s="115" t="n">
        <v>0.265</v>
      </c>
      <c r="I190" s="115" t="n">
        <v>0.175</v>
      </c>
      <c r="J190" s="115" t="n">
        <v>0</v>
      </c>
      <c r="K190" s="117" t="n">
        <v>0</v>
      </c>
      <c r="L190" s="117" t="n">
        <v>-0.48</v>
      </c>
      <c r="M190" s="117"/>
      <c r="N190" s="117"/>
      <c r="O190" s="117"/>
      <c r="P190" s="117"/>
      <c r="Q190" s="117"/>
      <c r="R190" s="117"/>
      <c r="S190" s="117"/>
      <c r="T190" s="117"/>
      <c r="U190" s="117"/>
      <c r="V190" s="117"/>
      <c r="W190" s="117"/>
      <c r="X190" s="117"/>
      <c r="Y190" s="117"/>
      <c r="Z190" s="117"/>
      <c r="AA190" s="117"/>
      <c r="AB190" s="117"/>
      <c r="AC190" s="117"/>
      <c r="AD190" s="117"/>
      <c r="AE190" s="117"/>
      <c r="AF190" s="117"/>
      <c r="AG190" s="117"/>
      <c r="AH190" s="117"/>
      <c r="AI190" s="117"/>
      <c r="AJ190" s="117"/>
      <c r="AK190" s="117"/>
      <c r="AL190" s="117"/>
      <c r="AM190" s="117"/>
      <c r="AN190" s="117"/>
      <c r="AO190" s="117"/>
      <c r="AP190" s="117"/>
      <c r="AQ190" s="117"/>
      <c r="AR190" s="117"/>
      <c r="AS190" s="117"/>
      <c r="AT190" s="117"/>
      <c r="AU190" s="117"/>
      <c r="AV190" s="117"/>
      <c r="AW190" s="117"/>
      <c r="AX190" s="117"/>
      <c r="AY190" s="117"/>
      <c r="AZ190" s="117"/>
      <c r="BA190" s="117"/>
      <c r="BB190" s="117"/>
      <c r="BC190" s="117"/>
      <c r="BD190" s="117"/>
      <c r="BE190" s="117"/>
      <c r="BF190" s="117"/>
      <c r="BG190" s="117"/>
      <c r="BH190" s="117"/>
      <c r="BI190" s="117"/>
      <c r="BJ190" s="117"/>
      <c r="BK190" s="117"/>
      <c r="BL190" s="117"/>
      <c r="BM190" s="117"/>
      <c r="BN190" s="117"/>
      <c r="BO190" s="117"/>
      <c r="BP190" s="117"/>
      <c r="BQ190" s="117"/>
      <c r="BR190" s="117"/>
      <c r="BS190" s="117"/>
      <c r="BT190" s="117"/>
      <c r="BU190" s="117"/>
      <c r="BV190" s="117"/>
      <c r="BW190" s="117"/>
      <c r="BX190" s="117"/>
      <c r="BY190" s="117"/>
      <c r="BZ190" s="117"/>
      <c r="CA190" s="117"/>
      <c r="CB190" s="117"/>
      <c r="CC190" s="117"/>
      <c r="CD190" s="117"/>
      <c r="CE190" s="117"/>
      <c r="CF190" s="117"/>
      <c r="CG190" s="117"/>
      <c r="CH190" s="117"/>
      <c r="CI190" s="117"/>
      <c r="CJ190" s="117"/>
      <c r="CK190" s="117"/>
      <c r="CL190" s="117"/>
      <c r="CM190" s="117"/>
      <c r="CN190" s="117"/>
      <c r="CO190" s="117"/>
      <c r="CP190" s="117"/>
      <c r="CQ190" s="117"/>
      <c r="CR190" s="117"/>
      <c r="CS190" s="117"/>
      <c r="CT190" s="117"/>
      <c r="CU190" s="117"/>
      <c r="CV190" s="117"/>
      <c r="CW190" s="117"/>
      <c r="CX190" s="117"/>
      <c r="CY190" s="117"/>
      <c r="CZ190" s="117"/>
      <c r="DA190" s="117"/>
      <c r="DB190" s="117"/>
      <c r="DC190" s="117"/>
      <c r="DD190" s="117"/>
      <c r="DE190" s="117"/>
      <c r="DF190" s="117"/>
      <c r="DG190" s="117"/>
      <c r="DH190" s="117"/>
      <c r="DI190" s="117"/>
      <c r="DJ190" s="117"/>
      <c r="DK190" s="117"/>
      <c r="DL190" s="117"/>
      <c r="DM190" s="117"/>
      <c r="DN190" s="117"/>
      <c r="DO190" s="117"/>
      <c r="DP190" s="117"/>
      <c r="DQ190" s="117"/>
      <c r="DR190" s="117"/>
      <c r="DS190" s="117"/>
      <c r="DT190" s="117"/>
      <c r="DU190" s="117"/>
      <c r="DV190" s="117"/>
      <c r="DW190" s="117"/>
      <c r="DX190" s="117"/>
      <c r="DY190" s="117"/>
      <c r="DZ190" s="117"/>
      <c r="EA190" s="117"/>
      <c r="EB190" s="117"/>
      <c r="EC190" s="117"/>
      <c r="ED190" s="117"/>
      <c r="EE190" s="117"/>
      <c r="EF190" s="117"/>
      <c r="EG190" s="117"/>
      <c r="EH190" s="117"/>
      <c r="EI190" s="117"/>
      <c r="EJ190" s="117"/>
      <c r="EK190" s="117"/>
      <c r="EL190" s="117"/>
      <c r="EM190" s="117"/>
      <c r="EN190" s="117"/>
      <c r="EO190" s="117"/>
      <c r="EP190" s="117"/>
      <c r="EQ190" s="117"/>
      <c r="ER190" s="117"/>
      <c r="ES190" s="117"/>
      <c r="ET190" s="117"/>
      <c r="EU190" s="117"/>
      <c r="EV190" s="117"/>
      <c r="EW190" s="117"/>
      <c r="EX190" s="117"/>
      <c r="EY190" s="117"/>
      <c r="EZ190" s="117"/>
      <c r="FA190" s="117"/>
      <c r="FB190" s="117"/>
      <c r="FC190" s="117"/>
      <c r="FD190" s="117"/>
      <c r="FE190" s="117"/>
      <c r="FF190" s="117"/>
      <c r="FG190" s="117"/>
      <c r="FH190" s="117"/>
      <c r="FI190" s="117"/>
      <c r="FJ190" s="117"/>
      <c r="FK190" s="117"/>
      <c r="FL190" s="117"/>
      <c r="FM190" s="117"/>
      <c r="FN190" s="117"/>
      <c r="FO190" s="117"/>
      <c r="FP190" s="117"/>
      <c r="FQ190" s="117"/>
      <c r="FR190" s="117"/>
      <c r="FS190" s="117"/>
      <c r="FT190" s="117"/>
      <c r="FU190" s="117"/>
      <c r="FV190" s="117"/>
      <c r="FW190" s="117"/>
      <c r="FX190" s="117"/>
      <c r="FY190" s="117"/>
      <c r="FZ190" s="117"/>
      <c r="GA190" s="117"/>
      <c r="GB190" s="117"/>
      <c r="GC190" s="117"/>
      <c r="GD190" s="117"/>
      <c r="GE190" s="117"/>
      <c r="GF190" s="117"/>
      <c r="GG190" s="117"/>
      <c r="GH190" s="117"/>
      <c r="GI190" s="117"/>
      <c r="GJ190" s="117"/>
      <c r="GK190" s="117"/>
      <c r="GL190" s="117"/>
      <c r="GM190" s="117"/>
      <c r="GN190" s="117"/>
      <c r="GO190" s="117"/>
      <c r="GP190" s="117"/>
      <c r="GQ190" s="117"/>
      <c r="GR190" s="117"/>
      <c r="GS190" s="117"/>
      <c r="GT190" s="117"/>
      <c r="GU190" s="117"/>
      <c r="GV190" s="117"/>
      <c r="GW190" s="117"/>
      <c r="GX190" s="117"/>
      <c r="GY190" s="117"/>
      <c r="GZ190" s="117"/>
      <c r="HA190" s="117"/>
      <c r="HB190" s="117"/>
      <c r="HC190" s="117"/>
      <c r="HD190" s="117"/>
      <c r="HE190" s="117"/>
      <c r="HF190" s="117"/>
      <c r="HG190" s="117"/>
      <c r="HH190" s="117"/>
      <c r="HI190" s="117"/>
      <c r="HJ190" s="117"/>
      <c r="HK190" s="117"/>
      <c r="HL190" s="117"/>
      <c r="HM190" s="117"/>
      <c r="HN190" s="117"/>
      <c r="HO190" s="117"/>
      <c r="HP190" s="117"/>
      <c r="HQ190" s="117"/>
      <c r="HR190" s="117"/>
      <c r="HS190" s="117"/>
      <c r="HT190" s="117"/>
      <c r="HU190" s="117"/>
      <c r="HV190" s="117"/>
      <c r="HW190" s="117"/>
      <c r="HX190" s="117"/>
      <c r="HY190" s="117"/>
      <c r="HZ190" s="117"/>
      <c r="IA190" s="117"/>
      <c r="IB190" s="117"/>
      <c r="IC190" s="117"/>
      <c r="ID190" s="117"/>
      <c r="IE190" s="117"/>
      <c r="IF190" s="117"/>
      <c r="IG190" s="117"/>
      <c r="IH190" s="117"/>
      <c r="II190" s="117"/>
      <c r="IJ190" s="117"/>
      <c r="IK190" s="117"/>
      <c r="IL190" s="117"/>
      <c r="IM190" s="117"/>
      <c r="IN190" s="117"/>
      <c r="IO190" s="117"/>
      <c r="IP190" s="117"/>
      <c r="IQ190" s="117"/>
      <c r="IR190" s="117"/>
      <c r="IS190" s="117"/>
      <c r="IT190" s="117"/>
      <c r="IU190" s="117"/>
      <c r="IV190" s="117"/>
      <c r="IW190" s="117"/>
    </row>
    <row r="191" customFormat="false" ht="12.75" hidden="false" customHeight="false" outlineLevel="0" collapsed="false">
      <c r="A191" s="117"/>
      <c r="B191" s="128" t="n">
        <v>42583</v>
      </c>
      <c r="C191" s="115" t="n">
        <v>5.369</v>
      </c>
      <c r="D191" s="115" t="n">
        <v>0</v>
      </c>
      <c r="E191" s="115" t="n">
        <v>0</v>
      </c>
      <c r="F191" s="116" t="n">
        <v>0.5</v>
      </c>
      <c r="G191" s="115" t="n">
        <v>0.4</v>
      </c>
      <c r="H191" s="115" t="n">
        <v>0.205</v>
      </c>
      <c r="I191" s="115" t="n">
        <v>0.175</v>
      </c>
      <c r="J191" s="115" t="n">
        <v>0</v>
      </c>
      <c r="K191" s="117" t="n">
        <v>0</v>
      </c>
      <c r="L191" s="117" t="n">
        <v>-0.48</v>
      </c>
      <c r="M191" s="117"/>
      <c r="N191" s="117"/>
      <c r="O191" s="117"/>
      <c r="P191" s="117"/>
      <c r="Q191" s="117"/>
      <c r="R191" s="117"/>
      <c r="S191" s="117"/>
      <c r="T191" s="117"/>
      <c r="U191" s="117"/>
      <c r="V191" s="117"/>
      <c r="W191" s="117"/>
      <c r="X191" s="117"/>
      <c r="Y191" s="117"/>
      <c r="Z191" s="117"/>
      <c r="AA191" s="117"/>
      <c r="AB191" s="117"/>
      <c r="AC191" s="117"/>
      <c r="AD191" s="117"/>
      <c r="AE191" s="117"/>
      <c r="AF191" s="117"/>
      <c r="AG191" s="117"/>
      <c r="AH191" s="117"/>
      <c r="AI191" s="117"/>
      <c r="AJ191" s="117"/>
      <c r="AK191" s="117"/>
      <c r="AL191" s="117"/>
      <c r="AM191" s="117"/>
      <c r="AN191" s="117"/>
      <c r="AO191" s="117"/>
      <c r="AP191" s="117"/>
      <c r="AQ191" s="117"/>
      <c r="AR191" s="117"/>
      <c r="AS191" s="117"/>
      <c r="AT191" s="117"/>
      <c r="AU191" s="117"/>
      <c r="AV191" s="117"/>
      <c r="AW191" s="117"/>
      <c r="AX191" s="117"/>
      <c r="AY191" s="117"/>
      <c r="AZ191" s="117"/>
      <c r="BA191" s="117"/>
      <c r="BB191" s="117"/>
      <c r="BC191" s="117"/>
      <c r="BD191" s="117"/>
      <c r="BE191" s="117"/>
      <c r="BF191" s="117"/>
      <c r="BG191" s="117"/>
      <c r="BH191" s="117"/>
      <c r="BI191" s="117"/>
      <c r="BJ191" s="117"/>
      <c r="BK191" s="117"/>
      <c r="BL191" s="117"/>
      <c r="BM191" s="117"/>
      <c r="BN191" s="117"/>
      <c r="BO191" s="117"/>
      <c r="BP191" s="117"/>
      <c r="BQ191" s="117"/>
      <c r="BR191" s="117"/>
      <c r="BS191" s="117"/>
      <c r="BT191" s="117"/>
      <c r="BU191" s="117"/>
      <c r="BV191" s="117"/>
      <c r="BW191" s="117"/>
      <c r="BX191" s="117"/>
      <c r="BY191" s="117"/>
      <c r="BZ191" s="117"/>
      <c r="CA191" s="117"/>
      <c r="CB191" s="117"/>
      <c r="CC191" s="117"/>
      <c r="CD191" s="117"/>
      <c r="CE191" s="117"/>
      <c r="CF191" s="117"/>
      <c r="CG191" s="117"/>
      <c r="CH191" s="117"/>
      <c r="CI191" s="117"/>
      <c r="CJ191" s="117"/>
      <c r="CK191" s="117"/>
      <c r="CL191" s="117"/>
      <c r="CM191" s="117"/>
      <c r="CN191" s="117"/>
      <c r="CO191" s="117"/>
      <c r="CP191" s="117"/>
      <c r="CQ191" s="117"/>
      <c r="CR191" s="117"/>
      <c r="CS191" s="117"/>
      <c r="CT191" s="117"/>
      <c r="CU191" s="117"/>
      <c r="CV191" s="117"/>
      <c r="CW191" s="117"/>
      <c r="CX191" s="117"/>
      <c r="CY191" s="117"/>
      <c r="CZ191" s="117"/>
      <c r="DA191" s="117"/>
      <c r="DB191" s="117"/>
      <c r="DC191" s="117"/>
      <c r="DD191" s="117"/>
      <c r="DE191" s="117"/>
      <c r="DF191" s="117"/>
      <c r="DG191" s="117"/>
      <c r="DH191" s="117"/>
      <c r="DI191" s="117"/>
      <c r="DJ191" s="117"/>
      <c r="DK191" s="117"/>
      <c r="DL191" s="117"/>
      <c r="DM191" s="117"/>
      <c r="DN191" s="117"/>
      <c r="DO191" s="117"/>
      <c r="DP191" s="117"/>
      <c r="DQ191" s="117"/>
      <c r="DR191" s="117"/>
      <c r="DS191" s="117"/>
      <c r="DT191" s="117"/>
      <c r="DU191" s="117"/>
      <c r="DV191" s="117"/>
      <c r="DW191" s="117"/>
      <c r="DX191" s="117"/>
      <c r="DY191" s="117"/>
      <c r="DZ191" s="117"/>
      <c r="EA191" s="117"/>
      <c r="EB191" s="117"/>
      <c r="EC191" s="117"/>
      <c r="ED191" s="117"/>
      <c r="EE191" s="117"/>
      <c r="EF191" s="117"/>
      <c r="EG191" s="117"/>
      <c r="EH191" s="117"/>
      <c r="EI191" s="117"/>
      <c r="EJ191" s="117"/>
      <c r="EK191" s="117"/>
      <c r="EL191" s="117"/>
      <c r="EM191" s="117"/>
      <c r="EN191" s="117"/>
      <c r="EO191" s="117"/>
      <c r="EP191" s="117"/>
      <c r="EQ191" s="117"/>
      <c r="ER191" s="117"/>
      <c r="ES191" s="117"/>
      <c r="ET191" s="117"/>
      <c r="EU191" s="117"/>
      <c r="EV191" s="117"/>
      <c r="EW191" s="117"/>
      <c r="EX191" s="117"/>
      <c r="EY191" s="117"/>
      <c r="EZ191" s="117"/>
      <c r="FA191" s="117"/>
      <c r="FB191" s="117"/>
      <c r="FC191" s="117"/>
      <c r="FD191" s="117"/>
      <c r="FE191" s="117"/>
      <c r="FF191" s="117"/>
      <c r="FG191" s="117"/>
      <c r="FH191" s="117"/>
      <c r="FI191" s="117"/>
      <c r="FJ191" s="117"/>
      <c r="FK191" s="117"/>
      <c r="FL191" s="117"/>
      <c r="FM191" s="117"/>
      <c r="FN191" s="117"/>
      <c r="FO191" s="117"/>
      <c r="FP191" s="117"/>
      <c r="FQ191" s="117"/>
      <c r="FR191" s="117"/>
      <c r="FS191" s="117"/>
      <c r="FT191" s="117"/>
      <c r="FU191" s="117"/>
      <c r="FV191" s="117"/>
      <c r="FW191" s="117"/>
      <c r="FX191" s="117"/>
      <c r="FY191" s="117"/>
      <c r="FZ191" s="117"/>
      <c r="GA191" s="117"/>
      <c r="GB191" s="117"/>
      <c r="GC191" s="117"/>
      <c r="GD191" s="117"/>
      <c r="GE191" s="117"/>
      <c r="GF191" s="117"/>
      <c r="GG191" s="117"/>
      <c r="GH191" s="117"/>
      <c r="GI191" s="117"/>
      <c r="GJ191" s="117"/>
      <c r="GK191" s="117"/>
      <c r="GL191" s="117"/>
      <c r="GM191" s="117"/>
      <c r="GN191" s="117"/>
      <c r="GO191" s="117"/>
      <c r="GP191" s="117"/>
      <c r="GQ191" s="117"/>
      <c r="GR191" s="117"/>
      <c r="GS191" s="117"/>
      <c r="GT191" s="117"/>
      <c r="GU191" s="117"/>
      <c r="GV191" s="117"/>
      <c r="GW191" s="117"/>
      <c r="GX191" s="117"/>
      <c r="GY191" s="117"/>
      <c r="GZ191" s="117"/>
      <c r="HA191" s="117"/>
      <c r="HB191" s="117"/>
      <c r="HC191" s="117"/>
      <c r="HD191" s="117"/>
      <c r="HE191" s="117"/>
      <c r="HF191" s="117"/>
      <c r="HG191" s="117"/>
      <c r="HH191" s="117"/>
      <c r="HI191" s="117"/>
      <c r="HJ191" s="117"/>
      <c r="HK191" s="117"/>
      <c r="HL191" s="117"/>
      <c r="HM191" s="117"/>
      <c r="HN191" s="117"/>
      <c r="HO191" s="117"/>
      <c r="HP191" s="117"/>
      <c r="HQ191" s="117"/>
      <c r="HR191" s="117"/>
      <c r="HS191" s="117"/>
      <c r="HT191" s="117"/>
      <c r="HU191" s="117"/>
      <c r="HV191" s="117"/>
      <c r="HW191" s="117"/>
      <c r="HX191" s="117"/>
      <c r="HY191" s="117"/>
      <c r="HZ191" s="117"/>
      <c r="IA191" s="117"/>
      <c r="IB191" s="117"/>
      <c r="IC191" s="117"/>
      <c r="ID191" s="117"/>
      <c r="IE191" s="117"/>
      <c r="IF191" s="117"/>
      <c r="IG191" s="117"/>
      <c r="IH191" s="117"/>
      <c r="II191" s="117"/>
      <c r="IJ191" s="117"/>
      <c r="IK191" s="117"/>
      <c r="IL191" s="117"/>
      <c r="IM191" s="117"/>
      <c r="IN191" s="117"/>
      <c r="IO191" s="117"/>
      <c r="IP191" s="117"/>
      <c r="IQ191" s="117"/>
      <c r="IR191" s="117"/>
      <c r="IS191" s="117"/>
      <c r="IT191" s="117"/>
      <c r="IU191" s="117"/>
      <c r="IV191" s="117"/>
      <c r="IW191" s="117"/>
    </row>
    <row r="192" customFormat="false" ht="12.75" hidden="false" customHeight="false" outlineLevel="0" collapsed="false">
      <c r="A192" s="117"/>
      <c r="B192" s="128" t="n">
        <v>42614</v>
      </c>
      <c r="C192" s="115" t="n">
        <v>5.382</v>
      </c>
      <c r="D192" s="115" t="n">
        <v>0</v>
      </c>
      <c r="E192" s="115" t="n">
        <v>0</v>
      </c>
      <c r="F192" s="116" t="n">
        <v>0.46</v>
      </c>
      <c r="G192" s="115" t="n">
        <v>0.3975</v>
      </c>
      <c r="H192" s="115" t="n">
        <v>0.185</v>
      </c>
      <c r="I192" s="115" t="n">
        <v>0.165</v>
      </c>
      <c r="J192" s="115" t="n">
        <v>0</v>
      </c>
      <c r="K192" s="117" t="n">
        <v>0</v>
      </c>
      <c r="L192" s="117" t="n">
        <v>-0.48</v>
      </c>
      <c r="M192" s="117"/>
      <c r="N192" s="117"/>
      <c r="O192" s="117"/>
      <c r="P192" s="117"/>
      <c r="Q192" s="117"/>
      <c r="R192" s="117"/>
      <c r="S192" s="117"/>
      <c r="T192" s="117"/>
      <c r="U192" s="117"/>
      <c r="V192" s="117"/>
      <c r="W192" s="117"/>
      <c r="X192" s="117"/>
      <c r="Y192" s="117"/>
      <c r="Z192" s="117"/>
      <c r="AA192" s="117"/>
      <c r="AB192" s="117"/>
      <c r="AC192" s="117"/>
      <c r="AD192" s="117"/>
      <c r="AE192" s="117"/>
      <c r="AF192" s="117"/>
      <c r="AG192" s="117"/>
      <c r="AH192" s="117"/>
      <c r="AI192" s="117"/>
      <c r="AJ192" s="117"/>
      <c r="AK192" s="117"/>
      <c r="AL192" s="117"/>
      <c r="AM192" s="117"/>
      <c r="AN192" s="117"/>
      <c r="AO192" s="117"/>
      <c r="AP192" s="117"/>
      <c r="AQ192" s="117"/>
      <c r="AR192" s="117"/>
      <c r="AS192" s="117"/>
      <c r="AT192" s="117"/>
      <c r="AU192" s="117"/>
      <c r="AV192" s="117"/>
      <c r="AW192" s="117"/>
      <c r="AX192" s="117"/>
      <c r="AY192" s="117"/>
      <c r="AZ192" s="117"/>
      <c r="BA192" s="117"/>
      <c r="BB192" s="117"/>
      <c r="BC192" s="117"/>
      <c r="BD192" s="117"/>
      <c r="BE192" s="117"/>
      <c r="BF192" s="117"/>
      <c r="BG192" s="117"/>
      <c r="BH192" s="117"/>
      <c r="BI192" s="117"/>
      <c r="BJ192" s="117"/>
      <c r="BK192" s="117"/>
      <c r="BL192" s="117"/>
      <c r="BM192" s="117"/>
      <c r="BN192" s="117"/>
      <c r="BO192" s="117"/>
      <c r="BP192" s="117"/>
      <c r="BQ192" s="117"/>
      <c r="BR192" s="117"/>
      <c r="BS192" s="117"/>
      <c r="BT192" s="117"/>
      <c r="BU192" s="117"/>
      <c r="BV192" s="117"/>
      <c r="BW192" s="117"/>
      <c r="BX192" s="117"/>
      <c r="BY192" s="117"/>
      <c r="BZ192" s="117"/>
      <c r="CA192" s="117"/>
      <c r="CB192" s="117"/>
      <c r="CC192" s="117"/>
      <c r="CD192" s="117"/>
      <c r="CE192" s="117"/>
      <c r="CF192" s="117"/>
      <c r="CG192" s="117"/>
      <c r="CH192" s="117"/>
      <c r="CI192" s="117"/>
      <c r="CJ192" s="117"/>
      <c r="CK192" s="117"/>
      <c r="CL192" s="117"/>
      <c r="CM192" s="117"/>
      <c r="CN192" s="117"/>
      <c r="CO192" s="117"/>
      <c r="CP192" s="117"/>
      <c r="CQ192" s="117"/>
      <c r="CR192" s="117"/>
      <c r="CS192" s="117"/>
      <c r="CT192" s="117"/>
      <c r="CU192" s="117"/>
      <c r="CV192" s="117"/>
      <c r="CW192" s="117"/>
      <c r="CX192" s="117"/>
      <c r="CY192" s="117"/>
      <c r="CZ192" s="117"/>
      <c r="DA192" s="117"/>
      <c r="DB192" s="117"/>
      <c r="DC192" s="117"/>
      <c r="DD192" s="117"/>
      <c r="DE192" s="117"/>
      <c r="DF192" s="117"/>
      <c r="DG192" s="117"/>
      <c r="DH192" s="117"/>
      <c r="DI192" s="117"/>
      <c r="DJ192" s="117"/>
      <c r="DK192" s="117"/>
      <c r="DL192" s="117"/>
      <c r="DM192" s="117"/>
      <c r="DN192" s="117"/>
      <c r="DO192" s="117"/>
      <c r="DP192" s="117"/>
      <c r="DQ192" s="117"/>
      <c r="DR192" s="117"/>
      <c r="DS192" s="117"/>
      <c r="DT192" s="117"/>
      <c r="DU192" s="117"/>
      <c r="DV192" s="117"/>
      <c r="DW192" s="117"/>
      <c r="DX192" s="117"/>
      <c r="DY192" s="117"/>
      <c r="DZ192" s="117"/>
      <c r="EA192" s="117"/>
      <c r="EB192" s="117"/>
      <c r="EC192" s="117"/>
      <c r="ED192" s="117"/>
      <c r="EE192" s="117"/>
      <c r="EF192" s="117"/>
      <c r="EG192" s="117"/>
      <c r="EH192" s="117"/>
      <c r="EI192" s="117"/>
      <c r="EJ192" s="117"/>
      <c r="EK192" s="117"/>
      <c r="EL192" s="117"/>
      <c r="EM192" s="117"/>
      <c r="EN192" s="117"/>
      <c r="EO192" s="117"/>
      <c r="EP192" s="117"/>
      <c r="EQ192" s="117"/>
      <c r="ER192" s="117"/>
      <c r="ES192" s="117"/>
      <c r="ET192" s="117"/>
      <c r="EU192" s="117"/>
      <c r="EV192" s="117"/>
      <c r="EW192" s="117"/>
      <c r="EX192" s="117"/>
      <c r="EY192" s="117"/>
      <c r="EZ192" s="117"/>
      <c r="FA192" s="117"/>
      <c r="FB192" s="117"/>
      <c r="FC192" s="117"/>
      <c r="FD192" s="117"/>
      <c r="FE192" s="117"/>
      <c r="FF192" s="117"/>
      <c r="FG192" s="117"/>
      <c r="FH192" s="117"/>
      <c r="FI192" s="117"/>
      <c r="FJ192" s="117"/>
      <c r="FK192" s="117"/>
      <c r="FL192" s="117"/>
      <c r="FM192" s="117"/>
      <c r="FN192" s="117"/>
      <c r="FO192" s="117"/>
      <c r="FP192" s="117"/>
      <c r="FQ192" s="117"/>
      <c r="FR192" s="117"/>
      <c r="FS192" s="117"/>
      <c r="FT192" s="117"/>
      <c r="FU192" s="117"/>
      <c r="FV192" s="117"/>
      <c r="FW192" s="117"/>
      <c r="FX192" s="117"/>
      <c r="FY192" s="117"/>
      <c r="FZ192" s="117"/>
      <c r="GA192" s="117"/>
      <c r="GB192" s="117"/>
      <c r="GC192" s="117"/>
      <c r="GD192" s="117"/>
      <c r="GE192" s="117"/>
      <c r="GF192" s="117"/>
      <c r="GG192" s="117"/>
      <c r="GH192" s="117"/>
      <c r="GI192" s="117"/>
      <c r="GJ192" s="117"/>
      <c r="GK192" s="117"/>
      <c r="GL192" s="117"/>
      <c r="GM192" s="117"/>
      <c r="GN192" s="117"/>
      <c r="GO192" s="117"/>
      <c r="GP192" s="117"/>
      <c r="GQ192" s="117"/>
      <c r="GR192" s="117"/>
      <c r="GS192" s="117"/>
      <c r="GT192" s="117"/>
      <c r="GU192" s="117"/>
      <c r="GV192" s="117"/>
      <c r="GW192" s="117"/>
      <c r="GX192" s="117"/>
      <c r="GY192" s="117"/>
      <c r="GZ192" s="117"/>
      <c r="HA192" s="117"/>
      <c r="HB192" s="117"/>
      <c r="HC192" s="117"/>
      <c r="HD192" s="117"/>
      <c r="HE192" s="117"/>
      <c r="HF192" s="117"/>
      <c r="HG192" s="117"/>
      <c r="HH192" s="117"/>
      <c r="HI192" s="117"/>
      <c r="HJ192" s="117"/>
      <c r="HK192" s="117"/>
      <c r="HL192" s="117"/>
      <c r="HM192" s="117"/>
      <c r="HN192" s="117"/>
      <c r="HO192" s="117"/>
      <c r="HP192" s="117"/>
      <c r="HQ192" s="117"/>
      <c r="HR192" s="117"/>
      <c r="HS192" s="117"/>
      <c r="HT192" s="117"/>
      <c r="HU192" s="117"/>
      <c r="HV192" s="117"/>
      <c r="HW192" s="117"/>
      <c r="HX192" s="117"/>
      <c r="HY192" s="117"/>
      <c r="HZ192" s="117"/>
      <c r="IA192" s="117"/>
      <c r="IB192" s="117"/>
      <c r="IC192" s="117"/>
      <c r="ID192" s="117"/>
      <c r="IE192" s="117"/>
      <c r="IF192" s="117"/>
      <c r="IG192" s="117"/>
      <c r="IH192" s="117"/>
      <c r="II192" s="117"/>
      <c r="IJ192" s="117"/>
      <c r="IK192" s="117"/>
      <c r="IL192" s="117"/>
      <c r="IM192" s="117"/>
      <c r="IN192" s="117"/>
      <c r="IO192" s="117"/>
      <c r="IP192" s="117"/>
      <c r="IQ192" s="117"/>
      <c r="IR192" s="117"/>
      <c r="IS192" s="117"/>
      <c r="IT192" s="117"/>
      <c r="IU192" s="117"/>
      <c r="IV192" s="117"/>
      <c r="IW192" s="117"/>
    </row>
    <row r="193" customFormat="false" ht="12.75" hidden="false" customHeight="false" outlineLevel="0" collapsed="false">
      <c r="A193" s="117"/>
      <c r="B193" s="128" t="n">
        <v>42644</v>
      </c>
      <c r="C193" s="115" t="n">
        <v>5.415</v>
      </c>
      <c r="D193" s="115" t="n">
        <v>0</v>
      </c>
      <c r="E193" s="115" t="n">
        <v>0</v>
      </c>
      <c r="F193" s="116" t="n">
        <v>0.47</v>
      </c>
      <c r="G193" s="115" t="n">
        <v>0.4</v>
      </c>
      <c r="H193" s="115" t="n">
        <v>0.205</v>
      </c>
      <c r="I193" s="115" t="n">
        <v>0.1725</v>
      </c>
      <c r="J193" s="115" t="n">
        <v>0</v>
      </c>
      <c r="K193" s="117" t="n">
        <v>0</v>
      </c>
      <c r="L193" s="117" t="n">
        <v>-0.48</v>
      </c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117"/>
      <c r="AE193" s="117"/>
      <c r="AF193" s="117"/>
      <c r="AG193" s="117"/>
      <c r="AH193" s="117"/>
      <c r="AI193" s="117"/>
      <c r="AJ193" s="117"/>
      <c r="AK193" s="117"/>
      <c r="AL193" s="117"/>
      <c r="AM193" s="117"/>
      <c r="AN193" s="117"/>
      <c r="AO193" s="117"/>
      <c r="AP193" s="117"/>
      <c r="AQ193" s="117"/>
      <c r="AR193" s="117"/>
      <c r="AS193" s="117"/>
      <c r="AT193" s="117"/>
      <c r="AU193" s="117"/>
      <c r="AV193" s="117"/>
      <c r="AW193" s="117"/>
      <c r="AX193" s="117"/>
      <c r="AY193" s="117"/>
      <c r="AZ193" s="117"/>
      <c r="BA193" s="117"/>
      <c r="BB193" s="117"/>
      <c r="BC193" s="117"/>
      <c r="BD193" s="117"/>
      <c r="BE193" s="117"/>
      <c r="BF193" s="117"/>
      <c r="BG193" s="117"/>
      <c r="BH193" s="117"/>
      <c r="BI193" s="117"/>
      <c r="BJ193" s="117"/>
      <c r="BK193" s="117"/>
      <c r="BL193" s="117"/>
      <c r="BM193" s="117"/>
      <c r="BN193" s="117"/>
      <c r="BO193" s="117"/>
      <c r="BP193" s="117"/>
      <c r="BQ193" s="117"/>
      <c r="BR193" s="117"/>
      <c r="BS193" s="117"/>
      <c r="BT193" s="117"/>
      <c r="BU193" s="117"/>
      <c r="BV193" s="117"/>
      <c r="BW193" s="117"/>
      <c r="BX193" s="117"/>
      <c r="BY193" s="117"/>
      <c r="BZ193" s="117"/>
      <c r="CA193" s="117"/>
      <c r="CB193" s="117"/>
      <c r="CC193" s="117"/>
      <c r="CD193" s="117"/>
      <c r="CE193" s="117"/>
      <c r="CF193" s="117"/>
      <c r="CG193" s="117"/>
      <c r="CH193" s="117"/>
      <c r="CI193" s="117"/>
      <c r="CJ193" s="117"/>
      <c r="CK193" s="117"/>
      <c r="CL193" s="117"/>
      <c r="CM193" s="117"/>
      <c r="CN193" s="117"/>
      <c r="CO193" s="117"/>
      <c r="CP193" s="117"/>
      <c r="CQ193" s="117"/>
      <c r="CR193" s="117"/>
      <c r="CS193" s="117"/>
      <c r="CT193" s="117"/>
      <c r="CU193" s="117"/>
      <c r="CV193" s="117"/>
      <c r="CW193" s="117"/>
      <c r="CX193" s="117"/>
      <c r="CY193" s="117"/>
      <c r="CZ193" s="117"/>
      <c r="DA193" s="117"/>
      <c r="DB193" s="117"/>
      <c r="DC193" s="117"/>
      <c r="DD193" s="117"/>
      <c r="DE193" s="117"/>
      <c r="DF193" s="117"/>
      <c r="DG193" s="117"/>
      <c r="DH193" s="117"/>
      <c r="DI193" s="117"/>
      <c r="DJ193" s="117"/>
      <c r="DK193" s="117"/>
      <c r="DL193" s="117"/>
      <c r="DM193" s="117"/>
      <c r="DN193" s="117"/>
      <c r="DO193" s="117"/>
      <c r="DP193" s="117"/>
      <c r="DQ193" s="117"/>
      <c r="DR193" s="117"/>
      <c r="DS193" s="117"/>
      <c r="DT193" s="117"/>
      <c r="DU193" s="117"/>
      <c r="DV193" s="117"/>
      <c r="DW193" s="117"/>
      <c r="DX193" s="117"/>
      <c r="DY193" s="117"/>
      <c r="DZ193" s="117"/>
      <c r="EA193" s="117"/>
      <c r="EB193" s="117"/>
      <c r="EC193" s="117"/>
      <c r="ED193" s="117"/>
      <c r="EE193" s="117"/>
      <c r="EF193" s="117"/>
      <c r="EG193" s="117"/>
      <c r="EH193" s="117"/>
      <c r="EI193" s="117"/>
      <c r="EJ193" s="117"/>
      <c r="EK193" s="117"/>
      <c r="EL193" s="117"/>
      <c r="EM193" s="117"/>
      <c r="EN193" s="117"/>
      <c r="EO193" s="117"/>
      <c r="EP193" s="117"/>
      <c r="EQ193" s="117"/>
      <c r="ER193" s="117"/>
      <c r="ES193" s="117"/>
      <c r="ET193" s="117"/>
      <c r="EU193" s="117"/>
      <c r="EV193" s="117"/>
      <c r="EW193" s="117"/>
      <c r="EX193" s="117"/>
      <c r="EY193" s="117"/>
      <c r="EZ193" s="117"/>
      <c r="FA193" s="117"/>
      <c r="FB193" s="117"/>
      <c r="FC193" s="117"/>
      <c r="FD193" s="117"/>
      <c r="FE193" s="117"/>
      <c r="FF193" s="117"/>
      <c r="FG193" s="117"/>
      <c r="FH193" s="117"/>
      <c r="FI193" s="117"/>
      <c r="FJ193" s="117"/>
      <c r="FK193" s="117"/>
      <c r="FL193" s="117"/>
      <c r="FM193" s="117"/>
      <c r="FN193" s="117"/>
      <c r="FO193" s="117"/>
      <c r="FP193" s="117"/>
      <c r="FQ193" s="117"/>
      <c r="FR193" s="117"/>
      <c r="FS193" s="117"/>
      <c r="FT193" s="117"/>
      <c r="FU193" s="117"/>
      <c r="FV193" s="117"/>
      <c r="FW193" s="117"/>
      <c r="FX193" s="117"/>
      <c r="FY193" s="117"/>
      <c r="FZ193" s="117"/>
      <c r="GA193" s="117"/>
      <c r="GB193" s="117"/>
      <c r="GC193" s="117"/>
      <c r="GD193" s="117"/>
      <c r="GE193" s="117"/>
      <c r="GF193" s="117"/>
      <c r="GG193" s="117"/>
      <c r="GH193" s="117"/>
      <c r="GI193" s="117"/>
      <c r="GJ193" s="117"/>
      <c r="GK193" s="117"/>
      <c r="GL193" s="117"/>
      <c r="GM193" s="117"/>
      <c r="GN193" s="117"/>
      <c r="GO193" s="117"/>
      <c r="GP193" s="117"/>
      <c r="GQ193" s="117"/>
      <c r="GR193" s="117"/>
      <c r="GS193" s="117"/>
      <c r="GT193" s="117"/>
      <c r="GU193" s="117"/>
      <c r="GV193" s="117"/>
      <c r="GW193" s="117"/>
      <c r="GX193" s="117"/>
      <c r="GY193" s="117"/>
      <c r="GZ193" s="117"/>
      <c r="HA193" s="117"/>
      <c r="HB193" s="117"/>
      <c r="HC193" s="117"/>
      <c r="HD193" s="117"/>
      <c r="HE193" s="117"/>
      <c r="HF193" s="117"/>
      <c r="HG193" s="117"/>
      <c r="HH193" s="117"/>
      <c r="HI193" s="117"/>
      <c r="HJ193" s="117"/>
      <c r="HK193" s="117"/>
      <c r="HL193" s="117"/>
      <c r="HM193" s="117"/>
      <c r="HN193" s="117"/>
      <c r="HO193" s="117"/>
      <c r="HP193" s="117"/>
      <c r="HQ193" s="117"/>
      <c r="HR193" s="117"/>
      <c r="HS193" s="117"/>
      <c r="HT193" s="117"/>
      <c r="HU193" s="117"/>
      <c r="HV193" s="117"/>
      <c r="HW193" s="117"/>
      <c r="HX193" s="117"/>
      <c r="HY193" s="117"/>
      <c r="HZ193" s="117"/>
      <c r="IA193" s="117"/>
      <c r="IB193" s="117"/>
      <c r="IC193" s="117"/>
      <c r="ID193" s="117"/>
      <c r="IE193" s="117"/>
      <c r="IF193" s="117"/>
      <c r="IG193" s="117"/>
      <c r="IH193" s="117"/>
      <c r="II193" s="117"/>
      <c r="IJ193" s="117"/>
      <c r="IK193" s="117"/>
      <c r="IL193" s="117"/>
      <c r="IM193" s="117"/>
      <c r="IN193" s="117"/>
      <c r="IO193" s="117"/>
      <c r="IP193" s="117"/>
      <c r="IQ193" s="117"/>
      <c r="IR193" s="117"/>
      <c r="IS193" s="117"/>
      <c r="IT193" s="117"/>
      <c r="IU193" s="117"/>
      <c r="IV193" s="117"/>
      <c r="IW193" s="117"/>
    </row>
    <row r="194" customFormat="false" ht="12.75" hidden="false" customHeight="false" outlineLevel="0" collapsed="false">
      <c r="A194" s="117"/>
      <c r="B194" s="128" t="n">
        <v>42675</v>
      </c>
      <c r="C194" s="115" t="n">
        <v>5.531</v>
      </c>
      <c r="D194" s="115" t="n">
        <v>0</v>
      </c>
      <c r="E194" s="115" t="n">
        <v>0</v>
      </c>
      <c r="F194" s="116" t="n">
        <v>0.86</v>
      </c>
      <c r="G194" s="115" t="n">
        <v>0.645</v>
      </c>
      <c r="H194" s="115" t="n">
        <v>0.3</v>
      </c>
      <c r="I194" s="115" t="n">
        <v>0.24</v>
      </c>
      <c r="J194" s="115" t="n">
        <v>0</v>
      </c>
      <c r="K194" s="117" t="n">
        <v>0</v>
      </c>
      <c r="L194" s="117" t="n">
        <v>-0.48</v>
      </c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17"/>
      <c r="AG194" s="117"/>
      <c r="AH194" s="117"/>
      <c r="AI194" s="117"/>
      <c r="AJ194" s="117"/>
      <c r="AK194" s="117"/>
      <c r="AL194" s="117"/>
      <c r="AM194" s="117"/>
      <c r="AN194" s="117"/>
      <c r="AO194" s="117"/>
      <c r="AP194" s="117"/>
      <c r="AQ194" s="117"/>
      <c r="AR194" s="117"/>
      <c r="AS194" s="117"/>
      <c r="AT194" s="117"/>
      <c r="AU194" s="117"/>
      <c r="AV194" s="117"/>
      <c r="AW194" s="117"/>
      <c r="AX194" s="117"/>
      <c r="AY194" s="117"/>
      <c r="AZ194" s="117"/>
      <c r="BA194" s="117"/>
      <c r="BB194" s="117"/>
      <c r="BC194" s="117"/>
      <c r="BD194" s="117"/>
      <c r="BE194" s="117"/>
      <c r="BF194" s="117"/>
      <c r="BG194" s="117"/>
      <c r="BH194" s="117"/>
      <c r="BI194" s="117"/>
      <c r="BJ194" s="117"/>
      <c r="BK194" s="117"/>
      <c r="BL194" s="117"/>
      <c r="BM194" s="117"/>
      <c r="BN194" s="117"/>
      <c r="BO194" s="117"/>
      <c r="BP194" s="117"/>
      <c r="BQ194" s="117"/>
      <c r="BR194" s="117"/>
      <c r="BS194" s="117"/>
      <c r="BT194" s="117"/>
      <c r="BU194" s="117"/>
      <c r="BV194" s="117"/>
      <c r="BW194" s="117"/>
      <c r="BX194" s="117"/>
      <c r="BY194" s="117"/>
      <c r="BZ194" s="117"/>
      <c r="CA194" s="117"/>
      <c r="CB194" s="117"/>
      <c r="CC194" s="117"/>
      <c r="CD194" s="117"/>
      <c r="CE194" s="117"/>
      <c r="CF194" s="117"/>
      <c r="CG194" s="117"/>
      <c r="CH194" s="117"/>
      <c r="CI194" s="117"/>
      <c r="CJ194" s="117"/>
      <c r="CK194" s="117"/>
      <c r="CL194" s="117"/>
      <c r="CM194" s="117"/>
      <c r="CN194" s="117"/>
      <c r="CO194" s="117"/>
      <c r="CP194" s="117"/>
      <c r="CQ194" s="117"/>
      <c r="CR194" s="117"/>
      <c r="CS194" s="117"/>
      <c r="CT194" s="117"/>
      <c r="CU194" s="117"/>
      <c r="CV194" s="117"/>
      <c r="CW194" s="117"/>
      <c r="CX194" s="117"/>
      <c r="CY194" s="117"/>
      <c r="CZ194" s="117"/>
      <c r="DA194" s="117"/>
      <c r="DB194" s="117"/>
      <c r="DC194" s="117"/>
      <c r="DD194" s="117"/>
      <c r="DE194" s="117"/>
      <c r="DF194" s="117"/>
      <c r="DG194" s="117"/>
      <c r="DH194" s="117"/>
      <c r="DI194" s="117"/>
      <c r="DJ194" s="117"/>
      <c r="DK194" s="117"/>
      <c r="DL194" s="117"/>
      <c r="DM194" s="117"/>
      <c r="DN194" s="117"/>
      <c r="DO194" s="117"/>
      <c r="DP194" s="117"/>
      <c r="DQ194" s="117"/>
      <c r="DR194" s="117"/>
      <c r="DS194" s="117"/>
      <c r="DT194" s="117"/>
      <c r="DU194" s="117"/>
      <c r="DV194" s="117"/>
      <c r="DW194" s="117"/>
      <c r="DX194" s="117"/>
      <c r="DY194" s="117"/>
      <c r="DZ194" s="117"/>
      <c r="EA194" s="117"/>
      <c r="EB194" s="117"/>
      <c r="EC194" s="117"/>
      <c r="ED194" s="117"/>
      <c r="EE194" s="117"/>
      <c r="EF194" s="117"/>
      <c r="EG194" s="117"/>
      <c r="EH194" s="117"/>
      <c r="EI194" s="117"/>
      <c r="EJ194" s="117"/>
      <c r="EK194" s="117"/>
      <c r="EL194" s="117"/>
      <c r="EM194" s="117"/>
      <c r="EN194" s="117"/>
      <c r="EO194" s="117"/>
      <c r="EP194" s="117"/>
      <c r="EQ194" s="117"/>
      <c r="ER194" s="117"/>
      <c r="ES194" s="117"/>
      <c r="ET194" s="117"/>
      <c r="EU194" s="117"/>
      <c r="EV194" s="117"/>
      <c r="EW194" s="117"/>
      <c r="EX194" s="117"/>
      <c r="EY194" s="117"/>
      <c r="EZ194" s="117"/>
      <c r="FA194" s="117"/>
      <c r="FB194" s="117"/>
      <c r="FC194" s="117"/>
      <c r="FD194" s="117"/>
      <c r="FE194" s="117"/>
      <c r="FF194" s="117"/>
      <c r="FG194" s="117"/>
      <c r="FH194" s="117"/>
      <c r="FI194" s="117"/>
      <c r="FJ194" s="117"/>
      <c r="FK194" s="117"/>
      <c r="FL194" s="117"/>
      <c r="FM194" s="117"/>
      <c r="FN194" s="117"/>
      <c r="FO194" s="117"/>
      <c r="FP194" s="117"/>
      <c r="FQ194" s="117"/>
      <c r="FR194" s="117"/>
      <c r="FS194" s="117"/>
      <c r="FT194" s="117"/>
      <c r="FU194" s="117"/>
      <c r="FV194" s="117"/>
      <c r="FW194" s="117"/>
      <c r="FX194" s="117"/>
      <c r="FY194" s="117"/>
      <c r="FZ194" s="117"/>
      <c r="GA194" s="117"/>
      <c r="GB194" s="117"/>
      <c r="GC194" s="117"/>
      <c r="GD194" s="117"/>
      <c r="GE194" s="117"/>
      <c r="GF194" s="117"/>
      <c r="GG194" s="117"/>
      <c r="GH194" s="117"/>
      <c r="GI194" s="117"/>
      <c r="GJ194" s="117"/>
      <c r="GK194" s="117"/>
      <c r="GL194" s="117"/>
      <c r="GM194" s="117"/>
      <c r="GN194" s="117"/>
      <c r="GO194" s="117"/>
      <c r="GP194" s="117"/>
      <c r="GQ194" s="117"/>
      <c r="GR194" s="117"/>
      <c r="GS194" s="117"/>
      <c r="GT194" s="117"/>
      <c r="GU194" s="117"/>
      <c r="GV194" s="117"/>
      <c r="GW194" s="117"/>
      <c r="GX194" s="117"/>
      <c r="GY194" s="117"/>
      <c r="GZ194" s="117"/>
      <c r="HA194" s="117"/>
      <c r="HB194" s="117"/>
      <c r="HC194" s="117"/>
      <c r="HD194" s="117"/>
      <c r="HE194" s="117"/>
      <c r="HF194" s="117"/>
      <c r="HG194" s="117"/>
      <c r="HH194" s="117"/>
      <c r="HI194" s="117"/>
      <c r="HJ194" s="117"/>
      <c r="HK194" s="117"/>
      <c r="HL194" s="117"/>
      <c r="HM194" s="117"/>
      <c r="HN194" s="117"/>
      <c r="HO194" s="117"/>
      <c r="HP194" s="117"/>
      <c r="HQ194" s="117"/>
      <c r="HR194" s="117"/>
      <c r="HS194" s="117"/>
      <c r="HT194" s="117"/>
      <c r="HU194" s="117"/>
      <c r="HV194" s="117"/>
      <c r="HW194" s="117"/>
      <c r="HX194" s="117"/>
      <c r="HY194" s="117"/>
      <c r="HZ194" s="117"/>
      <c r="IA194" s="117"/>
      <c r="IB194" s="117"/>
      <c r="IC194" s="117"/>
      <c r="ID194" s="117"/>
      <c r="IE194" s="117"/>
      <c r="IF194" s="117"/>
      <c r="IG194" s="117"/>
      <c r="IH194" s="117"/>
      <c r="II194" s="117"/>
      <c r="IJ194" s="117"/>
      <c r="IK194" s="117"/>
      <c r="IL194" s="117"/>
      <c r="IM194" s="117"/>
      <c r="IN194" s="117"/>
      <c r="IO194" s="117"/>
      <c r="IP194" s="117"/>
      <c r="IQ194" s="117"/>
      <c r="IR194" s="117"/>
      <c r="IS194" s="117"/>
      <c r="IT194" s="117"/>
      <c r="IU194" s="117"/>
      <c r="IV194" s="117"/>
      <c r="IW194" s="117"/>
    </row>
    <row r="195" customFormat="false" ht="12.75" hidden="false" customHeight="false" outlineLevel="0" collapsed="false">
      <c r="A195" s="117"/>
      <c r="B195" s="128" t="n">
        <v>42705</v>
      </c>
      <c r="C195" s="115" t="n">
        <v>5.654</v>
      </c>
      <c r="D195" s="115" t="n">
        <v>0</v>
      </c>
      <c r="E195" s="115" t="n">
        <v>0</v>
      </c>
      <c r="F195" s="116" t="n">
        <v>1.28</v>
      </c>
      <c r="G195" s="115" t="n">
        <v>0.98</v>
      </c>
      <c r="H195" s="115" t="n">
        <v>0.37</v>
      </c>
      <c r="I195" s="115" t="n">
        <v>0.26</v>
      </c>
      <c r="J195" s="115" t="n">
        <v>0</v>
      </c>
      <c r="K195" s="117" t="n">
        <v>0</v>
      </c>
      <c r="L195" s="117" t="n">
        <v>-0.48</v>
      </c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  <c r="AA195" s="117"/>
      <c r="AB195" s="117"/>
      <c r="AC195" s="117"/>
      <c r="AD195" s="117"/>
      <c r="AE195" s="117"/>
      <c r="AF195" s="117"/>
      <c r="AG195" s="117"/>
      <c r="AH195" s="117"/>
      <c r="AI195" s="117"/>
      <c r="AJ195" s="117"/>
      <c r="AK195" s="117"/>
      <c r="AL195" s="117"/>
      <c r="AM195" s="117"/>
      <c r="AN195" s="117"/>
      <c r="AO195" s="117"/>
      <c r="AP195" s="117"/>
      <c r="AQ195" s="117"/>
      <c r="AR195" s="117"/>
      <c r="AS195" s="117"/>
      <c r="AT195" s="117"/>
      <c r="AU195" s="117"/>
      <c r="AV195" s="117"/>
      <c r="AW195" s="117"/>
      <c r="AX195" s="117"/>
      <c r="AY195" s="117"/>
      <c r="AZ195" s="117"/>
      <c r="BA195" s="117"/>
      <c r="BB195" s="117"/>
      <c r="BC195" s="117"/>
      <c r="BD195" s="117"/>
      <c r="BE195" s="117"/>
      <c r="BF195" s="117"/>
      <c r="BG195" s="117"/>
      <c r="BH195" s="117"/>
      <c r="BI195" s="117"/>
      <c r="BJ195" s="117"/>
      <c r="BK195" s="117"/>
      <c r="BL195" s="117"/>
      <c r="BM195" s="117"/>
      <c r="BN195" s="117"/>
      <c r="BO195" s="117"/>
      <c r="BP195" s="117"/>
      <c r="BQ195" s="117"/>
      <c r="BR195" s="117"/>
      <c r="BS195" s="117"/>
      <c r="BT195" s="117"/>
      <c r="BU195" s="117"/>
      <c r="BV195" s="117"/>
      <c r="BW195" s="117"/>
      <c r="BX195" s="117"/>
      <c r="BY195" s="117"/>
      <c r="BZ195" s="117"/>
      <c r="CA195" s="117"/>
      <c r="CB195" s="117"/>
      <c r="CC195" s="117"/>
      <c r="CD195" s="117"/>
      <c r="CE195" s="117"/>
      <c r="CF195" s="117"/>
      <c r="CG195" s="117"/>
      <c r="CH195" s="117"/>
      <c r="CI195" s="117"/>
      <c r="CJ195" s="117"/>
      <c r="CK195" s="117"/>
      <c r="CL195" s="117"/>
      <c r="CM195" s="117"/>
      <c r="CN195" s="117"/>
      <c r="CO195" s="117"/>
      <c r="CP195" s="117"/>
      <c r="CQ195" s="117"/>
      <c r="CR195" s="117"/>
      <c r="CS195" s="117"/>
      <c r="CT195" s="117"/>
      <c r="CU195" s="117"/>
      <c r="CV195" s="117"/>
      <c r="CW195" s="117"/>
      <c r="CX195" s="117"/>
      <c r="CY195" s="117"/>
      <c r="CZ195" s="117"/>
      <c r="DA195" s="117"/>
      <c r="DB195" s="117"/>
      <c r="DC195" s="117"/>
      <c r="DD195" s="117"/>
      <c r="DE195" s="117"/>
      <c r="DF195" s="117"/>
      <c r="DG195" s="117"/>
      <c r="DH195" s="117"/>
      <c r="DI195" s="117"/>
      <c r="DJ195" s="117"/>
      <c r="DK195" s="117"/>
      <c r="DL195" s="117"/>
      <c r="DM195" s="117"/>
      <c r="DN195" s="117"/>
      <c r="DO195" s="117"/>
      <c r="DP195" s="117"/>
      <c r="DQ195" s="117"/>
      <c r="DR195" s="117"/>
      <c r="DS195" s="117"/>
      <c r="DT195" s="117"/>
      <c r="DU195" s="117"/>
      <c r="DV195" s="117"/>
      <c r="DW195" s="117"/>
      <c r="DX195" s="117"/>
      <c r="DY195" s="117"/>
      <c r="DZ195" s="117"/>
      <c r="EA195" s="117"/>
      <c r="EB195" s="117"/>
      <c r="EC195" s="117"/>
      <c r="ED195" s="117"/>
      <c r="EE195" s="117"/>
      <c r="EF195" s="117"/>
      <c r="EG195" s="117"/>
      <c r="EH195" s="117"/>
      <c r="EI195" s="117"/>
      <c r="EJ195" s="117"/>
      <c r="EK195" s="117"/>
      <c r="EL195" s="117"/>
      <c r="EM195" s="117"/>
      <c r="EN195" s="117"/>
      <c r="EO195" s="117"/>
      <c r="EP195" s="117"/>
      <c r="EQ195" s="117"/>
      <c r="ER195" s="117"/>
      <c r="ES195" s="117"/>
      <c r="ET195" s="117"/>
      <c r="EU195" s="117"/>
      <c r="EV195" s="117"/>
      <c r="EW195" s="117"/>
      <c r="EX195" s="117"/>
      <c r="EY195" s="117"/>
      <c r="EZ195" s="117"/>
      <c r="FA195" s="117"/>
      <c r="FB195" s="117"/>
      <c r="FC195" s="117"/>
      <c r="FD195" s="117"/>
      <c r="FE195" s="117"/>
      <c r="FF195" s="117"/>
      <c r="FG195" s="117"/>
      <c r="FH195" s="117"/>
      <c r="FI195" s="117"/>
      <c r="FJ195" s="117"/>
      <c r="FK195" s="117"/>
      <c r="FL195" s="117"/>
      <c r="FM195" s="117"/>
      <c r="FN195" s="117"/>
      <c r="FO195" s="117"/>
      <c r="FP195" s="117"/>
      <c r="FQ195" s="117"/>
      <c r="FR195" s="117"/>
      <c r="FS195" s="117"/>
      <c r="FT195" s="117"/>
      <c r="FU195" s="117"/>
      <c r="FV195" s="117"/>
      <c r="FW195" s="117"/>
      <c r="FX195" s="117"/>
      <c r="FY195" s="117"/>
      <c r="FZ195" s="117"/>
      <c r="GA195" s="117"/>
      <c r="GB195" s="117"/>
      <c r="GC195" s="117"/>
      <c r="GD195" s="117"/>
      <c r="GE195" s="117"/>
      <c r="GF195" s="117"/>
      <c r="GG195" s="117"/>
      <c r="GH195" s="117"/>
      <c r="GI195" s="117"/>
      <c r="GJ195" s="117"/>
      <c r="GK195" s="117"/>
      <c r="GL195" s="117"/>
      <c r="GM195" s="117"/>
      <c r="GN195" s="117"/>
      <c r="GO195" s="117"/>
      <c r="GP195" s="117"/>
      <c r="GQ195" s="117"/>
      <c r="GR195" s="117"/>
      <c r="GS195" s="117"/>
      <c r="GT195" s="117"/>
      <c r="GU195" s="117"/>
      <c r="GV195" s="117"/>
      <c r="GW195" s="117"/>
      <c r="GX195" s="117"/>
      <c r="GY195" s="117"/>
      <c r="GZ195" s="117"/>
      <c r="HA195" s="117"/>
      <c r="HB195" s="117"/>
      <c r="HC195" s="117"/>
      <c r="HD195" s="117"/>
      <c r="HE195" s="117"/>
      <c r="HF195" s="117"/>
      <c r="HG195" s="117"/>
      <c r="HH195" s="117"/>
      <c r="HI195" s="117"/>
      <c r="HJ195" s="117"/>
      <c r="HK195" s="117"/>
      <c r="HL195" s="117"/>
      <c r="HM195" s="117"/>
      <c r="HN195" s="117"/>
      <c r="HO195" s="117"/>
      <c r="HP195" s="117"/>
      <c r="HQ195" s="117"/>
      <c r="HR195" s="117"/>
      <c r="HS195" s="117"/>
      <c r="HT195" s="117"/>
      <c r="HU195" s="117"/>
      <c r="HV195" s="117"/>
      <c r="HW195" s="117"/>
      <c r="HX195" s="117"/>
      <c r="HY195" s="117"/>
      <c r="HZ195" s="117"/>
      <c r="IA195" s="117"/>
      <c r="IB195" s="117"/>
      <c r="IC195" s="117"/>
      <c r="ID195" s="117"/>
      <c r="IE195" s="117"/>
      <c r="IF195" s="117"/>
      <c r="IG195" s="117"/>
      <c r="IH195" s="117"/>
      <c r="II195" s="117"/>
      <c r="IJ195" s="117"/>
      <c r="IK195" s="117"/>
      <c r="IL195" s="117"/>
      <c r="IM195" s="117"/>
      <c r="IN195" s="117"/>
      <c r="IO195" s="117"/>
      <c r="IP195" s="117"/>
      <c r="IQ195" s="117"/>
      <c r="IR195" s="117"/>
      <c r="IS195" s="117"/>
      <c r="IT195" s="117"/>
      <c r="IU195" s="117"/>
      <c r="IV195" s="117"/>
      <c r="IW195" s="117"/>
    </row>
    <row r="196" customFormat="false" ht="12.75" hidden="false" customHeight="false" outlineLevel="0" collapsed="false">
      <c r="A196" s="117"/>
      <c r="B196" s="128" t="n">
        <v>42736</v>
      </c>
      <c r="C196" s="115" t="n">
        <v>5.689</v>
      </c>
      <c r="D196" s="115" t="n">
        <v>0</v>
      </c>
      <c r="E196" s="115" t="n">
        <v>0</v>
      </c>
      <c r="F196" s="116" t="n">
        <v>1.61</v>
      </c>
      <c r="G196" s="115" t="n">
        <v>1.205</v>
      </c>
      <c r="H196" s="115" t="n">
        <v>0.4</v>
      </c>
      <c r="I196" s="115" t="n">
        <v>0.27</v>
      </c>
      <c r="J196" s="115" t="n">
        <v>0</v>
      </c>
      <c r="K196" s="117" t="n">
        <v>0</v>
      </c>
      <c r="L196" s="117" t="n">
        <v>-0.48</v>
      </c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  <c r="AA196" s="117"/>
      <c r="AB196" s="117"/>
      <c r="AC196" s="117"/>
      <c r="AD196" s="117"/>
      <c r="AE196" s="117"/>
      <c r="AF196" s="117"/>
      <c r="AG196" s="117"/>
      <c r="AH196" s="117"/>
      <c r="AI196" s="117"/>
      <c r="AJ196" s="117"/>
      <c r="AK196" s="117"/>
      <c r="AL196" s="117"/>
      <c r="AM196" s="117"/>
      <c r="AN196" s="117"/>
      <c r="AO196" s="117"/>
      <c r="AP196" s="117"/>
      <c r="AQ196" s="117"/>
      <c r="AR196" s="117"/>
      <c r="AS196" s="117"/>
      <c r="AT196" s="117"/>
      <c r="AU196" s="117"/>
      <c r="AV196" s="117"/>
      <c r="AW196" s="117"/>
      <c r="AX196" s="117"/>
      <c r="AY196" s="117"/>
      <c r="AZ196" s="117"/>
      <c r="BA196" s="117"/>
      <c r="BB196" s="117"/>
      <c r="BC196" s="117"/>
      <c r="BD196" s="117"/>
      <c r="BE196" s="117"/>
      <c r="BF196" s="117"/>
      <c r="BG196" s="117"/>
      <c r="BH196" s="117"/>
      <c r="BI196" s="117"/>
      <c r="BJ196" s="117"/>
      <c r="BK196" s="117"/>
      <c r="BL196" s="117"/>
      <c r="BM196" s="117"/>
      <c r="BN196" s="117"/>
      <c r="BO196" s="117"/>
      <c r="BP196" s="117"/>
      <c r="BQ196" s="117"/>
      <c r="BR196" s="117"/>
      <c r="BS196" s="117"/>
      <c r="BT196" s="117"/>
      <c r="BU196" s="117"/>
      <c r="BV196" s="117"/>
      <c r="BW196" s="117"/>
      <c r="BX196" s="117"/>
      <c r="BY196" s="117"/>
      <c r="BZ196" s="117"/>
      <c r="CA196" s="117"/>
      <c r="CB196" s="117"/>
      <c r="CC196" s="117"/>
      <c r="CD196" s="117"/>
      <c r="CE196" s="117"/>
      <c r="CF196" s="117"/>
      <c r="CG196" s="117"/>
      <c r="CH196" s="117"/>
      <c r="CI196" s="117"/>
      <c r="CJ196" s="117"/>
      <c r="CK196" s="117"/>
      <c r="CL196" s="117"/>
      <c r="CM196" s="117"/>
      <c r="CN196" s="117"/>
      <c r="CO196" s="117"/>
      <c r="CP196" s="117"/>
      <c r="CQ196" s="117"/>
      <c r="CR196" s="117"/>
      <c r="CS196" s="117"/>
      <c r="CT196" s="117"/>
      <c r="CU196" s="117"/>
      <c r="CV196" s="117"/>
      <c r="CW196" s="117"/>
      <c r="CX196" s="117"/>
      <c r="CY196" s="117"/>
      <c r="CZ196" s="117"/>
      <c r="DA196" s="117"/>
      <c r="DB196" s="117"/>
      <c r="DC196" s="117"/>
      <c r="DD196" s="117"/>
      <c r="DE196" s="117"/>
      <c r="DF196" s="117"/>
      <c r="DG196" s="117"/>
      <c r="DH196" s="117"/>
      <c r="DI196" s="117"/>
      <c r="DJ196" s="117"/>
      <c r="DK196" s="117"/>
      <c r="DL196" s="117"/>
      <c r="DM196" s="117"/>
      <c r="DN196" s="117"/>
      <c r="DO196" s="117"/>
      <c r="DP196" s="117"/>
      <c r="DQ196" s="117"/>
      <c r="DR196" s="117"/>
      <c r="DS196" s="117"/>
      <c r="DT196" s="117"/>
      <c r="DU196" s="117"/>
      <c r="DV196" s="117"/>
      <c r="DW196" s="117"/>
      <c r="DX196" s="117"/>
      <c r="DY196" s="117"/>
      <c r="DZ196" s="117"/>
      <c r="EA196" s="117"/>
      <c r="EB196" s="117"/>
      <c r="EC196" s="117"/>
      <c r="ED196" s="117"/>
      <c r="EE196" s="117"/>
      <c r="EF196" s="117"/>
      <c r="EG196" s="117"/>
      <c r="EH196" s="117"/>
      <c r="EI196" s="117"/>
      <c r="EJ196" s="117"/>
      <c r="EK196" s="117"/>
      <c r="EL196" s="117"/>
      <c r="EM196" s="117"/>
      <c r="EN196" s="117"/>
      <c r="EO196" s="117"/>
      <c r="EP196" s="117"/>
      <c r="EQ196" s="117"/>
      <c r="ER196" s="117"/>
      <c r="ES196" s="117"/>
      <c r="ET196" s="117"/>
      <c r="EU196" s="117"/>
      <c r="EV196" s="117"/>
      <c r="EW196" s="117"/>
      <c r="EX196" s="117"/>
      <c r="EY196" s="117"/>
      <c r="EZ196" s="117"/>
      <c r="FA196" s="117"/>
      <c r="FB196" s="117"/>
      <c r="FC196" s="117"/>
      <c r="FD196" s="117"/>
      <c r="FE196" s="117"/>
      <c r="FF196" s="117"/>
      <c r="FG196" s="117"/>
      <c r="FH196" s="117"/>
      <c r="FI196" s="117"/>
      <c r="FJ196" s="117"/>
      <c r="FK196" s="117"/>
      <c r="FL196" s="117"/>
      <c r="FM196" s="117"/>
      <c r="FN196" s="117"/>
      <c r="FO196" s="117"/>
      <c r="FP196" s="117"/>
      <c r="FQ196" s="117"/>
      <c r="FR196" s="117"/>
      <c r="FS196" s="117"/>
      <c r="FT196" s="117"/>
      <c r="FU196" s="117"/>
      <c r="FV196" s="117"/>
      <c r="FW196" s="117"/>
      <c r="FX196" s="117"/>
      <c r="FY196" s="117"/>
      <c r="FZ196" s="117"/>
      <c r="GA196" s="117"/>
      <c r="GB196" s="117"/>
      <c r="GC196" s="117"/>
      <c r="GD196" s="117"/>
      <c r="GE196" s="117"/>
      <c r="GF196" s="117"/>
      <c r="GG196" s="117"/>
      <c r="GH196" s="117"/>
      <c r="GI196" s="117"/>
      <c r="GJ196" s="117"/>
      <c r="GK196" s="117"/>
      <c r="GL196" s="117"/>
      <c r="GM196" s="117"/>
      <c r="GN196" s="117"/>
      <c r="GO196" s="117"/>
      <c r="GP196" s="117"/>
      <c r="GQ196" s="117"/>
      <c r="GR196" s="117"/>
      <c r="GS196" s="117"/>
      <c r="GT196" s="117"/>
      <c r="GU196" s="117"/>
      <c r="GV196" s="117"/>
      <c r="GW196" s="117"/>
      <c r="GX196" s="117"/>
      <c r="GY196" s="117"/>
      <c r="GZ196" s="117"/>
      <c r="HA196" s="117"/>
      <c r="HB196" s="117"/>
      <c r="HC196" s="117"/>
      <c r="HD196" s="117"/>
      <c r="HE196" s="117"/>
      <c r="HF196" s="117"/>
      <c r="HG196" s="117"/>
      <c r="HH196" s="117"/>
      <c r="HI196" s="117"/>
      <c r="HJ196" s="117"/>
      <c r="HK196" s="117"/>
      <c r="HL196" s="117"/>
      <c r="HM196" s="117"/>
      <c r="HN196" s="117"/>
      <c r="HO196" s="117"/>
      <c r="HP196" s="117"/>
      <c r="HQ196" s="117"/>
      <c r="HR196" s="117"/>
      <c r="HS196" s="117"/>
      <c r="HT196" s="117"/>
      <c r="HU196" s="117"/>
      <c r="HV196" s="117"/>
      <c r="HW196" s="117"/>
      <c r="HX196" s="117"/>
      <c r="HY196" s="117"/>
      <c r="HZ196" s="117"/>
      <c r="IA196" s="117"/>
      <c r="IB196" s="117"/>
      <c r="IC196" s="117"/>
      <c r="ID196" s="117"/>
      <c r="IE196" s="117"/>
      <c r="IF196" s="117"/>
      <c r="IG196" s="117"/>
      <c r="IH196" s="117"/>
      <c r="II196" s="117"/>
      <c r="IJ196" s="117"/>
      <c r="IK196" s="117"/>
      <c r="IL196" s="117"/>
      <c r="IM196" s="117"/>
      <c r="IN196" s="117"/>
      <c r="IO196" s="117"/>
      <c r="IP196" s="117"/>
      <c r="IQ196" s="117"/>
      <c r="IR196" s="117"/>
      <c r="IS196" s="117"/>
      <c r="IT196" s="117"/>
      <c r="IU196" s="117"/>
      <c r="IV196" s="117"/>
      <c r="IW196" s="117"/>
    </row>
    <row r="197" customFormat="false" ht="12.75" hidden="false" customHeight="false" outlineLevel="0" collapsed="false">
      <c r="A197" s="117"/>
      <c r="B197" s="128" t="n">
        <v>42767</v>
      </c>
      <c r="C197" s="115" t="n">
        <v>5.569</v>
      </c>
      <c r="D197" s="115" t="n">
        <v>0</v>
      </c>
      <c r="E197" s="115" t="n">
        <v>0</v>
      </c>
      <c r="F197" s="116" t="n">
        <v>1.57</v>
      </c>
      <c r="G197" s="115" t="n">
        <v>1.205</v>
      </c>
      <c r="H197" s="115" t="n">
        <v>0.39</v>
      </c>
      <c r="I197" s="115" t="n">
        <v>0.27</v>
      </c>
      <c r="J197" s="115" t="n">
        <v>0</v>
      </c>
      <c r="K197" s="117" t="n">
        <v>0</v>
      </c>
      <c r="L197" s="117" t="n">
        <v>-0.48</v>
      </c>
      <c r="M197" s="117"/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  <c r="X197" s="117"/>
      <c r="Y197" s="117"/>
      <c r="Z197" s="117"/>
      <c r="AA197" s="117"/>
      <c r="AB197" s="117"/>
      <c r="AC197" s="117"/>
      <c r="AD197" s="117"/>
      <c r="AE197" s="117"/>
      <c r="AF197" s="117"/>
      <c r="AG197" s="117"/>
      <c r="AH197" s="117"/>
      <c r="AI197" s="117"/>
      <c r="AJ197" s="117"/>
      <c r="AK197" s="117"/>
      <c r="AL197" s="117"/>
      <c r="AM197" s="117"/>
      <c r="AN197" s="117"/>
      <c r="AO197" s="117"/>
      <c r="AP197" s="117"/>
      <c r="AQ197" s="117"/>
      <c r="AR197" s="117"/>
      <c r="AS197" s="117"/>
      <c r="AT197" s="117"/>
      <c r="AU197" s="117"/>
      <c r="AV197" s="117"/>
      <c r="AW197" s="117"/>
      <c r="AX197" s="117"/>
      <c r="AY197" s="117"/>
      <c r="AZ197" s="117"/>
      <c r="BA197" s="117"/>
      <c r="BB197" s="117"/>
      <c r="BC197" s="117"/>
      <c r="BD197" s="117"/>
      <c r="BE197" s="117"/>
      <c r="BF197" s="117"/>
      <c r="BG197" s="117"/>
      <c r="BH197" s="117"/>
      <c r="BI197" s="117"/>
      <c r="BJ197" s="117"/>
      <c r="BK197" s="117"/>
      <c r="BL197" s="117"/>
      <c r="BM197" s="117"/>
      <c r="BN197" s="117"/>
      <c r="BO197" s="117"/>
      <c r="BP197" s="117"/>
      <c r="BQ197" s="117"/>
      <c r="BR197" s="117"/>
      <c r="BS197" s="117"/>
      <c r="BT197" s="117"/>
      <c r="BU197" s="117"/>
      <c r="BV197" s="117"/>
      <c r="BW197" s="117"/>
      <c r="BX197" s="117"/>
      <c r="BY197" s="117"/>
      <c r="BZ197" s="117"/>
      <c r="CA197" s="117"/>
      <c r="CB197" s="117"/>
      <c r="CC197" s="117"/>
      <c r="CD197" s="117"/>
      <c r="CE197" s="117"/>
      <c r="CF197" s="117"/>
      <c r="CG197" s="117"/>
      <c r="CH197" s="117"/>
      <c r="CI197" s="117"/>
      <c r="CJ197" s="117"/>
      <c r="CK197" s="117"/>
      <c r="CL197" s="117"/>
      <c r="CM197" s="117"/>
      <c r="CN197" s="117"/>
      <c r="CO197" s="117"/>
      <c r="CP197" s="117"/>
      <c r="CQ197" s="117"/>
      <c r="CR197" s="117"/>
      <c r="CS197" s="117"/>
      <c r="CT197" s="117"/>
      <c r="CU197" s="117"/>
      <c r="CV197" s="117"/>
      <c r="CW197" s="117"/>
      <c r="CX197" s="117"/>
      <c r="CY197" s="117"/>
      <c r="CZ197" s="117"/>
      <c r="DA197" s="117"/>
      <c r="DB197" s="117"/>
      <c r="DC197" s="117"/>
      <c r="DD197" s="117"/>
      <c r="DE197" s="117"/>
      <c r="DF197" s="117"/>
      <c r="DG197" s="117"/>
      <c r="DH197" s="117"/>
      <c r="DI197" s="117"/>
      <c r="DJ197" s="117"/>
      <c r="DK197" s="117"/>
      <c r="DL197" s="117"/>
      <c r="DM197" s="117"/>
      <c r="DN197" s="117"/>
      <c r="DO197" s="117"/>
      <c r="DP197" s="117"/>
      <c r="DQ197" s="117"/>
      <c r="DR197" s="117"/>
      <c r="DS197" s="117"/>
      <c r="DT197" s="117"/>
      <c r="DU197" s="117"/>
      <c r="DV197" s="117"/>
      <c r="DW197" s="117"/>
      <c r="DX197" s="117"/>
      <c r="DY197" s="117"/>
      <c r="DZ197" s="117"/>
      <c r="EA197" s="117"/>
      <c r="EB197" s="117"/>
      <c r="EC197" s="117"/>
      <c r="ED197" s="117"/>
      <c r="EE197" s="117"/>
      <c r="EF197" s="117"/>
      <c r="EG197" s="117"/>
      <c r="EH197" s="117"/>
      <c r="EI197" s="117"/>
      <c r="EJ197" s="117"/>
      <c r="EK197" s="117"/>
      <c r="EL197" s="117"/>
      <c r="EM197" s="117"/>
      <c r="EN197" s="117"/>
      <c r="EO197" s="117"/>
      <c r="EP197" s="117"/>
      <c r="EQ197" s="117"/>
      <c r="ER197" s="117"/>
      <c r="ES197" s="117"/>
      <c r="ET197" s="117"/>
      <c r="EU197" s="117"/>
      <c r="EV197" s="117"/>
      <c r="EW197" s="117"/>
      <c r="EX197" s="117"/>
      <c r="EY197" s="117"/>
      <c r="EZ197" s="117"/>
      <c r="FA197" s="117"/>
      <c r="FB197" s="117"/>
      <c r="FC197" s="117"/>
      <c r="FD197" s="117"/>
      <c r="FE197" s="117"/>
      <c r="FF197" s="117"/>
      <c r="FG197" s="117"/>
      <c r="FH197" s="117"/>
      <c r="FI197" s="117"/>
      <c r="FJ197" s="117"/>
      <c r="FK197" s="117"/>
      <c r="FL197" s="117"/>
      <c r="FM197" s="117"/>
      <c r="FN197" s="117"/>
      <c r="FO197" s="117"/>
      <c r="FP197" s="117"/>
      <c r="FQ197" s="117"/>
      <c r="FR197" s="117"/>
      <c r="FS197" s="117"/>
      <c r="FT197" s="117"/>
      <c r="FU197" s="117"/>
      <c r="FV197" s="117"/>
      <c r="FW197" s="117"/>
      <c r="FX197" s="117"/>
      <c r="FY197" s="117"/>
      <c r="FZ197" s="117"/>
      <c r="GA197" s="117"/>
      <c r="GB197" s="117"/>
      <c r="GC197" s="117"/>
      <c r="GD197" s="117"/>
      <c r="GE197" s="117"/>
      <c r="GF197" s="117"/>
      <c r="GG197" s="117"/>
      <c r="GH197" s="117"/>
      <c r="GI197" s="117"/>
      <c r="GJ197" s="117"/>
      <c r="GK197" s="117"/>
      <c r="GL197" s="117"/>
      <c r="GM197" s="117"/>
      <c r="GN197" s="117"/>
      <c r="GO197" s="117"/>
      <c r="GP197" s="117"/>
      <c r="GQ197" s="117"/>
      <c r="GR197" s="117"/>
      <c r="GS197" s="117"/>
      <c r="GT197" s="117"/>
      <c r="GU197" s="117"/>
      <c r="GV197" s="117"/>
      <c r="GW197" s="117"/>
      <c r="GX197" s="117"/>
      <c r="GY197" s="117"/>
      <c r="GZ197" s="117"/>
      <c r="HA197" s="117"/>
      <c r="HB197" s="117"/>
      <c r="HC197" s="117"/>
      <c r="HD197" s="117"/>
      <c r="HE197" s="117"/>
      <c r="HF197" s="117"/>
      <c r="HG197" s="117"/>
      <c r="HH197" s="117"/>
      <c r="HI197" s="117"/>
      <c r="HJ197" s="117"/>
      <c r="HK197" s="117"/>
      <c r="HL197" s="117"/>
      <c r="HM197" s="117"/>
      <c r="HN197" s="117"/>
      <c r="HO197" s="117"/>
      <c r="HP197" s="117"/>
      <c r="HQ197" s="117"/>
      <c r="HR197" s="117"/>
      <c r="HS197" s="117"/>
      <c r="HT197" s="117"/>
      <c r="HU197" s="117"/>
      <c r="HV197" s="117"/>
      <c r="HW197" s="117"/>
      <c r="HX197" s="117"/>
      <c r="HY197" s="117"/>
      <c r="HZ197" s="117"/>
      <c r="IA197" s="117"/>
      <c r="IB197" s="117"/>
      <c r="IC197" s="117"/>
      <c r="ID197" s="117"/>
      <c r="IE197" s="117"/>
      <c r="IF197" s="117"/>
      <c r="IG197" s="117"/>
      <c r="IH197" s="117"/>
      <c r="II197" s="117"/>
      <c r="IJ197" s="117"/>
      <c r="IK197" s="117"/>
      <c r="IL197" s="117"/>
      <c r="IM197" s="117"/>
      <c r="IN197" s="117"/>
      <c r="IO197" s="117"/>
      <c r="IP197" s="117"/>
      <c r="IQ197" s="117"/>
      <c r="IR197" s="117"/>
      <c r="IS197" s="117"/>
      <c r="IT197" s="117"/>
      <c r="IU197" s="117"/>
      <c r="IV197" s="117"/>
      <c r="IW197" s="117"/>
    </row>
    <row r="198" customFormat="false" ht="12.75" hidden="false" customHeight="false" outlineLevel="0" collapsed="false">
      <c r="A198" s="117"/>
      <c r="B198" s="128" t="n">
        <v>42795</v>
      </c>
      <c r="C198" s="115" t="n">
        <v>5.429</v>
      </c>
      <c r="D198" s="115" t="n">
        <v>0</v>
      </c>
      <c r="E198" s="115" t="n">
        <v>0</v>
      </c>
      <c r="F198" s="116" t="n">
        <v>0.93</v>
      </c>
      <c r="G198" s="115" t="n">
        <v>0.815</v>
      </c>
      <c r="H198" s="115" t="n">
        <v>0.39</v>
      </c>
      <c r="I198" s="115" t="n">
        <v>0.24</v>
      </c>
      <c r="J198" s="115" t="n">
        <v>0</v>
      </c>
      <c r="K198" s="117" t="n">
        <v>0</v>
      </c>
      <c r="L198" s="117" t="n">
        <v>-0.48</v>
      </c>
      <c r="M198" s="117"/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  <c r="X198" s="117"/>
      <c r="Y198" s="117"/>
      <c r="Z198" s="117"/>
      <c r="AA198" s="117"/>
      <c r="AB198" s="117"/>
      <c r="AC198" s="117"/>
      <c r="AD198" s="117"/>
      <c r="AE198" s="117"/>
      <c r="AF198" s="117"/>
      <c r="AG198" s="117"/>
      <c r="AH198" s="117"/>
      <c r="AI198" s="117"/>
      <c r="AJ198" s="117"/>
      <c r="AK198" s="117"/>
      <c r="AL198" s="117"/>
      <c r="AM198" s="117"/>
      <c r="AN198" s="117"/>
      <c r="AO198" s="117"/>
      <c r="AP198" s="117"/>
      <c r="AQ198" s="117"/>
      <c r="AR198" s="117"/>
      <c r="AS198" s="117"/>
      <c r="AT198" s="117"/>
      <c r="AU198" s="117"/>
      <c r="AV198" s="117"/>
      <c r="AW198" s="117"/>
      <c r="AX198" s="117"/>
      <c r="AY198" s="117"/>
      <c r="AZ198" s="117"/>
      <c r="BA198" s="117"/>
      <c r="BB198" s="117"/>
      <c r="BC198" s="117"/>
      <c r="BD198" s="117"/>
      <c r="BE198" s="117"/>
      <c r="BF198" s="117"/>
      <c r="BG198" s="117"/>
      <c r="BH198" s="117"/>
      <c r="BI198" s="117"/>
      <c r="BJ198" s="117"/>
      <c r="BK198" s="117"/>
      <c r="BL198" s="117"/>
      <c r="BM198" s="117"/>
      <c r="BN198" s="117"/>
      <c r="BO198" s="117"/>
      <c r="BP198" s="117"/>
      <c r="BQ198" s="117"/>
      <c r="BR198" s="117"/>
      <c r="BS198" s="117"/>
      <c r="BT198" s="117"/>
      <c r="BU198" s="117"/>
      <c r="BV198" s="117"/>
      <c r="BW198" s="117"/>
      <c r="BX198" s="117"/>
      <c r="BY198" s="117"/>
      <c r="BZ198" s="117"/>
      <c r="CA198" s="117"/>
      <c r="CB198" s="117"/>
      <c r="CC198" s="117"/>
      <c r="CD198" s="117"/>
      <c r="CE198" s="117"/>
      <c r="CF198" s="117"/>
      <c r="CG198" s="117"/>
      <c r="CH198" s="117"/>
      <c r="CI198" s="117"/>
      <c r="CJ198" s="117"/>
      <c r="CK198" s="117"/>
      <c r="CL198" s="117"/>
      <c r="CM198" s="117"/>
      <c r="CN198" s="117"/>
      <c r="CO198" s="117"/>
      <c r="CP198" s="117"/>
      <c r="CQ198" s="117"/>
      <c r="CR198" s="117"/>
      <c r="CS198" s="117"/>
      <c r="CT198" s="117"/>
      <c r="CU198" s="117"/>
      <c r="CV198" s="117"/>
      <c r="CW198" s="117"/>
      <c r="CX198" s="117"/>
      <c r="CY198" s="117"/>
      <c r="CZ198" s="117"/>
      <c r="DA198" s="117"/>
      <c r="DB198" s="117"/>
      <c r="DC198" s="117"/>
      <c r="DD198" s="117"/>
      <c r="DE198" s="117"/>
      <c r="DF198" s="117"/>
      <c r="DG198" s="117"/>
      <c r="DH198" s="117"/>
      <c r="DI198" s="117"/>
      <c r="DJ198" s="117"/>
      <c r="DK198" s="117"/>
      <c r="DL198" s="117"/>
      <c r="DM198" s="117"/>
      <c r="DN198" s="117"/>
      <c r="DO198" s="117"/>
      <c r="DP198" s="117"/>
      <c r="DQ198" s="117"/>
      <c r="DR198" s="117"/>
      <c r="DS198" s="117"/>
      <c r="DT198" s="117"/>
      <c r="DU198" s="117"/>
      <c r="DV198" s="117"/>
      <c r="DW198" s="117"/>
      <c r="DX198" s="117"/>
      <c r="DY198" s="117"/>
      <c r="DZ198" s="117"/>
      <c r="EA198" s="117"/>
      <c r="EB198" s="117"/>
      <c r="EC198" s="117"/>
      <c r="ED198" s="117"/>
      <c r="EE198" s="117"/>
      <c r="EF198" s="117"/>
      <c r="EG198" s="117"/>
      <c r="EH198" s="117"/>
      <c r="EI198" s="117"/>
      <c r="EJ198" s="117"/>
      <c r="EK198" s="117"/>
      <c r="EL198" s="117"/>
      <c r="EM198" s="117"/>
      <c r="EN198" s="117"/>
      <c r="EO198" s="117"/>
      <c r="EP198" s="117"/>
      <c r="EQ198" s="117"/>
      <c r="ER198" s="117"/>
      <c r="ES198" s="117"/>
      <c r="ET198" s="117"/>
      <c r="EU198" s="117"/>
      <c r="EV198" s="117"/>
      <c r="EW198" s="117"/>
      <c r="EX198" s="117"/>
      <c r="EY198" s="117"/>
      <c r="EZ198" s="117"/>
      <c r="FA198" s="117"/>
      <c r="FB198" s="117"/>
      <c r="FC198" s="117"/>
      <c r="FD198" s="117"/>
      <c r="FE198" s="117"/>
      <c r="FF198" s="117"/>
      <c r="FG198" s="117"/>
      <c r="FH198" s="117"/>
      <c r="FI198" s="117"/>
      <c r="FJ198" s="117"/>
      <c r="FK198" s="117"/>
      <c r="FL198" s="117"/>
      <c r="FM198" s="117"/>
      <c r="FN198" s="117"/>
      <c r="FO198" s="117"/>
      <c r="FP198" s="117"/>
      <c r="FQ198" s="117"/>
      <c r="FR198" s="117"/>
      <c r="FS198" s="117"/>
      <c r="FT198" s="117"/>
      <c r="FU198" s="117"/>
      <c r="FV198" s="117"/>
      <c r="FW198" s="117"/>
      <c r="FX198" s="117"/>
      <c r="FY198" s="117"/>
      <c r="FZ198" s="117"/>
      <c r="GA198" s="117"/>
      <c r="GB198" s="117"/>
      <c r="GC198" s="117"/>
      <c r="GD198" s="117"/>
      <c r="GE198" s="117"/>
      <c r="GF198" s="117"/>
      <c r="GG198" s="117"/>
      <c r="GH198" s="117"/>
      <c r="GI198" s="117"/>
      <c r="GJ198" s="117"/>
      <c r="GK198" s="117"/>
      <c r="GL198" s="117"/>
      <c r="GM198" s="117"/>
      <c r="GN198" s="117"/>
      <c r="GO198" s="117"/>
      <c r="GP198" s="117"/>
      <c r="GQ198" s="117"/>
      <c r="GR198" s="117"/>
      <c r="GS198" s="117"/>
      <c r="GT198" s="117"/>
      <c r="GU198" s="117"/>
      <c r="GV198" s="117"/>
      <c r="GW198" s="117"/>
      <c r="GX198" s="117"/>
      <c r="GY198" s="117"/>
      <c r="GZ198" s="117"/>
      <c r="HA198" s="117"/>
      <c r="HB198" s="117"/>
      <c r="HC198" s="117"/>
      <c r="HD198" s="117"/>
      <c r="HE198" s="117"/>
      <c r="HF198" s="117"/>
      <c r="HG198" s="117"/>
      <c r="HH198" s="117"/>
      <c r="HI198" s="117"/>
      <c r="HJ198" s="117"/>
      <c r="HK198" s="117"/>
      <c r="HL198" s="117"/>
      <c r="HM198" s="117"/>
      <c r="HN198" s="117"/>
      <c r="HO198" s="117"/>
      <c r="HP198" s="117"/>
      <c r="HQ198" s="117"/>
      <c r="HR198" s="117"/>
      <c r="HS198" s="117"/>
      <c r="HT198" s="117"/>
      <c r="HU198" s="117"/>
      <c r="HV198" s="117"/>
      <c r="HW198" s="117"/>
      <c r="HX198" s="117"/>
      <c r="HY198" s="117"/>
      <c r="HZ198" s="117"/>
      <c r="IA198" s="117"/>
      <c r="IB198" s="117"/>
      <c r="IC198" s="117"/>
      <c r="ID198" s="117"/>
      <c r="IE198" s="117"/>
      <c r="IF198" s="117"/>
      <c r="IG198" s="117"/>
      <c r="IH198" s="117"/>
      <c r="II198" s="117"/>
      <c r="IJ198" s="117"/>
      <c r="IK198" s="117"/>
      <c r="IL198" s="117"/>
      <c r="IM198" s="117"/>
      <c r="IN198" s="117"/>
      <c r="IO198" s="117"/>
      <c r="IP198" s="117"/>
      <c r="IQ198" s="117"/>
      <c r="IR198" s="117"/>
      <c r="IS198" s="117"/>
      <c r="IT198" s="117"/>
      <c r="IU198" s="117"/>
      <c r="IV198" s="117"/>
      <c r="IW198" s="117"/>
    </row>
    <row r="199" customFormat="false" ht="12.75" hidden="false" customHeight="false" outlineLevel="0" collapsed="false">
      <c r="A199" s="117"/>
      <c r="B199" s="128" t="n">
        <v>42826</v>
      </c>
      <c r="C199" s="115" t="n">
        <v>5.3</v>
      </c>
      <c r="D199" s="115" t="n">
        <v>0</v>
      </c>
      <c r="E199" s="115" t="n">
        <v>0</v>
      </c>
      <c r="F199" s="116" t="n">
        <v>0.5</v>
      </c>
      <c r="G199" s="115" t="n">
        <v>0.435</v>
      </c>
      <c r="H199" s="115" t="n">
        <v>0.24</v>
      </c>
      <c r="I199" s="115" t="n">
        <v>0.17</v>
      </c>
      <c r="J199" s="115" t="n">
        <v>0</v>
      </c>
      <c r="K199" s="117" t="n">
        <v>0</v>
      </c>
      <c r="L199" s="117" t="n">
        <v>-0.47</v>
      </c>
      <c r="M199" s="117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7"/>
      <c r="AA199" s="117"/>
      <c r="AB199" s="117"/>
      <c r="AC199" s="117"/>
      <c r="AD199" s="117"/>
      <c r="AE199" s="117"/>
      <c r="AF199" s="117"/>
      <c r="AG199" s="117"/>
      <c r="AH199" s="117"/>
      <c r="AI199" s="117"/>
      <c r="AJ199" s="117"/>
      <c r="AK199" s="117"/>
      <c r="AL199" s="117"/>
      <c r="AM199" s="117"/>
      <c r="AN199" s="117"/>
      <c r="AO199" s="117"/>
      <c r="AP199" s="117"/>
      <c r="AQ199" s="117"/>
      <c r="AR199" s="117"/>
      <c r="AS199" s="117"/>
      <c r="AT199" s="117"/>
      <c r="AU199" s="117"/>
      <c r="AV199" s="117"/>
      <c r="AW199" s="117"/>
      <c r="AX199" s="117"/>
      <c r="AY199" s="117"/>
      <c r="AZ199" s="117"/>
      <c r="BA199" s="117"/>
      <c r="BB199" s="117"/>
      <c r="BC199" s="117"/>
      <c r="BD199" s="117"/>
      <c r="BE199" s="117"/>
      <c r="BF199" s="117"/>
      <c r="BG199" s="117"/>
      <c r="BH199" s="117"/>
      <c r="BI199" s="117"/>
      <c r="BJ199" s="117"/>
      <c r="BK199" s="117"/>
      <c r="BL199" s="117"/>
      <c r="BM199" s="117"/>
      <c r="BN199" s="117"/>
      <c r="BO199" s="117"/>
      <c r="BP199" s="117"/>
      <c r="BQ199" s="117"/>
      <c r="BR199" s="117"/>
      <c r="BS199" s="117"/>
      <c r="BT199" s="117"/>
      <c r="BU199" s="117"/>
      <c r="BV199" s="117"/>
      <c r="BW199" s="117"/>
      <c r="BX199" s="117"/>
      <c r="BY199" s="117"/>
      <c r="BZ199" s="117"/>
      <c r="CA199" s="117"/>
      <c r="CB199" s="117"/>
      <c r="CC199" s="117"/>
      <c r="CD199" s="117"/>
      <c r="CE199" s="117"/>
      <c r="CF199" s="117"/>
      <c r="CG199" s="117"/>
      <c r="CH199" s="117"/>
      <c r="CI199" s="117"/>
      <c r="CJ199" s="117"/>
      <c r="CK199" s="117"/>
      <c r="CL199" s="117"/>
      <c r="CM199" s="117"/>
      <c r="CN199" s="117"/>
      <c r="CO199" s="117"/>
      <c r="CP199" s="117"/>
      <c r="CQ199" s="117"/>
      <c r="CR199" s="117"/>
      <c r="CS199" s="117"/>
      <c r="CT199" s="117"/>
      <c r="CU199" s="117"/>
      <c r="CV199" s="117"/>
      <c r="CW199" s="117"/>
      <c r="CX199" s="117"/>
      <c r="CY199" s="117"/>
      <c r="CZ199" s="117"/>
      <c r="DA199" s="117"/>
      <c r="DB199" s="117"/>
      <c r="DC199" s="117"/>
      <c r="DD199" s="117"/>
      <c r="DE199" s="117"/>
      <c r="DF199" s="117"/>
      <c r="DG199" s="117"/>
      <c r="DH199" s="117"/>
      <c r="DI199" s="117"/>
      <c r="DJ199" s="117"/>
      <c r="DK199" s="117"/>
      <c r="DL199" s="117"/>
      <c r="DM199" s="117"/>
      <c r="DN199" s="117"/>
      <c r="DO199" s="117"/>
      <c r="DP199" s="117"/>
      <c r="DQ199" s="117"/>
      <c r="DR199" s="117"/>
      <c r="DS199" s="117"/>
      <c r="DT199" s="117"/>
      <c r="DU199" s="117"/>
      <c r="DV199" s="117"/>
      <c r="DW199" s="117"/>
      <c r="DX199" s="117"/>
      <c r="DY199" s="117"/>
      <c r="DZ199" s="117"/>
      <c r="EA199" s="117"/>
      <c r="EB199" s="117"/>
      <c r="EC199" s="117"/>
      <c r="ED199" s="117"/>
      <c r="EE199" s="117"/>
      <c r="EF199" s="117"/>
      <c r="EG199" s="117"/>
      <c r="EH199" s="117"/>
      <c r="EI199" s="117"/>
      <c r="EJ199" s="117"/>
      <c r="EK199" s="117"/>
      <c r="EL199" s="117"/>
      <c r="EM199" s="117"/>
      <c r="EN199" s="117"/>
      <c r="EO199" s="117"/>
      <c r="EP199" s="117"/>
      <c r="EQ199" s="117"/>
      <c r="ER199" s="117"/>
      <c r="ES199" s="117"/>
      <c r="ET199" s="117"/>
      <c r="EU199" s="117"/>
      <c r="EV199" s="117"/>
      <c r="EW199" s="117"/>
      <c r="EX199" s="117"/>
      <c r="EY199" s="117"/>
      <c r="EZ199" s="117"/>
      <c r="FA199" s="117"/>
      <c r="FB199" s="117"/>
      <c r="FC199" s="117"/>
      <c r="FD199" s="117"/>
      <c r="FE199" s="117"/>
      <c r="FF199" s="117"/>
      <c r="FG199" s="117"/>
      <c r="FH199" s="117"/>
      <c r="FI199" s="117"/>
      <c r="FJ199" s="117"/>
      <c r="FK199" s="117"/>
      <c r="FL199" s="117"/>
      <c r="FM199" s="117"/>
      <c r="FN199" s="117"/>
      <c r="FO199" s="117"/>
      <c r="FP199" s="117"/>
      <c r="FQ199" s="117"/>
      <c r="FR199" s="117"/>
      <c r="FS199" s="117"/>
      <c r="FT199" s="117"/>
      <c r="FU199" s="117"/>
      <c r="FV199" s="117"/>
      <c r="FW199" s="117"/>
      <c r="FX199" s="117"/>
      <c r="FY199" s="117"/>
      <c r="FZ199" s="117"/>
      <c r="GA199" s="117"/>
      <c r="GB199" s="117"/>
      <c r="GC199" s="117"/>
      <c r="GD199" s="117"/>
      <c r="GE199" s="117"/>
      <c r="GF199" s="117"/>
      <c r="GG199" s="117"/>
      <c r="GH199" s="117"/>
      <c r="GI199" s="117"/>
      <c r="GJ199" s="117"/>
      <c r="GK199" s="117"/>
      <c r="GL199" s="117"/>
      <c r="GM199" s="117"/>
      <c r="GN199" s="117"/>
      <c r="GO199" s="117"/>
      <c r="GP199" s="117"/>
      <c r="GQ199" s="117"/>
      <c r="GR199" s="117"/>
      <c r="GS199" s="117"/>
      <c r="GT199" s="117"/>
      <c r="GU199" s="117"/>
      <c r="GV199" s="117"/>
      <c r="GW199" s="117"/>
      <c r="GX199" s="117"/>
      <c r="GY199" s="117"/>
      <c r="GZ199" s="117"/>
      <c r="HA199" s="117"/>
      <c r="HB199" s="117"/>
      <c r="HC199" s="117"/>
      <c r="HD199" s="117"/>
      <c r="HE199" s="117"/>
      <c r="HF199" s="117"/>
      <c r="HG199" s="117"/>
      <c r="HH199" s="117"/>
      <c r="HI199" s="117"/>
      <c r="HJ199" s="117"/>
      <c r="HK199" s="117"/>
      <c r="HL199" s="117"/>
      <c r="HM199" s="117"/>
      <c r="HN199" s="117"/>
      <c r="HO199" s="117"/>
      <c r="HP199" s="117"/>
      <c r="HQ199" s="117"/>
      <c r="HR199" s="117"/>
      <c r="HS199" s="117"/>
      <c r="HT199" s="117"/>
      <c r="HU199" s="117"/>
      <c r="HV199" s="117"/>
      <c r="HW199" s="117"/>
      <c r="HX199" s="117"/>
      <c r="HY199" s="117"/>
      <c r="HZ199" s="117"/>
      <c r="IA199" s="117"/>
      <c r="IB199" s="117"/>
      <c r="IC199" s="117"/>
      <c r="ID199" s="117"/>
      <c r="IE199" s="117"/>
      <c r="IF199" s="117"/>
      <c r="IG199" s="117"/>
      <c r="IH199" s="117"/>
      <c r="II199" s="117"/>
      <c r="IJ199" s="117"/>
      <c r="IK199" s="117"/>
      <c r="IL199" s="117"/>
      <c r="IM199" s="117"/>
      <c r="IN199" s="117"/>
      <c r="IO199" s="117"/>
      <c r="IP199" s="117"/>
      <c r="IQ199" s="117"/>
      <c r="IR199" s="117"/>
      <c r="IS199" s="117"/>
      <c r="IT199" s="117"/>
      <c r="IU199" s="117"/>
      <c r="IV199" s="117"/>
      <c r="IW199" s="117"/>
    </row>
    <row r="200" customFormat="false" ht="12.75" hidden="false" customHeight="false" outlineLevel="0" collapsed="false">
      <c r="A200" s="117"/>
      <c r="B200" s="128" t="n">
        <v>42856</v>
      </c>
      <c r="C200" s="115" t="n">
        <v>5.344</v>
      </c>
      <c r="D200" s="115" t="n">
        <v>0</v>
      </c>
      <c r="E200" s="115" t="n">
        <v>0</v>
      </c>
      <c r="F200" s="116" t="n">
        <v>0.44</v>
      </c>
      <c r="G200" s="115" t="n">
        <v>0.385</v>
      </c>
      <c r="H200" s="115" t="n">
        <v>0.195</v>
      </c>
      <c r="I200" s="115" t="n">
        <v>0.165</v>
      </c>
      <c r="J200" s="115" t="n">
        <v>0</v>
      </c>
      <c r="K200" s="117" t="n">
        <v>0</v>
      </c>
      <c r="L200" s="117" t="n">
        <v>-0.47</v>
      </c>
      <c r="M200" s="117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7"/>
      <c r="AA200" s="117"/>
      <c r="AB200" s="117"/>
      <c r="AC200" s="117"/>
      <c r="AD200" s="117"/>
      <c r="AE200" s="117"/>
      <c r="AF200" s="117"/>
      <c r="AG200" s="117"/>
      <c r="AH200" s="117"/>
      <c r="AI200" s="117"/>
      <c r="AJ200" s="117"/>
      <c r="AK200" s="117"/>
      <c r="AL200" s="117"/>
      <c r="AM200" s="117"/>
      <c r="AN200" s="117"/>
      <c r="AO200" s="117"/>
      <c r="AP200" s="117"/>
      <c r="AQ200" s="117"/>
      <c r="AR200" s="117"/>
      <c r="AS200" s="117"/>
      <c r="AT200" s="117"/>
      <c r="AU200" s="117"/>
      <c r="AV200" s="117"/>
      <c r="AW200" s="117"/>
      <c r="AX200" s="117"/>
      <c r="AY200" s="117"/>
      <c r="AZ200" s="117"/>
      <c r="BA200" s="117"/>
      <c r="BB200" s="117"/>
      <c r="BC200" s="117"/>
      <c r="BD200" s="117"/>
      <c r="BE200" s="117"/>
      <c r="BF200" s="117"/>
      <c r="BG200" s="117"/>
      <c r="BH200" s="117"/>
      <c r="BI200" s="117"/>
      <c r="BJ200" s="117"/>
      <c r="BK200" s="117"/>
      <c r="BL200" s="117"/>
      <c r="BM200" s="117"/>
      <c r="BN200" s="117"/>
      <c r="BO200" s="117"/>
      <c r="BP200" s="117"/>
      <c r="BQ200" s="117"/>
      <c r="BR200" s="117"/>
      <c r="BS200" s="117"/>
      <c r="BT200" s="117"/>
      <c r="BU200" s="117"/>
      <c r="BV200" s="117"/>
      <c r="BW200" s="117"/>
      <c r="BX200" s="117"/>
      <c r="BY200" s="117"/>
      <c r="BZ200" s="117"/>
      <c r="CA200" s="117"/>
      <c r="CB200" s="117"/>
      <c r="CC200" s="117"/>
      <c r="CD200" s="117"/>
      <c r="CE200" s="117"/>
      <c r="CF200" s="117"/>
      <c r="CG200" s="117"/>
      <c r="CH200" s="117"/>
      <c r="CI200" s="117"/>
      <c r="CJ200" s="117"/>
      <c r="CK200" s="117"/>
      <c r="CL200" s="117"/>
      <c r="CM200" s="117"/>
      <c r="CN200" s="117"/>
      <c r="CO200" s="117"/>
      <c r="CP200" s="117"/>
      <c r="CQ200" s="117"/>
      <c r="CR200" s="117"/>
      <c r="CS200" s="117"/>
      <c r="CT200" s="117"/>
      <c r="CU200" s="117"/>
      <c r="CV200" s="117"/>
      <c r="CW200" s="117"/>
      <c r="CX200" s="117"/>
      <c r="CY200" s="117"/>
      <c r="CZ200" s="117"/>
      <c r="DA200" s="117"/>
      <c r="DB200" s="117"/>
      <c r="DC200" s="117"/>
      <c r="DD200" s="117"/>
      <c r="DE200" s="117"/>
      <c r="DF200" s="117"/>
      <c r="DG200" s="117"/>
      <c r="DH200" s="117"/>
      <c r="DI200" s="117"/>
      <c r="DJ200" s="117"/>
      <c r="DK200" s="117"/>
      <c r="DL200" s="117"/>
      <c r="DM200" s="117"/>
      <c r="DN200" s="117"/>
      <c r="DO200" s="117"/>
      <c r="DP200" s="117"/>
      <c r="DQ200" s="117"/>
      <c r="DR200" s="117"/>
      <c r="DS200" s="117"/>
      <c r="DT200" s="117"/>
      <c r="DU200" s="117"/>
      <c r="DV200" s="117"/>
      <c r="DW200" s="117"/>
      <c r="DX200" s="117"/>
      <c r="DY200" s="117"/>
      <c r="DZ200" s="117"/>
      <c r="EA200" s="117"/>
      <c r="EB200" s="117"/>
      <c r="EC200" s="117"/>
      <c r="ED200" s="117"/>
      <c r="EE200" s="117"/>
      <c r="EF200" s="117"/>
      <c r="EG200" s="117"/>
      <c r="EH200" s="117"/>
      <c r="EI200" s="117"/>
      <c r="EJ200" s="117"/>
      <c r="EK200" s="117"/>
      <c r="EL200" s="117"/>
      <c r="EM200" s="117"/>
      <c r="EN200" s="117"/>
      <c r="EO200" s="117"/>
      <c r="EP200" s="117"/>
      <c r="EQ200" s="117"/>
      <c r="ER200" s="117"/>
      <c r="ES200" s="117"/>
      <c r="ET200" s="117"/>
      <c r="EU200" s="117"/>
      <c r="EV200" s="117"/>
      <c r="EW200" s="117"/>
      <c r="EX200" s="117"/>
      <c r="EY200" s="117"/>
      <c r="EZ200" s="117"/>
      <c r="FA200" s="117"/>
      <c r="FB200" s="117"/>
      <c r="FC200" s="117"/>
      <c r="FD200" s="117"/>
      <c r="FE200" s="117"/>
      <c r="FF200" s="117"/>
      <c r="FG200" s="117"/>
      <c r="FH200" s="117"/>
      <c r="FI200" s="117"/>
      <c r="FJ200" s="117"/>
      <c r="FK200" s="117"/>
      <c r="FL200" s="117"/>
      <c r="FM200" s="117"/>
      <c r="FN200" s="117"/>
      <c r="FO200" s="117"/>
      <c r="FP200" s="117"/>
      <c r="FQ200" s="117"/>
      <c r="FR200" s="117"/>
      <c r="FS200" s="117"/>
      <c r="FT200" s="117"/>
      <c r="FU200" s="117"/>
      <c r="FV200" s="117"/>
      <c r="FW200" s="117"/>
      <c r="FX200" s="117"/>
      <c r="FY200" s="117"/>
      <c r="FZ200" s="117"/>
      <c r="GA200" s="117"/>
      <c r="GB200" s="117"/>
      <c r="GC200" s="117"/>
      <c r="GD200" s="117"/>
      <c r="GE200" s="117"/>
      <c r="GF200" s="117"/>
      <c r="GG200" s="117"/>
      <c r="GH200" s="117"/>
      <c r="GI200" s="117"/>
      <c r="GJ200" s="117"/>
      <c r="GK200" s="117"/>
      <c r="GL200" s="117"/>
      <c r="GM200" s="117"/>
      <c r="GN200" s="117"/>
      <c r="GO200" s="117"/>
      <c r="GP200" s="117"/>
      <c r="GQ200" s="117"/>
      <c r="GR200" s="117"/>
      <c r="GS200" s="117"/>
      <c r="GT200" s="117"/>
      <c r="GU200" s="117"/>
      <c r="GV200" s="117"/>
      <c r="GW200" s="117"/>
      <c r="GX200" s="117"/>
      <c r="GY200" s="117"/>
      <c r="GZ200" s="117"/>
      <c r="HA200" s="117"/>
      <c r="HB200" s="117"/>
      <c r="HC200" s="117"/>
      <c r="HD200" s="117"/>
      <c r="HE200" s="117"/>
      <c r="HF200" s="117"/>
      <c r="HG200" s="117"/>
      <c r="HH200" s="117"/>
      <c r="HI200" s="117"/>
      <c r="HJ200" s="117"/>
      <c r="HK200" s="117"/>
      <c r="HL200" s="117"/>
      <c r="HM200" s="117"/>
      <c r="HN200" s="117"/>
      <c r="HO200" s="117"/>
      <c r="HP200" s="117"/>
      <c r="HQ200" s="117"/>
      <c r="HR200" s="117"/>
      <c r="HS200" s="117"/>
      <c r="HT200" s="117"/>
      <c r="HU200" s="117"/>
      <c r="HV200" s="117"/>
      <c r="HW200" s="117"/>
      <c r="HX200" s="117"/>
      <c r="HY200" s="117"/>
      <c r="HZ200" s="117"/>
      <c r="IA200" s="117"/>
      <c r="IB200" s="117"/>
      <c r="IC200" s="117"/>
      <c r="ID200" s="117"/>
      <c r="IE200" s="117"/>
      <c r="IF200" s="117"/>
      <c r="IG200" s="117"/>
      <c r="IH200" s="117"/>
      <c r="II200" s="117"/>
      <c r="IJ200" s="117"/>
      <c r="IK200" s="117"/>
      <c r="IL200" s="117"/>
      <c r="IM200" s="117"/>
      <c r="IN200" s="117"/>
      <c r="IO200" s="117"/>
      <c r="IP200" s="117"/>
      <c r="IQ200" s="117"/>
      <c r="IR200" s="117"/>
      <c r="IS200" s="117"/>
      <c r="IT200" s="117"/>
      <c r="IU200" s="117"/>
      <c r="IV200" s="117"/>
      <c r="IW200" s="117"/>
    </row>
    <row r="201" customFormat="false" ht="12.75" hidden="false" customHeight="false" outlineLevel="0" collapsed="false">
      <c r="A201" s="117"/>
      <c r="B201" s="128" t="n">
        <v>42887</v>
      </c>
      <c r="C201" s="115" t="n">
        <v>5.381</v>
      </c>
      <c r="D201" s="115" t="n">
        <v>0</v>
      </c>
      <c r="E201" s="115" t="n">
        <v>0</v>
      </c>
      <c r="F201" s="116" t="n">
        <v>0.44</v>
      </c>
      <c r="G201" s="115" t="n">
        <v>0.385</v>
      </c>
      <c r="H201" s="115" t="n">
        <v>0.195</v>
      </c>
      <c r="I201" s="115" t="n">
        <v>0.17</v>
      </c>
      <c r="J201" s="115" t="n">
        <v>0</v>
      </c>
      <c r="K201" s="117" t="n">
        <v>0</v>
      </c>
      <c r="L201" s="117" t="n">
        <v>-0.47</v>
      </c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  <c r="AA201" s="117"/>
      <c r="AB201" s="117"/>
      <c r="AC201" s="117"/>
      <c r="AD201" s="117"/>
      <c r="AE201" s="117"/>
      <c r="AF201" s="117"/>
      <c r="AG201" s="117"/>
      <c r="AH201" s="117"/>
      <c r="AI201" s="117"/>
      <c r="AJ201" s="117"/>
      <c r="AK201" s="117"/>
      <c r="AL201" s="117"/>
      <c r="AM201" s="117"/>
      <c r="AN201" s="117"/>
      <c r="AO201" s="117"/>
      <c r="AP201" s="117"/>
      <c r="AQ201" s="117"/>
      <c r="AR201" s="117"/>
      <c r="AS201" s="117"/>
      <c r="AT201" s="117"/>
      <c r="AU201" s="117"/>
      <c r="AV201" s="117"/>
      <c r="AW201" s="117"/>
      <c r="AX201" s="117"/>
      <c r="AY201" s="117"/>
      <c r="AZ201" s="117"/>
      <c r="BA201" s="117"/>
      <c r="BB201" s="117"/>
      <c r="BC201" s="117"/>
      <c r="BD201" s="117"/>
      <c r="BE201" s="117"/>
      <c r="BF201" s="117"/>
      <c r="BG201" s="117"/>
      <c r="BH201" s="117"/>
      <c r="BI201" s="117"/>
      <c r="BJ201" s="117"/>
      <c r="BK201" s="117"/>
      <c r="BL201" s="117"/>
      <c r="BM201" s="117"/>
      <c r="BN201" s="117"/>
      <c r="BO201" s="117"/>
      <c r="BP201" s="117"/>
      <c r="BQ201" s="117"/>
      <c r="BR201" s="117"/>
      <c r="BS201" s="117"/>
      <c r="BT201" s="117"/>
      <c r="BU201" s="117"/>
      <c r="BV201" s="117"/>
      <c r="BW201" s="117"/>
      <c r="BX201" s="117"/>
      <c r="BY201" s="117"/>
      <c r="BZ201" s="117"/>
      <c r="CA201" s="117"/>
      <c r="CB201" s="117"/>
      <c r="CC201" s="117"/>
      <c r="CD201" s="117"/>
      <c r="CE201" s="117"/>
      <c r="CF201" s="117"/>
      <c r="CG201" s="117"/>
      <c r="CH201" s="117"/>
      <c r="CI201" s="117"/>
      <c r="CJ201" s="117"/>
      <c r="CK201" s="117"/>
      <c r="CL201" s="117"/>
      <c r="CM201" s="117"/>
      <c r="CN201" s="117"/>
      <c r="CO201" s="117"/>
      <c r="CP201" s="117"/>
      <c r="CQ201" s="117"/>
      <c r="CR201" s="117"/>
      <c r="CS201" s="117"/>
      <c r="CT201" s="117"/>
      <c r="CU201" s="117"/>
      <c r="CV201" s="117"/>
      <c r="CW201" s="117"/>
      <c r="CX201" s="117"/>
      <c r="CY201" s="117"/>
      <c r="CZ201" s="117"/>
      <c r="DA201" s="117"/>
      <c r="DB201" s="117"/>
      <c r="DC201" s="117"/>
      <c r="DD201" s="117"/>
      <c r="DE201" s="117"/>
      <c r="DF201" s="117"/>
      <c r="DG201" s="117"/>
      <c r="DH201" s="117"/>
      <c r="DI201" s="117"/>
      <c r="DJ201" s="117"/>
      <c r="DK201" s="117"/>
      <c r="DL201" s="117"/>
      <c r="DM201" s="117"/>
      <c r="DN201" s="117"/>
      <c r="DO201" s="117"/>
      <c r="DP201" s="117"/>
      <c r="DQ201" s="117"/>
      <c r="DR201" s="117"/>
      <c r="DS201" s="117"/>
      <c r="DT201" s="117"/>
      <c r="DU201" s="117"/>
      <c r="DV201" s="117"/>
      <c r="DW201" s="117"/>
      <c r="DX201" s="117"/>
      <c r="DY201" s="117"/>
      <c r="DZ201" s="117"/>
      <c r="EA201" s="117"/>
      <c r="EB201" s="117"/>
      <c r="EC201" s="117"/>
      <c r="ED201" s="117"/>
      <c r="EE201" s="117"/>
      <c r="EF201" s="117"/>
      <c r="EG201" s="117"/>
      <c r="EH201" s="117"/>
      <c r="EI201" s="117"/>
      <c r="EJ201" s="117"/>
      <c r="EK201" s="117"/>
      <c r="EL201" s="117"/>
      <c r="EM201" s="117"/>
      <c r="EN201" s="117"/>
      <c r="EO201" s="117"/>
      <c r="EP201" s="117"/>
      <c r="EQ201" s="117"/>
      <c r="ER201" s="117"/>
      <c r="ES201" s="117"/>
      <c r="ET201" s="117"/>
      <c r="EU201" s="117"/>
      <c r="EV201" s="117"/>
      <c r="EW201" s="117"/>
      <c r="EX201" s="117"/>
      <c r="EY201" s="117"/>
      <c r="EZ201" s="117"/>
      <c r="FA201" s="117"/>
      <c r="FB201" s="117"/>
      <c r="FC201" s="117"/>
      <c r="FD201" s="117"/>
      <c r="FE201" s="117"/>
      <c r="FF201" s="117"/>
      <c r="FG201" s="117"/>
      <c r="FH201" s="117"/>
      <c r="FI201" s="117"/>
      <c r="FJ201" s="117"/>
      <c r="FK201" s="117"/>
      <c r="FL201" s="117"/>
      <c r="FM201" s="117"/>
      <c r="FN201" s="117"/>
      <c r="FO201" s="117"/>
      <c r="FP201" s="117"/>
      <c r="FQ201" s="117"/>
      <c r="FR201" s="117"/>
      <c r="FS201" s="117"/>
      <c r="FT201" s="117"/>
      <c r="FU201" s="117"/>
      <c r="FV201" s="117"/>
      <c r="FW201" s="117"/>
      <c r="FX201" s="117"/>
      <c r="FY201" s="117"/>
      <c r="FZ201" s="117"/>
      <c r="GA201" s="117"/>
      <c r="GB201" s="117"/>
      <c r="GC201" s="117"/>
      <c r="GD201" s="117"/>
      <c r="GE201" s="117"/>
      <c r="GF201" s="117"/>
      <c r="GG201" s="117"/>
      <c r="GH201" s="117"/>
      <c r="GI201" s="117"/>
      <c r="GJ201" s="117"/>
      <c r="GK201" s="117"/>
      <c r="GL201" s="117"/>
      <c r="GM201" s="117"/>
      <c r="GN201" s="117"/>
      <c r="GO201" s="117"/>
      <c r="GP201" s="117"/>
      <c r="GQ201" s="117"/>
      <c r="GR201" s="117"/>
      <c r="GS201" s="117"/>
      <c r="GT201" s="117"/>
      <c r="GU201" s="117"/>
      <c r="GV201" s="117"/>
      <c r="GW201" s="117"/>
      <c r="GX201" s="117"/>
      <c r="GY201" s="117"/>
      <c r="GZ201" s="117"/>
      <c r="HA201" s="117"/>
      <c r="HB201" s="117"/>
      <c r="HC201" s="117"/>
      <c r="HD201" s="117"/>
      <c r="HE201" s="117"/>
      <c r="HF201" s="117"/>
      <c r="HG201" s="117"/>
      <c r="HH201" s="117"/>
      <c r="HI201" s="117"/>
      <c r="HJ201" s="117"/>
      <c r="HK201" s="117"/>
      <c r="HL201" s="117"/>
      <c r="HM201" s="117"/>
      <c r="HN201" s="117"/>
      <c r="HO201" s="117"/>
      <c r="HP201" s="117"/>
      <c r="HQ201" s="117"/>
      <c r="HR201" s="117"/>
      <c r="HS201" s="117"/>
      <c r="HT201" s="117"/>
      <c r="HU201" s="117"/>
      <c r="HV201" s="117"/>
      <c r="HW201" s="117"/>
      <c r="HX201" s="117"/>
      <c r="HY201" s="117"/>
      <c r="HZ201" s="117"/>
      <c r="IA201" s="117"/>
      <c r="IB201" s="117"/>
      <c r="IC201" s="117"/>
      <c r="ID201" s="117"/>
      <c r="IE201" s="117"/>
      <c r="IF201" s="117"/>
      <c r="IG201" s="117"/>
      <c r="IH201" s="117"/>
      <c r="II201" s="117"/>
      <c r="IJ201" s="117"/>
      <c r="IK201" s="117"/>
      <c r="IL201" s="117"/>
      <c r="IM201" s="117"/>
      <c r="IN201" s="117"/>
      <c r="IO201" s="117"/>
      <c r="IP201" s="117"/>
      <c r="IQ201" s="117"/>
      <c r="IR201" s="117"/>
      <c r="IS201" s="117"/>
      <c r="IT201" s="117"/>
      <c r="IU201" s="117"/>
      <c r="IV201" s="117"/>
      <c r="IW201" s="117"/>
    </row>
    <row r="202" customFormat="false" ht="12.75" hidden="false" customHeight="false" outlineLevel="0" collapsed="false">
      <c r="A202" s="117"/>
      <c r="B202" s="128" t="n">
        <v>42917</v>
      </c>
      <c r="C202" s="115" t="n">
        <v>5.421</v>
      </c>
      <c r="D202" s="115" t="n">
        <v>0</v>
      </c>
      <c r="E202" s="115" t="n">
        <v>0</v>
      </c>
      <c r="F202" s="116" t="n">
        <v>0.5</v>
      </c>
      <c r="G202" s="115" t="n">
        <v>0.3975</v>
      </c>
      <c r="H202" s="115" t="n">
        <v>0.265</v>
      </c>
      <c r="I202" s="115" t="n">
        <v>0.175</v>
      </c>
      <c r="J202" s="115" t="n">
        <v>0</v>
      </c>
      <c r="K202" s="117" t="n">
        <v>0</v>
      </c>
      <c r="L202" s="117" t="n">
        <v>-0.47</v>
      </c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  <c r="AA202" s="117"/>
      <c r="AB202" s="117"/>
      <c r="AC202" s="117"/>
      <c r="AD202" s="117"/>
      <c r="AE202" s="117"/>
      <c r="AF202" s="117"/>
      <c r="AG202" s="117"/>
      <c r="AH202" s="117"/>
      <c r="AI202" s="117"/>
      <c r="AJ202" s="117"/>
      <c r="AK202" s="117"/>
      <c r="AL202" s="117"/>
      <c r="AM202" s="117"/>
      <c r="AN202" s="117"/>
      <c r="AO202" s="117"/>
      <c r="AP202" s="117"/>
      <c r="AQ202" s="117"/>
      <c r="AR202" s="117"/>
      <c r="AS202" s="117"/>
      <c r="AT202" s="117"/>
      <c r="AU202" s="117"/>
      <c r="AV202" s="117"/>
      <c r="AW202" s="117"/>
      <c r="AX202" s="117"/>
      <c r="AY202" s="117"/>
      <c r="AZ202" s="117"/>
      <c r="BA202" s="117"/>
      <c r="BB202" s="117"/>
      <c r="BC202" s="117"/>
      <c r="BD202" s="117"/>
      <c r="BE202" s="117"/>
      <c r="BF202" s="117"/>
      <c r="BG202" s="117"/>
      <c r="BH202" s="117"/>
      <c r="BI202" s="117"/>
      <c r="BJ202" s="117"/>
      <c r="BK202" s="117"/>
      <c r="BL202" s="117"/>
      <c r="BM202" s="117"/>
      <c r="BN202" s="117"/>
      <c r="BO202" s="117"/>
      <c r="BP202" s="117"/>
      <c r="BQ202" s="117"/>
      <c r="BR202" s="117"/>
      <c r="BS202" s="117"/>
      <c r="BT202" s="117"/>
      <c r="BU202" s="117"/>
      <c r="BV202" s="117"/>
      <c r="BW202" s="117"/>
      <c r="BX202" s="117"/>
      <c r="BY202" s="117"/>
      <c r="BZ202" s="117"/>
      <c r="CA202" s="117"/>
      <c r="CB202" s="117"/>
      <c r="CC202" s="117"/>
      <c r="CD202" s="117"/>
      <c r="CE202" s="117"/>
      <c r="CF202" s="117"/>
      <c r="CG202" s="117"/>
      <c r="CH202" s="117"/>
      <c r="CI202" s="117"/>
      <c r="CJ202" s="117"/>
      <c r="CK202" s="117"/>
      <c r="CL202" s="117"/>
      <c r="CM202" s="117"/>
      <c r="CN202" s="117"/>
      <c r="CO202" s="117"/>
      <c r="CP202" s="117"/>
      <c r="CQ202" s="117"/>
      <c r="CR202" s="117"/>
      <c r="CS202" s="117"/>
      <c r="CT202" s="117"/>
      <c r="CU202" s="117"/>
      <c r="CV202" s="117"/>
      <c r="CW202" s="117"/>
      <c r="CX202" s="117"/>
      <c r="CY202" s="117"/>
      <c r="CZ202" s="117"/>
      <c r="DA202" s="117"/>
      <c r="DB202" s="117"/>
      <c r="DC202" s="117"/>
      <c r="DD202" s="117"/>
      <c r="DE202" s="117"/>
      <c r="DF202" s="117"/>
      <c r="DG202" s="117"/>
      <c r="DH202" s="117"/>
      <c r="DI202" s="117"/>
      <c r="DJ202" s="117"/>
      <c r="DK202" s="117"/>
      <c r="DL202" s="117"/>
      <c r="DM202" s="117"/>
      <c r="DN202" s="117"/>
      <c r="DO202" s="117"/>
      <c r="DP202" s="117"/>
      <c r="DQ202" s="117"/>
      <c r="DR202" s="117"/>
      <c r="DS202" s="117"/>
      <c r="DT202" s="117"/>
      <c r="DU202" s="117"/>
      <c r="DV202" s="117"/>
      <c r="DW202" s="117"/>
      <c r="DX202" s="117"/>
      <c r="DY202" s="117"/>
      <c r="DZ202" s="117"/>
      <c r="EA202" s="117"/>
      <c r="EB202" s="117"/>
      <c r="EC202" s="117"/>
      <c r="ED202" s="117"/>
      <c r="EE202" s="117"/>
      <c r="EF202" s="117"/>
      <c r="EG202" s="117"/>
      <c r="EH202" s="117"/>
      <c r="EI202" s="117"/>
      <c r="EJ202" s="117"/>
      <c r="EK202" s="117"/>
      <c r="EL202" s="117"/>
      <c r="EM202" s="117"/>
      <c r="EN202" s="117"/>
      <c r="EO202" s="117"/>
      <c r="EP202" s="117"/>
      <c r="EQ202" s="117"/>
      <c r="ER202" s="117"/>
      <c r="ES202" s="117"/>
      <c r="ET202" s="117"/>
      <c r="EU202" s="117"/>
      <c r="EV202" s="117"/>
      <c r="EW202" s="117"/>
      <c r="EX202" s="117"/>
      <c r="EY202" s="117"/>
      <c r="EZ202" s="117"/>
      <c r="FA202" s="117"/>
      <c r="FB202" s="117"/>
      <c r="FC202" s="117"/>
      <c r="FD202" s="117"/>
      <c r="FE202" s="117"/>
      <c r="FF202" s="117"/>
      <c r="FG202" s="117"/>
      <c r="FH202" s="117"/>
      <c r="FI202" s="117"/>
      <c r="FJ202" s="117"/>
      <c r="FK202" s="117"/>
      <c r="FL202" s="117"/>
      <c r="FM202" s="117"/>
      <c r="FN202" s="117"/>
      <c r="FO202" s="117"/>
      <c r="FP202" s="117"/>
      <c r="FQ202" s="117"/>
      <c r="FR202" s="117"/>
      <c r="FS202" s="117"/>
      <c r="FT202" s="117"/>
      <c r="FU202" s="117"/>
      <c r="FV202" s="117"/>
      <c r="FW202" s="117"/>
      <c r="FX202" s="117"/>
      <c r="FY202" s="117"/>
      <c r="FZ202" s="117"/>
      <c r="GA202" s="117"/>
      <c r="GB202" s="117"/>
      <c r="GC202" s="117"/>
      <c r="GD202" s="117"/>
      <c r="GE202" s="117"/>
      <c r="GF202" s="117"/>
      <c r="GG202" s="117"/>
      <c r="GH202" s="117"/>
      <c r="GI202" s="117"/>
      <c r="GJ202" s="117"/>
      <c r="GK202" s="117"/>
      <c r="GL202" s="117"/>
      <c r="GM202" s="117"/>
      <c r="GN202" s="117"/>
      <c r="GO202" s="117"/>
      <c r="GP202" s="117"/>
      <c r="GQ202" s="117"/>
      <c r="GR202" s="117"/>
      <c r="GS202" s="117"/>
      <c r="GT202" s="117"/>
      <c r="GU202" s="117"/>
      <c r="GV202" s="117"/>
      <c r="GW202" s="117"/>
      <c r="GX202" s="117"/>
      <c r="GY202" s="117"/>
      <c r="GZ202" s="117"/>
      <c r="HA202" s="117"/>
      <c r="HB202" s="117"/>
      <c r="HC202" s="117"/>
      <c r="HD202" s="117"/>
      <c r="HE202" s="117"/>
      <c r="HF202" s="117"/>
      <c r="HG202" s="117"/>
      <c r="HH202" s="117"/>
      <c r="HI202" s="117"/>
      <c r="HJ202" s="117"/>
      <c r="HK202" s="117"/>
      <c r="HL202" s="117"/>
      <c r="HM202" s="117"/>
      <c r="HN202" s="117"/>
      <c r="HO202" s="117"/>
      <c r="HP202" s="117"/>
      <c r="HQ202" s="117"/>
      <c r="HR202" s="117"/>
      <c r="HS202" s="117"/>
      <c r="HT202" s="117"/>
      <c r="HU202" s="117"/>
      <c r="HV202" s="117"/>
      <c r="HW202" s="117"/>
      <c r="HX202" s="117"/>
      <c r="HY202" s="117"/>
      <c r="HZ202" s="117"/>
      <c r="IA202" s="117"/>
      <c r="IB202" s="117"/>
      <c r="IC202" s="117"/>
      <c r="ID202" s="117"/>
      <c r="IE202" s="117"/>
      <c r="IF202" s="117"/>
      <c r="IG202" s="117"/>
      <c r="IH202" s="117"/>
      <c r="II202" s="117"/>
      <c r="IJ202" s="117"/>
      <c r="IK202" s="117"/>
      <c r="IL202" s="117"/>
      <c r="IM202" s="117"/>
      <c r="IN202" s="117"/>
      <c r="IO202" s="117"/>
      <c r="IP202" s="117"/>
      <c r="IQ202" s="117"/>
      <c r="IR202" s="117"/>
      <c r="IS202" s="117"/>
      <c r="IT202" s="117"/>
      <c r="IU202" s="117"/>
      <c r="IV202" s="117"/>
      <c r="IW202" s="117"/>
    </row>
    <row r="203" customFormat="false" ht="12.75" hidden="false" customHeight="false" outlineLevel="0" collapsed="false">
      <c r="A203" s="117"/>
      <c r="B203" s="128" t="n">
        <v>42948</v>
      </c>
      <c r="C203" s="115" t="n">
        <v>5.469</v>
      </c>
      <c r="D203" s="115" t="n">
        <v>0</v>
      </c>
      <c r="E203" s="115" t="n">
        <v>0</v>
      </c>
      <c r="F203" s="116" t="n">
        <v>0.5</v>
      </c>
      <c r="G203" s="115" t="n">
        <v>0.4</v>
      </c>
      <c r="H203" s="115" t="n">
        <v>0.205</v>
      </c>
      <c r="I203" s="115" t="n">
        <v>0.175</v>
      </c>
      <c r="J203" s="115" t="n">
        <v>0</v>
      </c>
      <c r="K203" s="117" t="n">
        <v>0</v>
      </c>
      <c r="L203" s="117" t="n">
        <v>-0.47</v>
      </c>
      <c r="M203" s="117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7"/>
      <c r="AA203" s="117"/>
      <c r="AB203" s="117"/>
      <c r="AC203" s="117"/>
      <c r="AD203" s="117"/>
      <c r="AE203" s="117"/>
      <c r="AF203" s="117"/>
      <c r="AG203" s="117"/>
      <c r="AH203" s="117"/>
      <c r="AI203" s="117"/>
      <c r="AJ203" s="117"/>
      <c r="AK203" s="117"/>
      <c r="AL203" s="117"/>
      <c r="AM203" s="117"/>
      <c r="AN203" s="117"/>
      <c r="AO203" s="117"/>
      <c r="AP203" s="117"/>
      <c r="AQ203" s="117"/>
      <c r="AR203" s="117"/>
      <c r="AS203" s="117"/>
      <c r="AT203" s="117"/>
      <c r="AU203" s="117"/>
      <c r="AV203" s="117"/>
      <c r="AW203" s="117"/>
      <c r="AX203" s="117"/>
      <c r="AY203" s="117"/>
      <c r="AZ203" s="117"/>
      <c r="BA203" s="117"/>
      <c r="BB203" s="117"/>
      <c r="BC203" s="117"/>
      <c r="BD203" s="117"/>
      <c r="BE203" s="117"/>
      <c r="BF203" s="117"/>
      <c r="BG203" s="117"/>
      <c r="BH203" s="117"/>
      <c r="BI203" s="117"/>
      <c r="BJ203" s="117"/>
      <c r="BK203" s="117"/>
      <c r="BL203" s="117"/>
      <c r="BM203" s="117"/>
      <c r="BN203" s="117"/>
      <c r="BO203" s="117"/>
      <c r="BP203" s="117"/>
      <c r="BQ203" s="117"/>
      <c r="BR203" s="117"/>
      <c r="BS203" s="117"/>
      <c r="BT203" s="117"/>
      <c r="BU203" s="117"/>
      <c r="BV203" s="117"/>
      <c r="BW203" s="117"/>
      <c r="BX203" s="117"/>
      <c r="BY203" s="117"/>
      <c r="BZ203" s="117"/>
      <c r="CA203" s="117"/>
      <c r="CB203" s="117"/>
      <c r="CC203" s="117"/>
      <c r="CD203" s="117"/>
      <c r="CE203" s="117"/>
      <c r="CF203" s="117"/>
      <c r="CG203" s="117"/>
      <c r="CH203" s="117"/>
      <c r="CI203" s="117"/>
      <c r="CJ203" s="117"/>
      <c r="CK203" s="117"/>
      <c r="CL203" s="117"/>
      <c r="CM203" s="117"/>
      <c r="CN203" s="117"/>
      <c r="CO203" s="117"/>
      <c r="CP203" s="117"/>
      <c r="CQ203" s="117"/>
      <c r="CR203" s="117"/>
      <c r="CS203" s="117"/>
      <c r="CT203" s="117"/>
      <c r="CU203" s="117"/>
      <c r="CV203" s="117"/>
      <c r="CW203" s="117"/>
      <c r="CX203" s="117"/>
      <c r="CY203" s="117"/>
      <c r="CZ203" s="117"/>
      <c r="DA203" s="117"/>
      <c r="DB203" s="117"/>
      <c r="DC203" s="117"/>
      <c r="DD203" s="117"/>
      <c r="DE203" s="117"/>
      <c r="DF203" s="117"/>
      <c r="DG203" s="117"/>
      <c r="DH203" s="117"/>
      <c r="DI203" s="117"/>
      <c r="DJ203" s="117"/>
      <c r="DK203" s="117"/>
      <c r="DL203" s="117"/>
      <c r="DM203" s="117"/>
      <c r="DN203" s="117"/>
      <c r="DO203" s="117"/>
      <c r="DP203" s="117"/>
      <c r="DQ203" s="117"/>
      <c r="DR203" s="117"/>
      <c r="DS203" s="117"/>
      <c r="DT203" s="117"/>
      <c r="DU203" s="117"/>
      <c r="DV203" s="117"/>
      <c r="DW203" s="117"/>
      <c r="DX203" s="117"/>
      <c r="DY203" s="117"/>
      <c r="DZ203" s="117"/>
      <c r="EA203" s="117"/>
      <c r="EB203" s="117"/>
      <c r="EC203" s="117"/>
      <c r="ED203" s="117"/>
      <c r="EE203" s="117"/>
      <c r="EF203" s="117"/>
      <c r="EG203" s="117"/>
      <c r="EH203" s="117"/>
      <c r="EI203" s="117"/>
      <c r="EJ203" s="117"/>
      <c r="EK203" s="117"/>
      <c r="EL203" s="117"/>
      <c r="EM203" s="117"/>
      <c r="EN203" s="117"/>
      <c r="EO203" s="117"/>
      <c r="EP203" s="117"/>
      <c r="EQ203" s="117"/>
      <c r="ER203" s="117"/>
      <c r="ES203" s="117"/>
      <c r="ET203" s="117"/>
      <c r="EU203" s="117"/>
      <c r="EV203" s="117"/>
      <c r="EW203" s="117"/>
      <c r="EX203" s="117"/>
      <c r="EY203" s="117"/>
      <c r="EZ203" s="117"/>
      <c r="FA203" s="117"/>
      <c r="FB203" s="117"/>
      <c r="FC203" s="117"/>
      <c r="FD203" s="117"/>
      <c r="FE203" s="117"/>
      <c r="FF203" s="117"/>
      <c r="FG203" s="117"/>
      <c r="FH203" s="117"/>
      <c r="FI203" s="117"/>
      <c r="FJ203" s="117"/>
      <c r="FK203" s="117"/>
      <c r="FL203" s="117"/>
      <c r="FM203" s="117"/>
      <c r="FN203" s="117"/>
      <c r="FO203" s="117"/>
      <c r="FP203" s="117"/>
      <c r="FQ203" s="117"/>
      <c r="FR203" s="117"/>
      <c r="FS203" s="117"/>
      <c r="FT203" s="117"/>
      <c r="FU203" s="117"/>
      <c r="FV203" s="117"/>
      <c r="FW203" s="117"/>
      <c r="FX203" s="117"/>
      <c r="FY203" s="117"/>
      <c r="FZ203" s="117"/>
      <c r="GA203" s="117"/>
      <c r="GB203" s="117"/>
      <c r="GC203" s="117"/>
      <c r="GD203" s="117"/>
      <c r="GE203" s="117"/>
      <c r="GF203" s="117"/>
      <c r="GG203" s="117"/>
      <c r="GH203" s="117"/>
      <c r="GI203" s="117"/>
      <c r="GJ203" s="117"/>
      <c r="GK203" s="117"/>
      <c r="GL203" s="117"/>
      <c r="GM203" s="117"/>
      <c r="GN203" s="117"/>
      <c r="GO203" s="117"/>
      <c r="GP203" s="117"/>
      <c r="GQ203" s="117"/>
      <c r="GR203" s="117"/>
      <c r="GS203" s="117"/>
      <c r="GT203" s="117"/>
      <c r="GU203" s="117"/>
      <c r="GV203" s="117"/>
      <c r="GW203" s="117"/>
      <c r="GX203" s="117"/>
      <c r="GY203" s="117"/>
      <c r="GZ203" s="117"/>
      <c r="HA203" s="117"/>
      <c r="HB203" s="117"/>
      <c r="HC203" s="117"/>
      <c r="HD203" s="117"/>
      <c r="HE203" s="117"/>
      <c r="HF203" s="117"/>
      <c r="HG203" s="117"/>
      <c r="HH203" s="117"/>
      <c r="HI203" s="117"/>
      <c r="HJ203" s="117"/>
      <c r="HK203" s="117"/>
      <c r="HL203" s="117"/>
      <c r="HM203" s="117"/>
      <c r="HN203" s="117"/>
      <c r="HO203" s="117"/>
      <c r="HP203" s="117"/>
      <c r="HQ203" s="117"/>
      <c r="HR203" s="117"/>
      <c r="HS203" s="117"/>
      <c r="HT203" s="117"/>
      <c r="HU203" s="117"/>
      <c r="HV203" s="117"/>
      <c r="HW203" s="117"/>
      <c r="HX203" s="117"/>
      <c r="HY203" s="117"/>
      <c r="HZ203" s="117"/>
      <c r="IA203" s="117"/>
      <c r="IB203" s="117"/>
      <c r="IC203" s="117"/>
      <c r="ID203" s="117"/>
      <c r="IE203" s="117"/>
      <c r="IF203" s="117"/>
      <c r="IG203" s="117"/>
      <c r="IH203" s="117"/>
      <c r="II203" s="117"/>
      <c r="IJ203" s="117"/>
      <c r="IK203" s="117"/>
      <c r="IL203" s="117"/>
      <c r="IM203" s="117"/>
      <c r="IN203" s="117"/>
      <c r="IO203" s="117"/>
      <c r="IP203" s="117"/>
      <c r="IQ203" s="117"/>
      <c r="IR203" s="117"/>
      <c r="IS203" s="117"/>
      <c r="IT203" s="117"/>
      <c r="IU203" s="117"/>
      <c r="IV203" s="117"/>
      <c r="IW203" s="117"/>
    </row>
    <row r="204" customFormat="false" ht="12.75" hidden="false" customHeight="false" outlineLevel="0" collapsed="false">
      <c r="A204" s="117"/>
      <c r="B204" s="128" t="n">
        <v>42979</v>
      </c>
      <c r="C204" s="115" t="n">
        <v>5.482</v>
      </c>
      <c r="D204" s="115" t="n">
        <v>0</v>
      </c>
      <c r="E204" s="115" t="n">
        <v>0</v>
      </c>
      <c r="F204" s="116" t="n">
        <v>0.46</v>
      </c>
      <c r="G204" s="115" t="n">
        <v>0.3975</v>
      </c>
      <c r="H204" s="115" t="n">
        <v>0.185</v>
      </c>
      <c r="I204" s="115" t="n">
        <v>0.165</v>
      </c>
      <c r="J204" s="115" t="n">
        <v>0</v>
      </c>
      <c r="K204" s="117" t="n">
        <v>0</v>
      </c>
      <c r="L204" s="117" t="n">
        <v>-0.47</v>
      </c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  <c r="AA204" s="117"/>
      <c r="AB204" s="117"/>
      <c r="AC204" s="117"/>
      <c r="AD204" s="117"/>
      <c r="AE204" s="117"/>
      <c r="AF204" s="117"/>
      <c r="AG204" s="117"/>
      <c r="AH204" s="117"/>
      <c r="AI204" s="117"/>
      <c r="AJ204" s="117"/>
      <c r="AK204" s="117"/>
      <c r="AL204" s="117"/>
      <c r="AM204" s="117"/>
      <c r="AN204" s="117"/>
      <c r="AO204" s="117"/>
      <c r="AP204" s="117"/>
      <c r="AQ204" s="117"/>
      <c r="AR204" s="117"/>
      <c r="AS204" s="117"/>
      <c r="AT204" s="117"/>
      <c r="AU204" s="117"/>
      <c r="AV204" s="117"/>
      <c r="AW204" s="117"/>
      <c r="AX204" s="117"/>
      <c r="AY204" s="117"/>
      <c r="AZ204" s="117"/>
      <c r="BA204" s="117"/>
      <c r="BB204" s="117"/>
      <c r="BC204" s="117"/>
      <c r="BD204" s="117"/>
      <c r="BE204" s="117"/>
      <c r="BF204" s="117"/>
      <c r="BG204" s="117"/>
      <c r="BH204" s="117"/>
      <c r="BI204" s="117"/>
      <c r="BJ204" s="117"/>
      <c r="BK204" s="117"/>
      <c r="BL204" s="117"/>
      <c r="BM204" s="117"/>
      <c r="BN204" s="117"/>
      <c r="BO204" s="117"/>
      <c r="BP204" s="117"/>
      <c r="BQ204" s="117"/>
      <c r="BR204" s="117"/>
      <c r="BS204" s="117"/>
      <c r="BT204" s="117"/>
      <c r="BU204" s="117"/>
      <c r="BV204" s="117"/>
      <c r="BW204" s="117"/>
      <c r="BX204" s="117"/>
      <c r="BY204" s="117"/>
      <c r="BZ204" s="117"/>
      <c r="CA204" s="117"/>
      <c r="CB204" s="117"/>
      <c r="CC204" s="117"/>
      <c r="CD204" s="117"/>
      <c r="CE204" s="117"/>
      <c r="CF204" s="117"/>
      <c r="CG204" s="117"/>
      <c r="CH204" s="117"/>
      <c r="CI204" s="117"/>
      <c r="CJ204" s="117"/>
      <c r="CK204" s="117"/>
      <c r="CL204" s="117"/>
      <c r="CM204" s="117"/>
      <c r="CN204" s="117"/>
      <c r="CO204" s="117"/>
      <c r="CP204" s="117"/>
      <c r="CQ204" s="117"/>
      <c r="CR204" s="117"/>
      <c r="CS204" s="117"/>
      <c r="CT204" s="117"/>
      <c r="CU204" s="117"/>
      <c r="CV204" s="117"/>
      <c r="CW204" s="117"/>
      <c r="CX204" s="117"/>
      <c r="CY204" s="117"/>
      <c r="CZ204" s="117"/>
      <c r="DA204" s="117"/>
      <c r="DB204" s="117"/>
      <c r="DC204" s="117"/>
      <c r="DD204" s="117"/>
      <c r="DE204" s="117"/>
      <c r="DF204" s="117"/>
      <c r="DG204" s="117"/>
      <c r="DH204" s="117"/>
      <c r="DI204" s="117"/>
      <c r="DJ204" s="117"/>
      <c r="DK204" s="117"/>
      <c r="DL204" s="117"/>
      <c r="DM204" s="117"/>
      <c r="DN204" s="117"/>
      <c r="DO204" s="117"/>
      <c r="DP204" s="117"/>
      <c r="DQ204" s="117"/>
      <c r="DR204" s="117"/>
      <c r="DS204" s="117"/>
      <c r="DT204" s="117"/>
      <c r="DU204" s="117"/>
      <c r="DV204" s="117"/>
      <c r="DW204" s="117"/>
      <c r="DX204" s="117"/>
      <c r="DY204" s="117"/>
      <c r="DZ204" s="117"/>
      <c r="EA204" s="117"/>
      <c r="EB204" s="117"/>
      <c r="EC204" s="117"/>
      <c r="ED204" s="117"/>
      <c r="EE204" s="117"/>
      <c r="EF204" s="117"/>
      <c r="EG204" s="117"/>
      <c r="EH204" s="117"/>
      <c r="EI204" s="117"/>
      <c r="EJ204" s="117"/>
      <c r="EK204" s="117"/>
      <c r="EL204" s="117"/>
      <c r="EM204" s="117"/>
      <c r="EN204" s="117"/>
      <c r="EO204" s="117"/>
      <c r="EP204" s="117"/>
      <c r="EQ204" s="117"/>
      <c r="ER204" s="117"/>
      <c r="ES204" s="117"/>
      <c r="ET204" s="117"/>
      <c r="EU204" s="117"/>
      <c r="EV204" s="117"/>
      <c r="EW204" s="117"/>
      <c r="EX204" s="117"/>
      <c r="EY204" s="117"/>
      <c r="EZ204" s="117"/>
      <c r="FA204" s="117"/>
      <c r="FB204" s="117"/>
      <c r="FC204" s="117"/>
      <c r="FD204" s="117"/>
      <c r="FE204" s="117"/>
      <c r="FF204" s="117"/>
      <c r="FG204" s="117"/>
      <c r="FH204" s="117"/>
      <c r="FI204" s="117"/>
      <c r="FJ204" s="117"/>
      <c r="FK204" s="117"/>
      <c r="FL204" s="117"/>
      <c r="FM204" s="117"/>
      <c r="FN204" s="117"/>
      <c r="FO204" s="117"/>
      <c r="FP204" s="117"/>
      <c r="FQ204" s="117"/>
      <c r="FR204" s="117"/>
      <c r="FS204" s="117"/>
      <c r="FT204" s="117"/>
      <c r="FU204" s="117"/>
      <c r="FV204" s="117"/>
      <c r="FW204" s="117"/>
      <c r="FX204" s="117"/>
      <c r="FY204" s="117"/>
      <c r="FZ204" s="117"/>
      <c r="GA204" s="117"/>
      <c r="GB204" s="117"/>
      <c r="GC204" s="117"/>
      <c r="GD204" s="117"/>
      <c r="GE204" s="117"/>
      <c r="GF204" s="117"/>
      <c r="GG204" s="117"/>
      <c r="GH204" s="117"/>
      <c r="GI204" s="117"/>
      <c r="GJ204" s="117"/>
      <c r="GK204" s="117"/>
      <c r="GL204" s="117"/>
      <c r="GM204" s="117"/>
      <c r="GN204" s="117"/>
      <c r="GO204" s="117"/>
      <c r="GP204" s="117"/>
      <c r="GQ204" s="117"/>
      <c r="GR204" s="117"/>
      <c r="GS204" s="117"/>
      <c r="GT204" s="117"/>
      <c r="GU204" s="117"/>
      <c r="GV204" s="117"/>
      <c r="GW204" s="117"/>
      <c r="GX204" s="117"/>
      <c r="GY204" s="117"/>
      <c r="GZ204" s="117"/>
      <c r="HA204" s="117"/>
      <c r="HB204" s="117"/>
      <c r="HC204" s="117"/>
      <c r="HD204" s="117"/>
      <c r="HE204" s="117"/>
      <c r="HF204" s="117"/>
      <c r="HG204" s="117"/>
      <c r="HH204" s="117"/>
      <c r="HI204" s="117"/>
      <c r="HJ204" s="117"/>
      <c r="HK204" s="117"/>
      <c r="HL204" s="117"/>
      <c r="HM204" s="117"/>
      <c r="HN204" s="117"/>
      <c r="HO204" s="117"/>
      <c r="HP204" s="117"/>
      <c r="HQ204" s="117"/>
      <c r="HR204" s="117"/>
      <c r="HS204" s="117"/>
      <c r="HT204" s="117"/>
      <c r="HU204" s="117"/>
      <c r="HV204" s="117"/>
      <c r="HW204" s="117"/>
      <c r="HX204" s="117"/>
      <c r="HY204" s="117"/>
      <c r="HZ204" s="117"/>
      <c r="IA204" s="117"/>
      <c r="IB204" s="117"/>
      <c r="IC204" s="117"/>
      <c r="ID204" s="117"/>
      <c r="IE204" s="117"/>
      <c r="IF204" s="117"/>
      <c r="IG204" s="117"/>
      <c r="IH204" s="117"/>
      <c r="II204" s="117"/>
      <c r="IJ204" s="117"/>
      <c r="IK204" s="117"/>
      <c r="IL204" s="117"/>
      <c r="IM204" s="117"/>
      <c r="IN204" s="117"/>
      <c r="IO204" s="117"/>
      <c r="IP204" s="117"/>
      <c r="IQ204" s="117"/>
      <c r="IR204" s="117"/>
      <c r="IS204" s="117"/>
      <c r="IT204" s="117"/>
      <c r="IU204" s="117"/>
      <c r="IV204" s="117"/>
      <c r="IW204" s="117"/>
    </row>
    <row r="205" customFormat="false" ht="12.75" hidden="false" customHeight="false" outlineLevel="0" collapsed="false">
      <c r="A205" s="117"/>
      <c r="B205" s="128" t="n">
        <v>43009</v>
      </c>
      <c r="C205" s="115" t="n">
        <v>5.515</v>
      </c>
      <c r="D205" s="115" t="n">
        <v>0</v>
      </c>
      <c r="E205" s="115" t="n">
        <v>0</v>
      </c>
      <c r="F205" s="116" t="n">
        <v>0.47</v>
      </c>
      <c r="G205" s="115" t="n">
        <v>0.4</v>
      </c>
      <c r="H205" s="115" t="n">
        <v>0.205</v>
      </c>
      <c r="I205" s="115" t="n">
        <v>0.1725</v>
      </c>
      <c r="J205" s="115" t="n">
        <v>0</v>
      </c>
      <c r="K205" s="117" t="n">
        <v>0</v>
      </c>
      <c r="L205" s="117" t="n">
        <v>-0.47</v>
      </c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7"/>
      <c r="AA205" s="117"/>
      <c r="AB205" s="117"/>
      <c r="AC205" s="117"/>
      <c r="AD205" s="117"/>
      <c r="AE205" s="117"/>
      <c r="AF205" s="117"/>
      <c r="AG205" s="117"/>
      <c r="AH205" s="117"/>
      <c r="AI205" s="117"/>
      <c r="AJ205" s="117"/>
      <c r="AK205" s="117"/>
      <c r="AL205" s="117"/>
      <c r="AM205" s="117"/>
      <c r="AN205" s="117"/>
      <c r="AO205" s="117"/>
      <c r="AP205" s="117"/>
      <c r="AQ205" s="117"/>
      <c r="AR205" s="117"/>
      <c r="AS205" s="117"/>
      <c r="AT205" s="117"/>
      <c r="AU205" s="117"/>
      <c r="AV205" s="117"/>
      <c r="AW205" s="117"/>
      <c r="AX205" s="117"/>
      <c r="AY205" s="117"/>
      <c r="AZ205" s="117"/>
      <c r="BA205" s="117"/>
      <c r="BB205" s="117"/>
      <c r="BC205" s="117"/>
      <c r="BD205" s="117"/>
      <c r="BE205" s="117"/>
      <c r="BF205" s="117"/>
      <c r="BG205" s="117"/>
      <c r="BH205" s="117"/>
      <c r="BI205" s="117"/>
      <c r="BJ205" s="117"/>
      <c r="BK205" s="117"/>
      <c r="BL205" s="117"/>
      <c r="BM205" s="117"/>
      <c r="BN205" s="117"/>
      <c r="BO205" s="117"/>
      <c r="BP205" s="117"/>
      <c r="BQ205" s="117"/>
      <c r="BR205" s="117"/>
      <c r="BS205" s="117"/>
      <c r="BT205" s="117"/>
      <c r="BU205" s="117"/>
      <c r="BV205" s="117"/>
      <c r="BW205" s="117"/>
      <c r="BX205" s="117"/>
      <c r="BY205" s="117"/>
      <c r="BZ205" s="117"/>
      <c r="CA205" s="117"/>
      <c r="CB205" s="117"/>
      <c r="CC205" s="117"/>
      <c r="CD205" s="117"/>
      <c r="CE205" s="117"/>
      <c r="CF205" s="117"/>
      <c r="CG205" s="117"/>
      <c r="CH205" s="117"/>
      <c r="CI205" s="117"/>
      <c r="CJ205" s="117"/>
      <c r="CK205" s="117"/>
      <c r="CL205" s="117"/>
      <c r="CM205" s="117"/>
      <c r="CN205" s="117"/>
      <c r="CO205" s="117"/>
      <c r="CP205" s="117"/>
      <c r="CQ205" s="117"/>
      <c r="CR205" s="117"/>
      <c r="CS205" s="117"/>
      <c r="CT205" s="117"/>
      <c r="CU205" s="117"/>
      <c r="CV205" s="117"/>
      <c r="CW205" s="117"/>
      <c r="CX205" s="117"/>
      <c r="CY205" s="117"/>
      <c r="CZ205" s="117"/>
      <c r="DA205" s="117"/>
      <c r="DB205" s="117"/>
      <c r="DC205" s="117"/>
      <c r="DD205" s="117"/>
      <c r="DE205" s="117"/>
      <c r="DF205" s="117"/>
      <c r="DG205" s="117"/>
      <c r="DH205" s="117"/>
      <c r="DI205" s="117"/>
      <c r="DJ205" s="117"/>
      <c r="DK205" s="117"/>
      <c r="DL205" s="117"/>
      <c r="DM205" s="117"/>
      <c r="DN205" s="117"/>
      <c r="DO205" s="117"/>
      <c r="DP205" s="117"/>
      <c r="DQ205" s="117"/>
      <c r="DR205" s="117"/>
      <c r="DS205" s="117"/>
      <c r="DT205" s="117"/>
      <c r="DU205" s="117"/>
      <c r="DV205" s="117"/>
      <c r="DW205" s="117"/>
      <c r="DX205" s="117"/>
      <c r="DY205" s="117"/>
      <c r="DZ205" s="117"/>
      <c r="EA205" s="117"/>
      <c r="EB205" s="117"/>
      <c r="EC205" s="117"/>
      <c r="ED205" s="117"/>
      <c r="EE205" s="117"/>
      <c r="EF205" s="117"/>
      <c r="EG205" s="117"/>
      <c r="EH205" s="117"/>
      <c r="EI205" s="117"/>
      <c r="EJ205" s="117"/>
      <c r="EK205" s="117"/>
      <c r="EL205" s="117"/>
      <c r="EM205" s="117"/>
      <c r="EN205" s="117"/>
      <c r="EO205" s="117"/>
      <c r="EP205" s="117"/>
      <c r="EQ205" s="117"/>
      <c r="ER205" s="117"/>
      <c r="ES205" s="117"/>
      <c r="ET205" s="117"/>
      <c r="EU205" s="117"/>
      <c r="EV205" s="117"/>
      <c r="EW205" s="117"/>
      <c r="EX205" s="117"/>
      <c r="EY205" s="117"/>
      <c r="EZ205" s="117"/>
      <c r="FA205" s="117"/>
      <c r="FB205" s="117"/>
      <c r="FC205" s="117"/>
      <c r="FD205" s="117"/>
      <c r="FE205" s="117"/>
      <c r="FF205" s="117"/>
      <c r="FG205" s="117"/>
      <c r="FH205" s="117"/>
      <c r="FI205" s="117"/>
      <c r="FJ205" s="117"/>
      <c r="FK205" s="117"/>
      <c r="FL205" s="117"/>
      <c r="FM205" s="117"/>
      <c r="FN205" s="117"/>
      <c r="FO205" s="117"/>
      <c r="FP205" s="117"/>
      <c r="FQ205" s="117"/>
      <c r="FR205" s="117"/>
      <c r="FS205" s="117"/>
      <c r="FT205" s="117"/>
      <c r="FU205" s="117"/>
      <c r="FV205" s="117"/>
      <c r="FW205" s="117"/>
      <c r="FX205" s="117"/>
      <c r="FY205" s="117"/>
      <c r="FZ205" s="117"/>
      <c r="GA205" s="117"/>
      <c r="GB205" s="117"/>
      <c r="GC205" s="117"/>
      <c r="GD205" s="117"/>
      <c r="GE205" s="117"/>
      <c r="GF205" s="117"/>
      <c r="GG205" s="117"/>
      <c r="GH205" s="117"/>
      <c r="GI205" s="117"/>
      <c r="GJ205" s="117"/>
      <c r="GK205" s="117"/>
      <c r="GL205" s="117"/>
      <c r="GM205" s="117"/>
      <c r="GN205" s="117"/>
      <c r="GO205" s="117"/>
      <c r="GP205" s="117"/>
      <c r="GQ205" s="117"/>
      <c r="GR205" s="117"/>
      <c r="GS205" s="117"/>
      <c r="GT205" s="117"/>
      <c r="GU205" s="117"/>
      <c r="GV205" s="117"/>
      <c r="GW205" s="117"/>
      <c r="GX205" s="117"/>
      <c r="GY205" s="117"/>
      <c r="GZ205" s="117"/>
      <c r="HA205" s="117"/>
      <c r="HB205" s="117"/>
      <c r="HC205" s="117"/>
      <c r="HD205" s="117"/>
      <c r="HE205" s="117"/>
      <c r="HF205" s="117"/>
      <c r="HG205" s="117"/>
      <c r="HH205" s="117"/>
      <c r="HI205" s="117"/>
      <c r="HJ205" s="117"/>
      <c r="HK205" s="117"/>
      <c r="HL205" s="117"/>
      <c r="HM205" s="117"/>
      <c r="HN205" s="117"/>
      <c r="HO205" s="117"/>
      <c r="HP205" s="117"/>
      <c r="HQ205" s="117"/>
      <c r="HR205" s="117"/>
      <c r="HS205" s="117"/>
      <c r="HT205" s="117"/>
      <c r="HU205" s="117"/>
      <c r="HV205" s="117"/>
      <c r="HW205" s="117"/>
      <c r="HX205" s="117"/>
      <c r="HY205" s="117"/>
      <c r="HZ205" s="117"/>
      <c r="IA205" s="117"/>
      <c r="IB205" s="117"/>
      <c r="IC205" s="117"/>
      <c r="ID205" s="117"/>
      <c r="IE205" s="117"/>
      <c r="IF205" s="117"/>
      <c r="IG205" s="117"/>
      <c r="IH205" s="117"/>
      <c r="II205" s="117"/>
      <c r="IJ205" s="117"/>
      <c r="IK205" s="117"/>
      <c r="IL205" s="117"/>
      <c r="IM205" s="117"/>
      <c r="IN205" s="117"/>
      <c r="IO205" s="117"/>
      <c r="IP205" s="117"/>
      <c r="IQ205" s="117"/>
      <c r="IR205" s="117"/>
      <c r="IS205" s="117"/>
      <c r="IT205" s="117"/>
      <c r="IU205" s="117"/>
      <c r="IV205" s="117"/>
      <c r="IW205" s="117"/>
    </row>
    <row r="206" customFormat="false" ht="12.75" hidden="false" customHeight="false" outlineLevel="0" collapsed="false">
      <c r="A206" s="117"/>
      <c r="B206" s="128" t="n">
        <v>43040</v>
      </c>
      <c r="C206" s="115" t="n">
        <v>5.631</v>
      </c>
      <c r="D206" s="115" t="n">
        <v>0</v>
      </c>
      <c r="E206" s="115" t="n">
        <v>0</v>
      </c>
      <c r="F206" s="116" t="n">
        <v>0.86</v>
      </c>
      <c r="G206" s="115" t="n">
        <v>0.645</v>
      </c>
      <c r="H206" s="115" t="n">
        <v>0.3</v>
      </c>
      <c r="I206" s="115" t="n">
        <v>0.24</v>
      </c>
      <c r="J206" s="115" t="n">
        <v>0.0025</v>
      </c>
      <c r="K206" s="117" t="n">
        <v>0</v>
      </c>
      <c r="L206" s="117" t="n">
        <v>-0.47</v>
      </c>
      <c r="M206" s="117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7"/>
      <c r="AA206" s="117"/>
      <c r="AB206" s="117"/>
      <c r="AC206" s="117"/>
      <c r="AD206" s="117"/>
      <c r="AE206" s="117"/>
      <c r="AF206" s="117"/>
      <c r="AG206" s="117"/>
      <c r="AH206" s="117"/>
      <c r="AI206" s="117"/>
      <c r="AJ206" s="117"/>
      <c r="AK206" s="117"/>
      <c r="AL206" s="117"/>
      <c r="AM206" s="117"/>
      <c r="AN206" s="117"/>
      <c r="AO206" s="117"/>
      <c r="AP206" s="117"/>
      <c r="AQ206" s="117"/>
      <c r="AR206" s="117"/>
      <c r="AS206" s="117"/>
      <c r="AT206" s="117"/>
      <c r="AU206" s="117"/>
      <c r="AV206" s="117"/>
      <c r="AW206" s="117"/>
      <c r="AX206" s="117"/>
      <c r="AY206" s="117"/>
      <c r="AZ206" s="117"/>
      <c r="BA206" s="117"/>
      <c r="BB206" s="117"/>
      <c r="BC206" s="117"/>
      <c r="BD206" s="117"/>
      <c r="BE206" s="117"/>
      <c r="BF206" s="117"/>
      <c r="BG206" s="117"/>
      <c r="BH206" s="117"/>
      <c r="BI206" s="117"/>
      <c r="BJ206" s="117"/>
      <c r="BK206" s="117"/>
      <c r="BL206" s="117"/>
      <c r="BM206" s="117"/>
      <c r="BN206" s="117"/>
      <c r="BO206" s="117"/>
      <c r="BP206" s="117"/>
      <c r="BQ206" s="117"/>
      <c r="BR206" s="117"/>
      <c r="BS206" s="117"/>
      <c r="BT206" s="117"/>
      <c r="BU206" s="117"/>
      <c r="BV206" s="117"/>
      <c r="BW206" s="117"/>
      <c r="BX206" s="117"/>
      <c r="BY206" s="117"/>
      <c r="BZ206" s="117"/>
      <c r="CA206" s="117"/>
      <c r="CB206" s="117"/>
      <c r="CC206" s="117"/>
      <c r="CD206" s="117"/>
      <c r="CE206" s="117"/>
      <c r="CF206" s="117"/>
      <c r="CG206" s="117"/>
      <c r="CH206" s="117"/>
      <c r="CI206" s="117"/>
      <c r="CJ206" s="117"/>
      <c r="CK206" s="117"/>
      <c r="CL206" s="117"/>
      <c r="CM206" s="117"/>
      <c r="CN206" s="117"/>
      <c r="CO206" s="117"/>
      <c r="CP206" s="117"/>
      <c r="CQ206" s="117"/>
      <c r="CR206" s="117"/>
      <c r="CS206" s="117"/>
      <c r="CT206" s="117"/>
      <c r="CU206" s="117"/>
      <c r="CV206" s="117"/>
      <c r="CW206" s="117"/>
      <c r="CX206" s="117"/>
      <c r="CY206" s="117"/>
      <c r="CZ206" s="117"/>
      <c r="DA206" s="117"/>
      <c r="DB206" s="117"/>
      <c r="DC206" s="117"/>
      <c r="DD206" s="117"/>
      <c r="DE206" s="117"/>
      <c r="DF206" s="117"/>
      <c r="DG206" s="117"/>
      <c r="DH206" s="117"/>
      <c r="DI206" s="117"/>
      <c r="DJ206" s="117"/>
      <c r="DK206" s="117"/>
      <c r="DL206" s="117"/>
      <c r="DM206" s="117"/>
      <c r="DN206" s="117"/>
      <c r="DO206" s="117"/>
      <c r="DP206" s="117"/>
      <c r="DQ206" s="117"/>
      <c r="DR206" s="117"/>
      <c r="DS206" s="117"/>
      <c r="DT206" s="117"/>
      <c r="DU206" s="117"/>
      <c r="DV206" s="117"/>
      <c r="DW206" s="117"/>
      <c r="DX206" s="117"/>
      <c r="DY206" s="117"/>
      <c r="DZ206" s="117"/>
      <c r="EA206" s="117"/>
      <c r="EB206" s="117"/>
      <c r="EC206" s="117"/>
      <c r="ED206" s="117"/>
      <c r="EE206" s="117"/>
      <c r="EF206" s="117"/>
      <c r="EG206" s="117"/>
      <c r="EH206" s="117"/>
      <c r="EI206" s="117"/>
      <c r="EJ206" s="117"/>
      <c r="EK206" s="117"/>
      <c r="EL206" s="117"/>
      <c r="EM206" s="117"/>
      <c r="EN206" s="117"/>
      <c r="EO206" s="117"/>
      <c r="EP206" s="117"/>
      <c r="EQ206" s="117"/>
      <c r="ER206" s="117"/>
      <c r="ES206" s="117"/>
      <c r="ET206" s="117"/>
      <c r="EU206" s="117"/>
      <c r="EV206" s="117"/>
      <c r="EW206" s="117"/>
      <c r="EX206" s="117"/>
      <c r="EY206" s="117"/>
      <c r="EZ206" s="117"/>
      <c r="FA206" s="117"/>
      <c r="FB206" s="117"/>
      <c r="FC206" s="117"/>
      <c r="FD206" s="117"/>
      <c r="FE206" s="117"/>
      <c r="FF206" s="117"/>
      <c r="FG206" s="117"/>
      <c r="FH206" s="117"/>
      <c r="FI206" s="117"/>
      <c r="FJ206" s="117"/>
      <c r="FK206" s="117"/>
      <c r="FL206" s="117"/>
      <c r="FM206" s="117"/>
      <c r="FN206" s="117"/>
      <c r="FO206" s="117"/>
      <c r="FP206" s="117"/>
      <c r="FQ206" s="117"/>
      <c r="FR206" s="117"/>
      <c r="FS206" s="117"/>
      <c r="FT206" s="117"/>
      <c r="FU206" s="117"/>
      <c r="FV206" s="117"/>
      <c r="FW206" s="117"/>
      <c r="FX206" s="117"/>
      <c r="FY206" s="117"/>
      <c r="FZ206" s="117"/>
      <c r="GA206" s="117"/>
      <c r="GB206" s="117"/>
      <c r="GC206" s="117"/>
      <c r="GD206" s="117"/>
      <c r="GE206" s="117"/>
      <c r="GF206" s="117"/>
      <c r="GG206" s="117"/>
      <c r="GH206" s="117"/>
      <c r="GI206" s="117"/>
      <c r="GJ206" s="117"/>
      <c r="GK206" s="117"/>
      <c r="GL206" s="117"/>
      <c r="GM206" s="117"/>
      <c r="GN206" s="117"/>
      <c r="GO206" s="117"/>
      <c r="GP206" s="117"/>
      <c r="GQ206" s="117"/>
      <c r="GR206" s="117"/>
      <c r="GS206" s="117"/>
      <c r="GT206" s="117"/>
      <c r="GU206" s="117"/>
      <c r="GV206" s="117"/>
      <c r="GW206" s="117"/>
      <c r="GX206" s="117"/>
      <c r="GY206" s="117"/>
      <c r="GZ206" s="117"/>
      <c r="HA206" s="117"/>
      <c r="HB206" s="117"/>
      <c r="HC206" s="117"/>
      <c r="HD206" s="117"/>
      <c r="HE206" s="117"/>
      <c r="HF206" s="117"/>
      <c r="HG206" s="117"/>
      <c r="HH206" s="117"/>
      <c r="HI206" s="117"/>
      <c r="HJ206" s="117"/>
      <c r="HK206" s="117"/>
      <c r="HL206" s="117"/>
      <c r="HM206" s="117"/>
      <c r="HN206" s="117"/>
      <c r="HO206" s="117"/>
      <c r="HP206" s="117"/>
      <c r="HQ206" s="117"/>
      <c r="HR206" s="117"/>
      <c r="HS206" s="117"/>
      <c r="HT206" s="117"/>
      <c r="HU206" s="117"/>
      <c r="HV206" s="117"/>
      <c r="HW206" s="117"/>
      <c r="HX206" s="117"/>
      <c r="HY206" s="117"/>
      <c r="HZ206" s="117"/>
      <c r="IA206" s="117"/>
      <c r="IB206" s="117"/>
      <c r="IC206" s="117"/>
      <c r="ID206" s="117"/>
      <c r="IE206" s="117"/>
      <c r="IF206" s="117"/>
      <c r="IG206" s="117"/>
      <c r="IH206" s="117"/>
      <c r="II206" s="117"/>
      <c r="IJ206" s="117"/>
      <c r="IK206" s="117"/>
      <c r="IL206" s="117"/>
      <c r="IM206" s="117"/>
      <c r="IN206" s="117"/>
      <c r="IO206" s="117"/>
      <c r="IP206" s="117"/>
      <c r="IQ206" s="117"/>
      <c r="IR206" s="117"/>
      <c r="IS206" s="117"/>
      <c r="IT206" s="117"/>
      <c r="IU206" s="117"/>
      <c r="IV206" s="117"/>
      <c r="IW206" s="117"/>
    </row>
    <row r="207" customFormat="false" ht="12.75" hidden="false" customHeight="false" outlineLevel="0" collapsed="false">
      <c r="A207" s="117"/>
      <c r="B207" s="128" t="n">
        <v>43070</v>
      </c>
      <c r="C207" s="115" t="n">
        <v>5.754</v>
      </c>
      <c r="D207" s="115" t="n">
        <v>0</v>
      </c>
      <c r="E207" s="115" t="n">
        <v>0</v>
      </c>
      <c r="F207" s="116" t="n">
        <v>1.28</v>
      </c>
      <c r="G207" s="115" t="n">
        <v>0.98</v>
      </c>
      <c r="H207" s="115" t="n">
        <v>0.37</v>
      </c>
      <c r="I207" s="115" t="n">
        <v>0.26</v>
      </c>
      <c r="J207" s="115" t="n">
        <v>0.01</v>
      </c>
      <c r="K207" s="117" t="n">
        <v>0</v>
      </c>
      <c r="L207" s="117" t="n">
        <v>-0.47</v>
      </c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  <c r="AA207" s="117"/>
      <c r="AB207" s="117"/>
      <c r="AC207" s="117"/>
      <c r="AD207" s="117"/>
      <c r="AE207" s="117"/>
      <c r="AF207" s="117"/>
      <c r="AG207" s="117"/>
      <c r="AH207" s="117"/>
      <c r="AI207" s="117"/>
      <c r="AJ207" s="117"/>
      <c r="AK207" s="117"/>
      <c r="AL207" s="117"/>
      <c r="AM207" s="117"/>
      <c r="AN207" s="117"/>
      <c r="AO207" s="117"/>
      <c r="AP207" s="117"/>
      <c r="AQ207" s="117"/>
      <c r="AR207" s="117"/>
      <c r="AS207" s="117"/>
      <c r="AT207" s="117"/>
      <c r="AU207" s="117"/>
      <c r="AV207" s="117"/>
      <c r="AW207" s="117"/>
      <c r="AX207" s="117"/>
      <c r="AY207" s="117"/>
      <c r="AZ207" s="117"/>
      <c r="BA207" s="117"/>
      <c r="BB207" s="117"/>
      <c r="BC207" s="117"/>
      <c r="BD207" s="117"/>
      <c r="BE207" s="117"/>
      <c r="BF207" s="117"/>
      <c r="BG207" s="117"/>
      <c r="BH207" s="117"/>
      <c r="BI207" s="117"/>
      <c r="BJ207" s="117"/>
      <c r="BK207" s="117"/>
      <c r="BL207" s="117"/>
      <c r="BM207" s="117"/>
      <c r="BN207" s="117"/>
      <c r="BO207" s="117"/>
      <c r="BP207" s="117"/>
      <c r="BQ207" s="117"/>
      <c r="BR207" s="117"/>
      <c r="BS207" s="117"/>
      <c r="BT207" s="117"/>
      <c r="BU207" s="117"/>
      <c r="BV207" s="117"/>
      <c r="BW207" s="117"/>
      <c r="BX207" s="117"/>
      <c r="BY207" s="117"/>
      <c r="BZ207" s="117"/>
      <c r="CA207" s="117"/>
      <c r="CB207" s="117"/>
      <c r="CC207" s="117"/>
      <c r="CD207" s="117"/>
      <c r="CE207" s="117"/>
      <c r="CF207" s="117"/>
      <c r="CG207" s="117"/>
      <c r="CH207" s="117"/>
      <c r="CI207" s="117"/>
      <c r="CJ207" s="117"/>
      <c r="CK207" s="117"/>
      <c r="CL207" s="117"/>
      <c r="CM207" s="117"/>
      <c r="CN207" s="117"/>
      <c r="CO207" s="117"/>
      <c r="CP207" s="117"/>
      <c r="CQ207" s="117"/>
      <c r="CR207" s="117"/>
      <c r="CS207" s="117"/>
      <c r="CT207" s="117"/>
      <c r="CU207" s="117"/>
      <c r="CV207" s="117"/>
      <c r="CW207" s="117"/>
      <c r="CX207" s="117"/>
      <c r="CY207" s="117"/>
      <c r="CZ207" s="117"/>
      <c r="DA207" s="117"/>
      <c r="DB207" s="117"/>
      <c r="DC207" s="117"/>
      <c r="DD207" s="117"/>
      <c r="DE207" s="117"/>
      <c r="DF207" s="117"/>
      <c r="DG207" s="117"/>
      <c r="DH207" s="117"/>
      <c r="DI207" s="117"/>
      <c r="DJ207" s="117"/>
      <c r="DK207" s="117"/>
      <c r="DL207" s="117"/>
      <c r="DM207" s="117"/>
      <c r="DN207" s="117"/>
      <c r="DO207" s="117"/>
      <c r="DP207" s="117"/>
      <c r="DQ207" s="117"/>
      <c r="DR207" s="117"/>
      <c r="DS207" s="117"/>
      <c r="DT207" s="117"/>
      <c r="DU207" s="117"/>
      <c r="DV207" s="117"/>
      <c r="DW207" s="117"/>
      <c r="DX207" s="117"/>
      <c r="DY207" s="117"/>
      <c r="DZ207" s="117"/>
      <c r="EA207" s="117"/>
      <c r="EB207" s="117"/>
      <c r="EC207" s="117"/>
      <c r="ED207" s="117"/>
      <c r="EE207" s="117"/>
      <c r="EF207" s="117"/>
      <c r="EG207" s="117"/>
      <c r="EH207" s="117"/>
      <c r="EI207" s="117"/>
      <c r="EJ207" s="117"/>
      <c r="EK207" s="117"/>
      <c r="EL207" s="117"/>
      <c r="EM207" s="117"/>
      <c r="EN207" s="117"/>
      <c r="EO207" s="117"/>
      <c r="EP207" s="117"/>
      <c r="EQ207" s="117"/>
      <c r="ER207" s="117"/>
      <c r="ES207" s="117"/>
      <c r="ET207" s="117"/>
      <c r="EU207" s="117"/>
      <c r="EV207" s="117"/>
      <c r="EW207" s="117"/>
      <c r="EX207" s="117"/>
      <c r="EY207" s="117"/>
      <c r="EZ207" s="117"/>
      <c r="FA207" s="117"/>
      <c r="FB207" s="117"/>
      <c r="FC207" s="117"/>
      <c r="FD207" s="117"/>
      <c r="FE207" s="117"/>
      <c r="FF207" s="117"/>
      <c r="FG207" s="117"/>
      <c r="FH207" s="117"/>
      <c r="FI207" s="117"/>
      <c r="FJ207" s="117"/>
      <c r="FK207" s="117"/>
      <c r="FL207" s="117"/>
      <c r="FM207" s="117"/>
      <c r="FN207" s="117"/>
      <c r="FO207" s="117"/>
      <c r="FP207" s="117"/>
      <c r="FQ207" s="117"/>
      <c r="FR207" s="117"/>
      <c r="FS207" s="117"/>
      <c r="FT207" s="117"/>
      <c r="FU207" s="117"/>
      <c r="FV207" s="117"/>
      <c r="FW207" s="117"/>
      <c r="FX207" s="117"/>
      <c r="FY207" s="117"/>
      <c r="FZ207" s="117"/>
      <c r="GA207" s="117"/>
      <c r="GB207" s="117"/>
      <c r="GC207" s="117"/>
      <c r="GD207" s="117"/>
      <c r="GE207" s="117"/>
      <c r="GF207" s="117"/>
      <c r="GG207" s="117"/>
      <c r="GH207" s="117"/>
      <c r="GI207" s="117"/>
      <c r="GJ207" s="117"/>
      <c r="GK207" s="117"/>
      <c r="GL207" s="117"/>
      <c r="GM207" s="117"/>
      <c r="GN207" s="117"/>
      <c r="GO207" s="117"/>
      <c r="GP207" s="117"/>
      <c r="GQ207" s="117"/>
      <c r="GR207" s="117"/>
      <c r="GS207" s="117"/>
      <c r="GT207" s="117"/>
      <c r="GU207" s="117"/>
      <c r="GV207" s="117"/>
      <c r="GW207" s="117"/>
      <c r="GX207" s="117"/>
      <c r="GY207" s="117"/>
      <c r="GZ207" s="117"/>
      <c r="HA207" s="117"/>
      <c r="HB207" s="117"/>
      <c r="HC207" s="117"/>
      <c r="HD207" s="117"/>
      <c r="HE207" s="117"/>
      <c r="HF207" s="117"/>
      <c r="HG207" s="117"/>
      <c r="HH207" s="117"/>
      <c r="HI207" s="117"/>
      <c r="HJ207" s="117"/>
      <c r="HK207" s="117"/>
      <c r="HL207" s="117"/>
      <c r="HM207" s="117"/>
      <c r="HN207" s="117"/>
      <c r="HO207" s="117"/>
      <c r="HP207" s="117"/>
      <c r="HQ207" s="117"/>
      <c r="HR207" s="117"/>
      <c r="HS207" s="117"/>
      <c r="HT207" s="117"/>
      <c r="HU207" s="117"/>
      <c r="HV207" s="117"/>
      <c r="HW207" s="117"/>
      <c r="HX207" s="117"/>
      <c r="HY207" s="117"/>
      <c r="HZ207" s="117"/>
      <c r="IA207" s="117"/>
      <c r="IB207" s="117"/>
      <c r="IC207" s="117"/>
      <c r="ID207" s="117"/>
      <c r="IE207" s="117"/>
      <c r="IF207" s="117"/>
      <c r="IG207" s="117"/>
      <c r="IH207" s="117"/>
      <c r="II207" s="117"/>
      <c r="IJ207" s="117"/>
      <c r="IK207" s="117"/>
      <c r="IL207" s="117"/>
      <c r="IM207" s="117"/>
      <c r="IN207" s="117"/>
      <c r="IO207" s="117"/>
      <c r="IP207" s="117"/>
      <c r="IQ207" s="117"/>
      <c r="IR207" s="117"/>
      <c r="IS207" s="117"/>
      <c r="IT207" s="117"/>
      <c r="IU207" s="117"/>
      <c r="IV207" s="117"/>
      <c r="IW207" s="117"/>
    </row>
    <row r="208" customFormat="false" ht="12.75" hidden="false" customHeight="false" outlineLevel="0" collapsed="false">
      <c r="A208" s="117"/>
      <c r="B208" s="128" t="n">
        <v>43101</v>
      </c>
      <c r="C208" s="115" t="n">
        <v>5.789</v>
      </c>
      <c r="E208" s="115" t="n">
        <v>0</v>
      </c>
      <c r="F208" s="116" t="n">
        <v>1.61</v>
      </c>
      <c r="G208" s="115" t="n">
        <v>1.205</v>
      </c>
      <c r="H208" s="115" t="n">
        <v>0.4</v>
      </c>
      <c r="I208" s="115" t="n">
        <v>0.27</v>
      </c>
      <c r="L208" s="117"/>
      <c r="M208" s="117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7"/>
      <c r="AA208" s="117"/>
      <c r="AB208" s="117"/>
      <c r="AC208" s="117"/>
      <c r="AD208" s="117"/>
      <c r="AE208" s="117"/>
      <c r="AF208" s="117"/>
      <c r="AG208" s="117"/>
      <c r="AH208" s="117"/>
      <c r="AI208" s="117"/>
      <c r="AJ208" s="117"/>
      <c r="AK208" s="117"/>
      <c r="AL208" s="117"/>
      <c r="AM208" s="117"/>
      <c r="AN208" s="117"/>
      <c r="AO208" s="117"/>
      <c r="AP208" s="117"/>
      <c r="AQ208" s="117"/>
      <c r="AR208" s="117"/>
      <c r="AS208" s="117"/>
      <c r="AT208" s="117"/>
      <c r="AU208" s="117"/>
      <c r="AV208" s="117"/>
      <c r="AW208" s="117"/>
      <c r="AX208" s="117"/>
      <c r="AY208" s="117"/>
      <c r="AZ208" s="117"/>
      <c r="BA208" s="117"/>
      <c r="BB208" s="117"/>
      <c r="BC208" s="117"/>
      <c r="BD208" s="117"/>
      <c r="BE208" s="117"/>
      <c r="BF208" s="117"/>
      <c r="BG208" s="117"/>
      <c r="BH208" s="117"/>
      <c r="BI208" s="117"/>
      <c r="BJ208" s="117"/>
      <c r="BK208" s="117"/>
      <c r="BL208" s="117"/>
      <c r="BM208" s="117"/>
      <c r="BN208" s="117"/>
      <c r="BO208" s="117"/>
      <c r="BP208" s="117"/>
      <c r="BQ208" s="117"/>
      <c r="BR208" s="117"/>
      <c r="BS208" s="117"/>
      <c r="BT208" s="117"/>
      <c r="BU208" s="117"/>
      <c r="BV208" s="117"/>
      <c r="BW208" s="117"/>
      <c r="BX208" s="117"/>
      <c r="BY208" s="117"/>
      <c r="BZ208" s="117"/>
      <c r="CA208" s="117"/>
      <c r="CB208" s="117"/>
      <c r="CC208" s="117"/>
      <c r="CD208" s="117"/>
      <c r="CE208" s="117"/>
      <c r="CF208" s="117"/>
      <c r="CG208" s="117"/>
      <c r="CH208" s="117"/>
      <c r="CI208" s="117"/>
      <c r="CJ208" s="117"/>
      <c r="CK208" s="117"/>
      <c r="CL208" s="117"/>
      <c r="CM208" s="117"/>
      <c r="CN208" s="117"/>
      <c r="CO208" s="117"/>
      <c r="CP208" s="117"/>
      <c r="CQ208" s="117"/>
      <c r="CR208" s="117"/>
      <c r="CS208" s="117"/>
      <c r="CT208" s="117"/>
      <c r="CU208" s="117"/>
      <c r="CV208" s="117"/>
      <c r="CW208" s="117"/>
      <c r="CX208" s="117"/>
      <c r="CY208" s="117"/>
      <c r="CZ208" s="117"/>
      <c r="DA208" s="117"/>
      <c r="DB208" s="117"/>
      <c r="DC208" s="117"/>
      <c r="DD208" s="117"/>
      <c r="DE208" s="117"/>
      <c r="DF208" s="117"/>
      <c r="DG208" s="117"/>
      <c r="DH208" s="117"/>
      <c r="DI208" s="117"/>
      <c r="DJ208" s="117"/>
      <c r="DK208" s="117"/>
      <c r="DL208" s="117"/>
      <c r="DM208" s="117"/>
      <c r="DN208" s="117"/>
      <c r="DO208" s="117"/>
      <c r="DP208" s="117"/>
      <c r="DQ208" s="117"/>
      <c r="DR208" s="117"/>
      <c r="DS208" s="117"/>
      <c r="DT208" s="117"/>
      <c r="DU208" s="117"/>
      <c r="DV208" s="117"/>
      <c r="DW208" s="117"/>
      <c r="DX208" s="117"/>
      <c r="DY208" s="117"/>
      <c r="DZ208" s="117"/>
      <c r="EA208" s="117"/>
      <c r="EB208" s="117"/>
      <c r="EC208" s="117"/>
      <c r="ED208" s="117"/>
      <c r="EE208" s="117"/>
      <c r="EF208" s="117"/>
      <c r="EG208" s="117"/>
      <c r="EH208" s="117"/>
      <c r="EI208" s="117"/>
      <c r="EJ208" s="117"/>
      <c r="EK208" s="117"/>
      <c r="EL208" s="117"/>
      <c r="EM208" s="117"/>
      <c r="EN208" s="117"/>
      <c r="EO208" s="117"/>
      <c r="EP208" s="117"/>
      <c r="EQ208" s="117"/>
      <c r="ER208" s="117"/>
      <c r="ES208" s="117"/>
      <c r="ET208" s="117"/>
      <c r="EU208" s="117"/>
      <c r="EV208" s="117"/>
      <c r="EW208" s="117"/>
      <c r="EX208" s="117"/>
      <c r="EY208" s="117"/>
      <c r="EZ208" s="117"/>
      <c r="FA208" s="117"/>
      <c r="FB208" s="117"/>
      <c r="FC208" s="117"/>
      <c r="FD208" s="117"/>
      <c r="FE208" s="117"/>
      <c r="FF208" s="117"/>
      <c r="FG208" s="117"/>
      <c r="FH208" s="117"/>
      <c r="FI208" s="117"/>
      <c r="FJ208" s="117"/>
      <c r="FK208" s="117"/>
      <c r="FL208" s="117"/>
      <c r="FM208" s="117"/>
      <c r="FN208" s="117"/>
      <c r="FO208" s="117"/>
      <c r="FP208" s="117"/>
      <c r="FQ208" s="117"/>
      <c r="FR208" s="117"/>
      <c r="FS208" s="117"/>
      <c r="FT208" s="117"/>
      <c r="FU208" s="117"/>
      <c r="FV208" s="117"/>
      <c r="FW208" s="117"/>
      <c r="FX208" s="117"/>
      <c r="FY208" s="117"/>
      <c r="FZ208" s="117"/>
      <c r="GA208" s="117"/>
      <c r="GB208" s="117"/>
      <c r="GC208" s="117"/>
      <c r="GD208" s="117"/>
      <c r="GE208" s="117"/>
      <c r="GF208" s="117"/>
      <c r="GG208" s="117"/>
      <c r="GH208" s="117"/>
      <c r="GI208" s="117"/>
      <c r="GJ208" s="117"/>
      <c r="GK208" s="117"/>
      <c r="GL208" s="117"/>
      <c r="GM208" s="117"/>
      <c r="GN208" s="117"/>
      <c r="GO208" s="117"/>
      <c r="GP208" s="117"/>
      <c r="GQ208" s="117"/>
      <c r="GR208" s="117"/>
      <c r="GS208" s="117"/>
      <c r="GT208" s="117"/>
      <c r="GU208" s="117"/>
      <c r="GV208" s="117"/>
      <c r="GW208" s="117"/>
      <c r="GX208" s="117"/>
      <c r="GY208" s="117"/>
      <c r="GZ208" s="117"/>
      <c r="HA208" s="117"/>
      <c r="HB208" s="117"/>
      <c r="HC208" s="117"/>
      <c r="HD208" s="117"/>
      <c r="HE208" s="117"/>
      <c r="HF208" s="117"/>
      <c r="HG208" s="117"/>
      <c r="HH208" s="117"/>
      <c r="HI208" s="117"/>
      <c r="HJ208" s="117"/>
      <c r="HK208" s="117"/>
      <c r="HL208" s="117"/>
      <c r="HM208" s="117"/>
      <c r="HN208" s="117"/>
      <c r="HO208" s="117"/>
      <c r="HP208" s="117"/>
      <c r="HQ208" s="117"/>
      <c r="HR208" s="117"/>
      <c r="HS208" s="117"/>
      <c r="HT208" s="117"/>
      <c r="HU208" s="117"/>
      <c r="HV208" s="117"/>
      <c r="HW208" s="117"/>
      <c r="HX208" s="117"/>
      <c r="HY208" s="117"/>
      <c r="HZ208" s="117"/>
      <c r="IA208" s="117"/>
      <c r="IB208" s="117"/>
      <c r="IC208" s="117"/>
      <c r="ID208" s="117"/>
      <c r="IE208" s="117"/>
      <c r="IF208" s="117"/>
      <c r="IG208" s="117"/>
      <c r="IH208" s="117"/>
      <c r="II208" s="117"/>
      <c r="IJ208" s="117"/>
      <c r="IK208" s="117"/>
      <c r="IL208" s="117"/>
      <c r="IM208" s="117"/>
      <c r="IN208" s="117"/>
      <c r="IO208" s="117"/>
      <c r="IP208" s="117"/>
      <c r="IQ208" s="117"/>
      <c r="IR208" s="117"/>
      <c r="IS208" s="117"/>
      <c r="IT208" s="117"/>
      <c r="IU208" s="117"/>
      <c r="IV208" s="117"/>
      <c r="IW208" s="117"/>
    </row>
    <row r="209" customFormat="false" ht="12.75" hidden="false" customHeight="false" outlineLevel="0" collapsed="false">
      <c r="A209" s="117"/>
      <c r="B209" s="128" t="n">
        <v>43132</v>
      </c>
      <c r="C209" s="115" t="n">
        <v>5.669</v>
      </c>
      <c r="E209" s="115" t="n">
        <v>0</v>
      </c>
      <c r="F209" s="116" t="n">
        <v>1.57</v>
      </c>
      <c r="G209" s="115" t="n">
        <v>1.205</v>
      </c>
      <c r="H209" s="115" t="n">
        <v>0.39</v>
      </c>
      <c r="I209" s="115" t="n">
        <v>0.27</v>
      </c>
      <c r="L209" s="117"/>
      <c r="M209" s="117"/>
      <c r="N209" s="117"/>
      <c r="O209" s="117"/>
      <c r="P209" s="117"/>
      <c r="Q209" s="117"/>
      <c r="R209" s="117"/>
      <c r="S209" s="117"/>
      <c r="T209" s="117"/>
      <c r="U209" s="117"/>
      <c r="V209" s="117"/>
      <c r="W209" s="117"/>
      <c r="X209" s="117"/>
      <c r="Y209" s="117"/>
      <c r="Z209" s="117"/>
      <c r="AA209" s="117"/>
      <c r="AB209" s="117"/>
      <c r="AC209" s="117"/>
      <c r="AD209" s="117"/>
      <c r="AE209" s="117"/>
      <c r="AF209" s="117"/>
      <c r="AG209" s="117"/>
      <c r="AH209" s="117"/>
      <c r="AI209" s="117"/>
      <c r="AJ209" s="117"/>
      <c r="AK209" s="117"/>
      <c r="AL209" s="117"/>
      <c r="AM209" s="117"/>
      <c r="AN209" s="117"/>
      <c r="AO209" s="117"/>
      <c r="AP209" s="117"/>
      <c r="AQ209" s="117"/>
      <c r="AR209" s="117"/>
      <c r="AS209" s="117"/>
      <c r="AT209" s="117"/>
      <c r="AU209" s="117"/>
      <c r="AV209" s="117"/>
      <c r="AW209" s="117"/>
      <c r="AX209" s="117"/>
      <c r="AY209" s="117"/>
      <c r="AZ209" s="117"/>
      <c r="BA209" s="117"/>
      <c r="BB209" s="117"/>
      <c r="BC209" s="117"/>
      <c r="BD209" s="117"/>
      <c r="BE209" s="117"/>
      <c r="BF209" s="117"/>
      <c r="BG209" s="117"/>
      <c r="BH209" s="117"/>
      <c r="BI209" s="117"/>
      <c r="BJ209" s="117"/>
      <c r="BK209" s="117"/>
      <c r="BL209" s="117"/>
      <c r="BM209" s="117"/>
      <c r="BN209" s="117"/>
      <c r="BO209" s="117"/>
      <c r="BP209" s="117"/>
      <c r="BQ209" s="117"/>
      <c r="BR209" s="117"/>
      <c r="BS209" s="117"/>
      <c r="BT209" s="117"/>
      <c r="BU209" s="117"/>
      <c r="BV209" s="117"/>
      <c r="BW209" s="117"/>
      <c r="BX209" s="117"/>
      <c r="BY209" s="117"/>
      <c r="BZ209" s="117"/>
      <c r="CA209" s="117"/>
      <c r="CB209" s="117"/>
      <c r="CC209" s="117"/>
      <c r="CD209" s="117"/>
      <c r="CE209" s="117"/>
      <c r="CF209" s="117"/>
      <c r="CG209" s="117"/>
      <c r="CH209" s="117"/>
      <c r="CI209" s="117"/>
      <c r="CJ209" s="117"/>
      <c r="CK209" s="117"/>
      <c r="CL209" s="117"/>
      <c r="CM209" s="117"/>
      <c r="CN209" s="117"/>
      <c r="CO209" s="117"/>
      <c r="CP209" s="117"/>
      <c r="CQ209" s="117"/>
      <c r="CR209" s="117"/>
      <c r="CS209" s="117"/>
      <c r="CT209" s="117"/>
      <c r="CU209" s="117"/>
      <c r="CV209" s="117"/>
      <c r="CW209" s="117"/>
      <c r="CX209" s="117"/>
      <c r="CY209" s="117"/>
      <c r="CZ209" s="117"/>
      <c r="DA209" s="117"/>
      <c r="DB209" s="117"/>
      <c r="DC209" s="117"/>
      <c r="DD209" s="117"/>
      <c r="DE209" s="117"/>
      <c r="DF209" s="117"/>
      <c r="DG209" s="117"/>
      <c r="DH209" s="117"/>
      <c r="DI209" s="117"/>
      <c r="DJ209" s="117"/>
      <c r="DK209" s="117"/>
      <c r="DL209" s="117"/>
      <c r="DM209" s="117"/>
      <c r="DN209" s="117"/>
      <c r="DO209" s="117"/>
      <c r="DP209" s="117"/>
      <c r="DQ209" s="117"/>
      <c r="DR209" s="117"/>
      <c r="DS209" s="117"/>
      <c r="DT209" s="117"/>
      <c r="DU209" s="117"/>
      <c r="DV209" s="117"/>
      <c r="DW209" s="117"/>
      <c r="DX209" s="117"/>
      <c r="DY209" s="117"/>
      <c r="DZ209" s="117"/>
      <c r="EA209" s="117"/>
      <c r="EB209" s="117"/>
      <c r="EC209" s="117"/>
      <c r="ED209" s="117"/>
      <c r="EE209" s="117"/>
      <c r="EF209" s="117"/>
      <c r="EG209" s="117"/>
      <c r="EH209" s="117"/>
      <c r="EI209" s="117"/>
      <c r="EJ209" s="117"/>
      <c r="EK209" s="117"/>
      <c r="EL209" s="117"/>
      <c r="EM209" s="117"/>
      <c r="EN209" s="117"/>
      <c r="EO209" s="117"/>
      <c r="EP209" s="117"/>
      <c r="EQ209" s="117"/>
      <c r="ER209" s="117"/>
      <c r="ES209" s="117"/>
      <c r="ET209" s="117"/>
      <c r="EU209" s="117"/>
      <c r="EV209" s="117"/>
      <c r="EW209" s="117"/>
      <c r="EX209" s="117"/>
      <c r="EY209" s="117"/>
      <c r="EZ209" s="117"/>
      <c r="FA209" s="117"/>
      <c r="FB209" s="117"/>
      <c r="FC209" s="117"/>
      <c r="FD209" s="117"/>
      <c r="FE209" s="117"/>
      <c r="FF209" s="117"/>
      <c r="FG209" s="117"/>
      <c r="FH209" s="117"/>
      <c r="FI209" s="117"/>
      <c r="FJ209" s="117"/>
      <c r="FK209" s="117"/>
      <c r="FL209" s="117"/>
      <c r="FM209" s="117"/>
      <c r="FN209" s="117"/>
      <c r="FO209" s="117"/>
      <c r="FP209" s="117"/>
      <c r="FQ209" s="117"/>
      <c r="FR209" s="117"/>
      <c r="FS209" s="117"/>
      <c r="FT209" s="117"/>
      <c r="FU209" s="117"/>
      <c r="FV209" s="117"/>
      <c r="FW209" s="117"/>
      <c r="FX209" s="117"/>
      <c r="FY209" s="117"/>
      <c r="FZ209" s="117"/>
      <c r="GA209" s="117"/>
      <c r="GB209" s="117"/>
      <c r="GC209" s="117"/>
      <c r="GD209" s="117"/>
      <c r="GE209" s="117"/>
      <c r="GF209" s="117"/>
      <c r="GG209" s="117"/>
      <c r="GH209" s="117"/>
      <c r="GI209" s="117"/>
      <c r="GJ209" s="117"/>
      <c r="GK209" s="117"/>
      <c r="GL209" s="117"/>
      <c r="GM209" s="117"/>
      <c r="GN209" s="117"/>
      <c r="GO209" s="117"/>
      <c r="GP209" s="117"/>
      <c r="GQ209" s="117"/>
      <c r="GR209" s="117"/>
      <c r="GS209" s="117"/>
      <c r="GT209" s="117"/>
      <c r="GU209" s="117"/>
      <c r="GV209" s="117"/>
      <c r="GW209" s="117"/>
      <c r="GX209" s="117"/>
      <c r="GY209" s="117"/>
      <c r="GZ209" s="117"/>
      <c r="HA209" s="117"/>
      <c r="HB209" s="117"/>
      <c r="HC209" s="117"/>
      <c r="HD209" s="117"/>
      <c r="HE209" s="117"/>
      <c r="HF209" s="117"/>
      <c r="HG209" s="117"/>
      <c r="HH209" s="117"/>
      <c r="HI209" s="117"/>
      <c r="HJ209" s="117"/>
      <c r="HK209" s="117"/>
      <c r="HL209" s="117"/>
      <c r="HM209" s="117"/>
      <c r="HN209" s="117"/>
      <c r="HO209" s="117"/>
      <c r="HP209" s="117"/>
      <c r="HQ209" s="117"/>
      <c r="HR209" s="117"/>
      <c r="HS209" s="117"/>
      <c r="HT209" s="117"/>
      <c r="HU209" s="117"/>
      <c r="HV209" s="117"/>
      <c r="HW209" s="117"/>
      <c r="HX209" s="117"/>
      <c r="HY209" s="117"/>
      <c r="HZ209" s="117"/>
      <c r="IA209" s="117"/>
      <c r="IB209" s="117"/>
      <c r="IC209" s="117"/>
      <c r="ID209" s="117"/>
      <c r="IE209" s="117"/>
      <c r="IF209" s="117"/>
      <c r="IG209" s="117"/>
      <c r="IH209" s="117"/>
      <c r="II209" s="117"/>
      <c r="IJ209" s="117"/>
      <c r="IK209" s="117"/>
      <c r="IL209" s="117"/>
      <c r="IM209" s="117"/>
      <c r="IN209" s="117"/>
      <c r="IO209" s="117"/>
      <c r="IP209" s="117"/>
      <c r="IQ209" s="117"/>
      <c r="IR209" s="117"/>
      <c r="IS209" s="117"/>
      <c r="IT209" s="117"/>
      <c r="IU209" s="117"/>
      <c r="IV209" s="117"/>
      <c r="IW209" s="117"/>
    </row>
    <row r="210" customFormat="false" ht="12.75" hidden="false" customHeight="false" outlineLevel="0" collapsed="false">
      <c r="A210" s="117"/>
      <c r="B210" s="128" t="n">
        <v>43160</v>
      </c>
      <c r="C210" s="115" t="n">
        <v>5.529</v>
      </c>
      <c r="E210" s="115" t="n">
        <v>0</v>
      </c>
      <c r="F210" s="116" t="n">
        <v>0.93</v>
      </c>
      <c r="G210" s="115" t="n">
        <v>0.815</v>
      </c>
      <c r="H210" s="115" t="n">
        <v>0.39</v>
      </c>
      <c r="I210" s="115" t="n">
        <v>0.24</v>
      </c>
      <c r="L210" s="117"/>
      <c r="M210" s="117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  <c r="Z210" s="117"/>
      <c r="AA210" s="117"/>
      <c r="AB210" s="117"/>
      <c r="AC210" s="117"/>
      <c r="AD210" s="117"/>
      <c r="AE210" s="117"/>
      <c r="AF210" s="117"/>
      <c r="AG210" s="117"/>
      <c r="AH210" s="117"/>
      <c r="AI210" s="117"/>
      <c r="AJ210" s="117"/>
      <c r="AK210" s="117"/>
      <c r="AL210" s="117"/>
      <c r="AM210" s="117"/>
      <c r="AN210" s="117"/>
      <c r="AO210" s="117"/>
      <c r="AP210" s="117"/>
      <c r="AQ210" s="117"/>
      <c r="AR210" s="117"/>
      <c r="AS210" s="117"/>
      <c r="AT210" s="117"/>
      <c r="AU210" s="117"/>
      <c r="AV210" s="117"/>
      <c r="AW210" s="117"/>
      <c r="AX210" s="117"/>
      <c r="AY210" s="117"/>
      <c r="AZ210" s="117"/>
      <c r="BA210" s="117"/>
      <c r="BB210" s="117"/>
      <c r="BC210" s="117"/>
      <c r="BD210" s="117"/>
      <c r="BE210" s="117"/>
      <c r="BF210" s="117"/>
      <c r="BG210" s="117"/>
      <c r="BH210" s="117"/>
      <c r="BI210" s="117"/>
      <c r="BJ210" s="117"/>
      <c r="BK210" s="117"/>
      <c r="BL210" s="117"/>
      <c r="BM210" s="117"/>
      <c r="BN210" s="117"/>
      <c r="BO210" s="117"/>
      <c r="BP210" s="117"/>
      <c r="BQ210" s="117"/>
      <c r="BR210" s="117"/>
      <c r="BS210" s="117"/>
      <c r="BT210" s="117"/>
      <c r="BU210" s="117"/>
      <c r="BV210" s="117"/>
      <c r="BW210" s="117"/>
      <c r="BX210" s="117"/>
      <c r="BY210" s="117"/>
      <c r="BZ210" s="117"/>
      <c r="CA210" s="117"/>
      <c r="CB210" s="117"/>
      <c r="CC210" s="117"/>
      <c r="CD210" s="117"/>
      <c r="CE210" s="117"/>
      <c r="CF210" s="117"/>
      <c r="CG210" s="117"/>
      <c r="CH210" s="117"/>
      <c r="CI210" s="117"/>
      <c r="CJ210" s="117"/>
      <c r="CK210" s="117"/>
      <c r="CL210" s="117"/>
      <c r="CM210" s="117"/>
      <c r="CN210" s="117"/>
      <c r="CO210" s="117"/>
      <c r="CP210" s="117"/>
      <c r="CQ210" s="117"/>
      <c r="CR210" s="117"/>
      <c r="CS210" s="117"/>
      <c r="CT210" s="117"/>
      <c r="CU210" s="117"/>
      <c r="CV210" s="117"/>
      <c r="CW210" s="117"/>
      <c r="CX210" s="117"/>
      <c r="CY210" s="117"/>
      <c r="CZ210" s="117"/>
      <c r="DA210" s="117"/>
      <c r="DB210" s="117"/>
      <c r="DC210" s="117"/>
      <c r="DD210" s="117"/>
      <c r="DE210" s="117"/>
      <c r="DF210" s="117"/>
      <c r="DG210" s="117"/>
      <c r="DH210" s="117"/>
      <c r="DI210" s="117"/>
      <c r="DJ210" s="117"/>
      <c r="DK210" s="117"/>
      <c r="DL210" s="117"/>
      <c r="DM210" s="117"/>
      <c r="DN210" s="117"/>
      <c r="DO210" s="117"/>
      <c r="DP210" s="117"/>
      <c r="DQ210" s="117"/>
      <c r="DR210" s="117"/>
      <c r="DS210" s="117"/>
      <c r="DT210" s="117"/>
      <c r="DU210" s="117"/>
      <c r="DV210" s="117"/>
      <c r="DW210" s="117"/>
      <c r="DX210" s="117"/>
      <c r="DY210" s="117"/>
      <c r="DZ210" s="117"/>
      <c r="EA210" s="117"/>
      <c r="EB210" s="117"/>
      <c r="EC210" s="117"/>
      <c r="ED210" s="117"/>
      <c r="EE210" s="117"/>
      <c r="EF210" s="117"/>
      <c r="EG210" s="117"/>
      <c r="EH210" s="117"/>
      <c r="EI210" s="117"/>
      <c r="EJ210" s="117"/>
      <c r="EK210" s="117"/>
      <c r="EL210" s="117"/>
      <c r="EM210" s="117"/>
      <c r="EN210" s="117"/>
      <c r="EO210" s="117"/>
      <c r="EP210" s="117"/>
      <c r="EQ210" s="117"/>
      <c r="ER210" s="117"/>
      <c r="ES210" s="117"/>
      <c r="ET210" s="117"/>
      <c r="EU210" s="117"/>
      <c r="EV210" s="117"/>
      <c r="EW210" s="117"/>
      <c r="EX210" s="117"/>
      <c r="EY210" s="117"/>
      <c r="EZ210" s="117"/>
      <c r="FA210" s="117"/>
      <c r="FB210" s="117"/>
      <c r="FC210" s="117"/>
      <c r="FD210" s="117"/>
      <c r="FE210" s="117"/>
      <c r="FF210" s="117"/>
      <c r="FG210" s="117"/>
      <c r="FH210" s="117"/>
      <c r="FI210" s="117"/>
      <c r="FJ210" s="117"/>
      <c r="FK210" s="117"/>
      <c r="FL210" s="117"/>
      <c r="FM210" s="117"/>
      <c r="FN210" s="117"/>
      <c r="FO210" s="117"/>
      <c r="FP210" s="117"/>
      <c r="FQ210" s="117"/>
      <c r="FR210" s="117"/>
      <c r="FS210" s="117"/>
      <c r="FT210" s="117"/>
      <c r="FU210" s="117"/>
      <c r="FV210" s="117"/>
      <c r="FW210" s="117"/>
      <c r="FX210" s="117"/>
      <c r="FY210" s="117"/>
      <c r="FZ210" s="117"/>
      <c r="GA210" s="117"/>
      <c r="GB210" s="117"/>
      <c r="GC210" s="117"/>
      <c r="GD210" s="117"/>
      <c r="GE210" s="117"/>
      <c r="GF210" s="117"/>
      <c r="GG210" s="117"/>
      <c r="GH210" s="117"/>
      <c r="GI210" s="117"/>
      <c r="GJ210" s="117"/>
      <c r="GK210" s="117"/>
      <c r="GL210" s="117"/>
      <c r="GM210" s="117"/>
      <c r="GN210" s="117"/>
      <c r="GO210" s="117"/>
      <c r="GP210" s="117"/>
      <c r="GQ210" s="117"/>
      <c r="GR210" s="117"/>
      <c r="GS210" s="117"/>
      <c r="GT210" s="117"/>
      <c r="GU210" s="117"/>
      <c r="GV210" s="117"/>
      <c r="GW210" s="117"/>
      <c r="GX210" s="117"/>
      <c r="GY210" s="117"/>
      <c r="GZ210" s="117"/>
      <c r="HA210" s="117"/>
      <c r="HB210" s="117"/>
      <c r="HC210" s="117"/>
      <c r="HD210" s="117"/>
      <c r="HE210" s="117"/>
      <c r="HF210" s="117"/>
      <c r="HG210" s="117"/>
      <c r="HH210" s="117"/>
      <c r="HI210" s="117"/>
      <c r="HJ210" s="117"/>
      <c r="HK210" s="117"/>
      <c r="HL210" s="117"/>
      <c r="HM210" s="117"/>
      <c r="HN210" s="117"/>
      <c r="HO210" s="117"/>
      <c r="HP210" s="117"/>
      <c r="HQ210" s="117"/>
      <c r="HR210" s="117"/>
      <c r="HS210" s="117"/>
      <c r="HT210" s="117"/>
      <c r="HU210" s="117"/>
      <c r="HV210" s="117"/>
      <c r="HW210" s="117"/>
      <c r="HX210" s="117"/>
      <c r="HY210" s="117"/>
      <c r="HZ210" s="117"/>
      <c r="IA210" s="117"/>
      <c r="IB210" s="117"/>
      <c r="IC210" s="117"/>
      <c r="ID210" s="117"/>
      <c r="IE210" s="117"/>
      <c r="IF210" s="117"/>
      <c r="IG210" s="117"/>
      <c r="IH210" s="117"/>
      <c r="II210" s="117"/>
      <c r="IJ210" s="117"/>
      <c r="IK210" s="117"/>
      <c r="IL210" s="117"/>
      <c r="IM210" s="117"/>
      <c r="IN210" s="117"/>
      <c r="IO210" s="117"/>
      <c r="IP210" s="117"/>
      <c r="IQ210" s="117"/>
      <c r="IR210" s="117"/>
      <c r="IS210" s="117"/>
      <c r="IT210" s="117"/>
      <c r="IU210" s="117"/>
      <c r="IV210" s="117"/>
      <c r="IW210" s="117"/>
    </row>
    <row r="211" customFormat="false" ht="12.75" hidden="false" customHeight="false" outlineLevel="0" collapsed="false">
      <c r="A211" s="117"/>
      <c r="B211" s="128" t="n">
        <v>43191</v>
      </c>
      <c r="C211" s="115" t="n">
        <v>5.4</v>
      </c>
      <c r="E211" s="115" t="n">
        <v>0</v>
      </c>
      <c r="F211" s="116" t="n">
        <v>0.5</v>
      </c>
      <c r="G211" s="115" t="n">
        <v>0.435</v>
      </c>
      <c r="H211" s="115" t="n">
        <v>0.24</v>
      </c>
      <c r="I211" s="115" t="n">
        <v>0.17</v>
      </c>
      <c r="L211" s="117"/>
      <c r="M211" s="117"/>
      <c r="N211" s="117"/>
      <c r="O211" s="117"/>
      <c r="P211" s="117"/>
      <c r="Q211" s="117"/>
      <c r="R211" s="117"/>
      <c r="S211" s="117"/>
      <c r="T211" s="117"/>
      <c r="U211" s="117"/>
      <c r="V211" s="117"/>
      <c r="W211" s="117"/>
      <c r="X211" s="117"/>
      <c r="Y211" s="117"/>
      <c r="Z211" s="117"/>
      <c r="AA211" s="117"/>
      <c r="AB211" s="117"/>
      <c r="AC211" s="117"/>
      <c r="AD211" s="117"/>
      <c r="AE211" s="117"/>
      <c r="AF211" s="117"/>
      <c r="AG211" s="117"/>
      <c r="AH211" s="117"/>
      <c r="AI211" s="117"/>
      <c r="AJ211" s="117"/>
      <c r="AK211" s="117"/>
      <c r="AL211" s="117"/>
      <c r="AM211" s="117"/>
      <c r="AN211" s="117"/>
      <c r="AO211" s="117"/>
      <c r="AP211" s="117"/>
      <c r="AQ211" s="117"/>
      <c r="AR211" s="117"/>
      <c r="AS211" s="117"/>
      <c r="AT211" s="117"/>
      <c r="AU211" s="117"/>
      <c r="AV211" s="117"/>
      <c r="AW211" s="117"/>
      <c r="AX211" s="117"/>
      <c r="AY211" s="117"/>
      <c r="AZ211" s="117"/>
      <c r="BA211" s="117"/>
      <c r="BB211" s="117"/>
      <c r="BC211" s="117"/>
      <c r="BD211" s="117"/>
      <c r="BE211" s="117"/>
      <c r="BF211" s="117"/>
      <c r="BG211" s="117"/>
      <c r="BH211" s="117"/>
      <c r="BI211" s="117"/>
      <c r="BJ211" s="117"/>
      <c r="BK211" s="117"/>
      <c r="BL211" s="117"/>
      <c r="BM211" s="117"/>
      <c r="BN211" s="117"/>
      <c r="BO211" s="117"/>
      <c r="BP211" s="117"/>
      <c r="BQ211" s="117"/>
      <c r="BR211" s="117"/>
      <c r="BS211" s="117"/>
      <c r="BT211" s="117"/>
      <c r="BU211" s="117"/>
      <c r="BV211" s="117"/>
      <c r="BW211" s="117"/>
      <c r="BX211" s="117"/>
      <c r="BY211" s="117"/>
      <c r="BZ211" s="117"/>
      <c r="CA211" s="117"/>
      <c r="CB211" s="117"/>
      <c r="CC211" s="117"/>
      <c r="CD211" s="117"/>
      <c r="CE211" s="117"/>
      <c r="CF211" s="117"/>
      <c r="CG211" s="117"/>
      <c r="CH211" s="117"/>
      <c r="CI211" s="117"/>
      <c r="CJ211" s="117"/>
      <c r="CK211" s="117"/>
      <c r="CL211" s="117"/>
      <c r="CM211" s="117"/>
      <c r="CN211" s="117"/>
      <c r="CO211" s="117"/>
      <c r="CP211" s="117"/>
      <c r="CQ211" s="117"/>
      <c r="CR211" s="117"/>
      <c r="CS211" s="117"/>
      <c r="CT211" s="117"/>
      <c r="CU211" s="117"/>
      <c r="CV211" s="117"/>
      <c r="CW211" s="117"/>
      <c r="CX211" s="117"/>
      <c r="CY211" s="117"/>
      <c r="CZ211" s="117"/>
      <c r="DA211" s="117"/>
      <c r="DB211" s="117"/>
      <c r="DC211" s="117"/>
      <c r="DD211" s="117"/>
      <c r="DE211" s="117"/>
      <c r="DF211" s="117"/>
      <c r="DG211" s="117"/>
      <c r="DH211" s="117"/>
      <c r="DI211" s="117"/>
      <c r="DJ211" s="117"/>
      <c r="DK211" s="117"/>
      <c r="DL211" s="117"/>
      <c r="DM211" s="117"/>
      <c r="DN211" s="117"/>
      <c r="DO211" s="117"/>
      <c r="DP211" s="117"/>
      <c r="DQ211" s="117"/>
      <c r="DR211" s="117"/>
      <c r="DS211" s="117"/>
      <c r="DT211" s="117"/>
      <c r="DU211" s="117"/>
      <c r="DV211" s="117"/>
      <c r="DW211" s="117"/>
      <c r="DX211" s="117"/>
      <c r="DY211" s="117"/>
      <c r="DZ211" s="117"/>
      <c r="EA211" s="117"/>
      <c r="EB211" s="117"/>
      <c r="EC211" s="117"/>
      <c r="ED211" s="117"/>
      <c r="EE211" s="117"/>
      <c r="EF211" s="117"/>
      <c r="EG211" s="117"/>
      <c r="EH211" s="117"/>
      <c r="EI211" s="117"/>
      <c r="EJ211" s="117"/>
      <c r="EK211" s="117"/>
      <c r="EL211" s="117"/>
      <c r="EM211" s="117"/>
      <c r="EN211" s="117"/>
      <c r="EO211" s="117"/>
      <c r="EP211" s="117"/>
      <c r="EQ211" s="117"/>
      <c r="ER211" s="117"/>
      <c r="ES211" s="117"/>
      <c r="ET211" s="117"/>
      <c r="EU211" s="117"/>
      <c r="EV211" s="117"/>
      <c r="EW211" s="117"/>
      <c r="EX211" s="117"/>
      <c r="EY211" s="117"/>
      <c r="EZ211" s="117"/>
      <c r="FA211" s="117"/>
      <c r="FB211" s="117"/>
      <c r="FC211" s="117"/>
      <c r="FD211" s="117"/>
      <c r="FE211" s="117"/>
      <c r="FF211" s="117"/>
      <c r="FG211" s="117"/>
      <c r="FH211" s="117"/>
      <c r="FI211" s="117"/>
      <c r="FJ211" s="117"/>
      <c r="FK211" s="117"/>
      <c r="FL211" s="117"/>
      <c r="FM211" s="117"/>
      <c r="FN211" s="117"/>
      <c r="FO211" s="117"/>
      <c r="FP211" s="117"/>
      <c r="FQ211" s="117"/>
      <c r="FR211" s="117"/>
      <c r="FS211" s="117"/>
      <c r="FT211" s="117"/>
      <c r="FU211" s="117"/>
      <c r="FV211" s="117"/>
      <c r="FW211" s="117"/>
      <c r="FX211" s="117"/>
      <c r="FY211" s="117"/>
      <c r="FZ211" s="117"/>
      <c r="GA211" s="117"/>
      <c r="GB211" s="117"/>
      <c r="GC211" s="117"/>
      <c r="GD211" s="117"/>
      <c r="GE211" s="117"/>
      <c r="GF211" s="117"/>
      <c r="GG211" s="117"/>
      <c r="GH211" s="117"/>
      <c r="GI211" s="117"/>
      <c r="GJ211" s="117"/>
      <c r="GK211" s="117"/>
      <c r="GL211" s="117"/>
      <c r="GM211" s="117"/>
      <c r="GN211" s="117"/>
      <c r="GO211" s="117"/>
      <c r="GP211" s="117"/>
      <c r="GQ211" s="117"/>
      <c r="GR211" s="117"/>
      <c r="GS211" s="117"/>
      <c r="GT211" s="117"/>
      <c r="GU211" s="117"/>
      <c r="GV211" s="117"/>
      <c r="GW211" s="117"/>
      <c r="GX211" s="117"/>
      <c r="GY211" s="117"/>
      <c r="GZ211" s="117"/>
      <c r="HA211" s="117"/>
      <c r="HB211" s="117"/>
      <c r="HC211" s="117"/>
      <c r="HD211" s="117"/>
      <c r="HE211" s="117"/>
      <c r="HF211" s="117"/>
      <c r="HG211" s="117"/>
      <c r="HH211" s="117"/>
      <c r="HI211" s="117"/>
      <c r="HJ211" s="117"/>
      <c r="HK211" s="117"/>
      <c r="HL211" s="117"/>
      <c r="HM211" s="117"/>
      <c r="HN211" s="117"/>
      <c r="HO211" s="117"/>
      <c r="HP211" s="117"/>
      <c r="HQ211" s="117"/>
      <c r="HR211" s="117"/>
      <c r="HS211" s="117"/>
      <c r="HT211" s="117"/>
      <c r="HU211" s="117"/>
      <c r="HV211" s="117"/>
      <c r="HW211" s="117"/>
      <c r="HX211" s="117"/>
      <c r="HY211" s="117"/>
      <c r="HZ211" s="117"/>
      <c r="IA211" s="117"/>
      <c r="IB211" s="117"/>
      <c r="IC211" s="117"/>
      <c r="ID211" s="117"/>
      <c r="IE211" s="117"/>
      <c r="IF211" s="117"/>
      <c r="IG211" s="117"/>
      <c r="IH211" s="117"/>
      <c r="II211" s="117"/>
      <c r="IJ211" s="117"/>
      <c r="IK211" s="117"/>
      <c r="IL211" s="117"/>
      <c r="IM211" s="117"/>
      <c r="IN211" s="117"/>
      <c r="IO211" s="117"/>
      <c r="IP211" s="117"/>
      <c r="IQ211" s="117"/>
      <c r="IR211" s="117"/>
      <c r="IS211" s="117"/>
      <c r="IT211" s="117"/>
      <c r="IU211" s="117"/>
      <c r="IV211" s="117"/>
      <c r="IW211" s="117"/>
    </row>
    <row r="212" customFormat="false" ht="12.75" hidden="false" customHeight="false" outlineLevel="0" collapsed="false">
      <c r="A212" s="117"/>
      <c r="B212" s="128" t="n">
        <v>43221</v>
      </c>
      <c r="C212" s="115" t="n">
        <v>5.444</v>
      </c>
      <c r="E212" s="115" t="n">
        <v>0</v>
      </c>
      <c r="F212" s="116" t="n">
        <v>0.44</v>
      </c>
      <c r="G212" s="115" t="n">
        <v>0.385</v>
      </c>
      <c r="H212" s="115" t="n">
        <v>0.195</v>
      </c>
      <c r="I212" s="115" t="n">
        <v>0.165</v>
      </c>
      <c r="L212" s="117"/>
      <c r="M212" s="117"/>
      <c r="N212" s="117"/>
      <c r="O212" s="117"/>
      <c r="P212" s="117"/>
      <c r="Q212" s="117"/>
      <c r="R212" s="117"/>
      <c r="S212" s="117"/>
      <c r="T212" s="117"/>
      <c r="U212" s="117"/>
      <c r="V212" s="117"/>
      <c r="W212" s="117"/>
      <c r="X212" s="117"/>
      <c r="Y212" s="117"/>
      <c r="Z212" s="117"/>
      <c r="AA212" s="117"/>
      <c r="AB212" s="117"/>
      <c r="AC212" s="117"/>
      <c r="AD212" s="117"/>
      <c r="AE212" s="117"/>
      <c r="AF212" s="117"/>
      <c r="AG212" s="117"/>
      <c r="AH212" s="117"/>
      <c r="AI212" s="117"/>
      <c r="AJ212" s="117"/>
      <c r="AK212" s="117"/>
      <c r="AL212" s="117"/>
      <c r="AM212" s="117"/>
      <c r="AN212" s="117"/>
      <c r="AO212" s="117"/>
      <c r="AP212" s="117"/>
      <c r="AQ212" s="117"/>
      <c r="AR212" s="117"/>
      <c r="AS212" s="117"/>
      <c r="AT212" s="117"/>
      <c r="AU212" s="117"/>
      <c r="AV212" s="117"/>
      <c r="AW212" s="117"/>
      <c r="AX212" s="117"/>
      <c r="AY212" s="117"/>
      <c r="AZ212" s="117"/>
      <c r="BA212" s="117"/>
      <c r="BB212" s="117"/>
      <c r="BC212" s="117"/>
      <c r="BD212" s="117"/>
      <c r="BE212" s="117"/>
      <c r="BF212" s="117"/>
      <c r="BG212" s="117"/>
      <c r="BH212" s="117"/>
      <c r="BI212" s="117"/>
      <c r="BJ212" s="117"/>
      <c r="BK212" s="117"/>
      <c r="BL212" s="117"/>
      <c r="BM212" s="117"/>
      <c r="BN212" s="117"/>
      <c r="BO212" s="117"/>
      <c r="BP212" s="117"/>
      <c r="BQ212" s="117"/>
      <c r="BR212" s="117"/>
      <c r="BS212" s="117"/>
      <c r="BT212" s="117"/>
      <c r="BU212" s="117"/>
      <c r="BV212" s="117"/>
      <c r="BW212" s="117"/>
      <c r="BX212" s="117"/>
      <c r="BY212" s="117"/>
      <c r="BZ212" s="117"/>
      <c r="CA212" s="117"/>
      <c r="CB212" s="117"/>
      <c r="CC212" s="117"/>
      <c r="CD212" s="117"/>
      <c r="CE212" s="117"/>
      <c r="CF212" s="117"/>
      <c r="CG212" s="117"/>
      <c r="CH212" s="117"/>
      <c r="CI212" s="117"/>
      <c r="CJ212" s="117"/>
      <c r="CK212" s="117"/>
      <c r="CL212" s="117"/>
      <c r="CM212" s="117"/>
      <c r="CN212" s="117"/>
      <c r="CO212" s="117"/>
      <c r="CP212" s="117"/>
      <c r="CQ212" s="117"/>
      <c r="CR212" s="117"/>
      <c r="CS212" s="117"/>
      <c r="CT212" s="117"/>
      <c r="CU212" s="117"/>
      <c r="CV212" s="117"/>
      <c r="CW212" s="117"/>
      <c r="CX212" s="117"/>
      <c r="CY212" s="117"/>
      <c r="CZ212" s="117"/>
      <c r="DA212" s="117"/>
      <c r="DB212" s="117"/>
      <c r="DC212" s="117"/>
      <c r="DD212" s="117"/>
      <c r="DE212" s="117"/>
      <c r="DF212" s="117"/>
      <c r="DG212" s="117"/>
      <c r="DH212" s="117"/>
      <c r="DI212" s="117"/>
      <c r="DJ212" s="117"/>
      <c r="DK212" s="117"/>
      <c r="DL212" s="117"/>
      <c r="DM212" s="117"/>
      <c r="DN212" s="117"/>
      <c r="DO212" s="117"/>
      <c r="DP212" s="117"/>
      <c r="DQ212" s="117"/>
      <c r="DR212" s="117"/>
      <c r="DS212" s="117"/>
      <c r="DT212" s="117"/>
      <c r="DU212" s="117"/>
      <c r="DV212" s="117"/>
      <c r="DW212" s="117"/>
      <c r="DX212" s="117"/>
      <c r="DY212" s="117"/>
      <c r="DZ212" s="117"/>
      <c r="EA212" s="117"/>
      <c r="EB212" s="117"/>
      <c r="EC212" s="117"/>
      <c r="ED212" s="117"/>
      <c r="EE212" s="117"/>
      <c r="EF212" s="117"/>
      <c r="EG212" s="117"/>
      <c r="EH212" s="117"/>
      <c r="EI212" s="117"/>
      <c r="EJ212" s="117"/>
      <c r="EK212" s="117"/>
      <c r="EL212" s="117"/>
      <c r="EM212" s="117"/>
      <c r="EN212" s="117"/>
      <c r="EO212" s="117"/>
      <c r="EP212" s="117"/>
      <c r="EQ212" s="117"/>
      <c r="ER212" s="117"/>
      <c r="ES212" s="117"/>
      <c r="ET212" s="117"/>
      <c r="EU212" s="117"/>
      <c r="EV212" s="117"/>
      <c r="EW212" s="117"/>
      <c r="EX212" s="117"/>
      <c r="EY212" s="117"/>
      <c r="EZ212" s="117"/>
      <c r="FA212" s="117"/>
      <c r="FB212" s="117"/>
      <c r="FC212" s="117"/>
      <c r="FD212" s="117"/>
      <c r="FE212" s="117"/>
      <c r="FF212" s="117"/>
      <c r="FG212" s="117"/>
      <c r="FH212" s="117"/>
      <c r="FI212" s="117"/>
      <c r="FJ212" s="117"/>
      <c r="FK212" s="117"/>
      <c r="FL212" s="117"/>
      <c r="FM212" s="117"/>
      <c r="FN212" s="117"/>
      <c r="FO212" s="117"/>
      <c r="FP212" s="117"/>
      <c r="FQ212" s="117"/>
      <c r="FR212" s="117"/>
      <c r="FS212" s="117"/>
      <c r="FT212" s="117"/>
      <c r="FU212" s="117"/>
      <c r="FV212" s="117"/>
      <c r="FW212" s="117"/>
      <c r="FX212" s="117"/>
      <c r="FY212" s="117"/>
      <c r="FZ212" s="117"/>
      <c r="GA212" s="117"/>
      <c r="GB212" s="117"/>
      <c r="GC212" s="117"/>
      <c r="GD212" s="117"/>
      <c r="GE212" s="117"/>
      <c r="GF212" s="117"/>
      <c r="GG212" s="117"/>
      <c r="GH212" s="117"/>
      <c r="GI212" s="117"/>
      <c r="GJ212" s="117"/>
      <c r="GK212" s="117"/>
      <c r="GL212" s="117"/>
      <c r="GM212" s="117"/>
      <c r="GN212" s="117"/>
      <c r="GO212" s="117"/>
      <c r="GP212" s="117"/>
      <c r="GQ212" s="117"/>
      <c r="GR212" s="117"/>
      <c r="GS212" s="117"/>
      <c r="GT212" s="117"/>
      <c r="GU212" s="117"/>
      <c r="GV212" s="117"/>
      <c r="GW212" s="117"/>
      <c r="GX212" s="117"/>
      <c r="GY212" s="117"/>
      <c r="GZ212" s="117"/>
      <c r="HA212" s="117"/>
      <c r="HB212" s="117"/>
      <c r="HC212" s="117"/>
      <c r="HD212" s="117"/>
      <c r="HE212" s="117"/>
      <c r="HF212" s="117"/>
      <c r="HG212" s="117"/>
      <c r="HH212" s="117"/>
      <c r="HI212" s="117"/>
      <c r="HJ212" s="117"/>
      <c r="HK212" s="117"/>
      <c r="HL212" s="117"/>
      <c r="HM212" s="117"/>
      <c r="HN212" s="117"/>
      <c r="HO212" s="117"/>
      <c r="HP212" s="117"/>
      <c r="HQ212" s="117"/>
      <c r="HR212" s="117"/>
      <c r="HS212" s="117"/>
      <c r="HT212" s="117"/>
      <c r="HU212" s="117"/>
      <c r="HV212" s="117"/>
      <c r="HW212" s="117"/>
      <c r="HX212" s="117"/>
      <c r="HY212" s="117"/>
      <c r="HZ212" s="117"/>
      <c r="IA212" s="117"/>
      <c r="IB212" s="117"/>
      <c r="IC212" s="117"/>
      <c r="ID212" s="117"/>
      <c r="IE212" s="117"/>
      <c r="IF212" s="117"/>
      <c r="IG212" s="117"/>
      <c r="IH212" s="117"/>
      <c r="II212" s="117"/>
      <c r="IJ212" s="117"/>
      <c r="IK212" s="117"/>
      <c r="IL212" s="117"/>
      <c r="IM212" s="117"/>
      <c r="IN212" s="117"/>
      <c r="IO212" s="117"/>
      <c r="IP212" s="117"/>
      <c r="IQ212" s="117"/>
      <c r="IR212" s="117"/>
      <c r="IS212" s="117"/>
      <c r="IT212" s="117"/>
      <c r="IU212" s="117"/>
      <c r="IV212" s="117"/>
      <c r="IW212" s="117"/>
    </row>
    <row r="213" customFormat="false" ht="12.75" hidden="false" customHeight="false" outlineLevel="0" collapsed="false">
      <c r="A213" s="117"/>
      <c r="B213" s="128" t="n">
        <v>43252</v>
      </c>
      <c r="C213" s="115" t="n">
        <v>5.481</v>
      </c>
      <c r="E213" s="115" t="n">
        <v>0</v>
      </c>
      <c r="F213" s="116" t="n">
        <v>0.44</v>
      </c>
      <c r="G213" s="115" t="n">
        <v>0.385</v>
      </c>
      <c r="H213" s="115" t="n">
        <v>0.195</v>
      </c>
      <c r="I213" s="115" t="n">
        <v>0.17</v>
      </c>
      <c r="L213" s="117"/>
      <c r="M213" s="117"/>
      <c r="N213" s="117"/>
      <c r="O213" s="117"/>
      <c r="P213" s="117"/>
      <c r="Q213" s="117"/>
      <c r="R213" s="117"/>
      <c r="S213" s="117"/>
      <c r="T213" s="117"/>
      <c r="U213" s="117"/>
      <c r="V213" s="117"/>
      <c r="W213" s="117"/>
      <c r="X213" s="117"/>
      <c r="Y213" s="117"/>
      <c r="Z213" s="117"/>
      <c r="AA213" s="117"/>
      <c r="AB213" s="117"/>
      <c r="AC213" s="117"/>
      <c r="AD213" s="117"/>
      <c r="AE213" s="117"/>
      <c r="AF213" s="117"/>
      <c r="AG213" s="117"/>
      <c r="AH213" s="117"/>
      <c r="AI213" s="117"/>
      <c r="AJ213" s="117"/>
      <c r="AK213" s="117"/>
      <c r="AL213" s="117"/>
      <c r="AM213" s="117"/>
      <c r="AN213" s="117"/>
      <c r="AO213" s="117"/>
      <c r="AP213" s="117"/>
      <c r="AQ213" s="117"/>
      <c r="AR213" s="117"/>
      <c r="AS213" s="117"/>
      <c r="AT213" s="117"/>
      <c r="AU213" s="117"/>
      <c r="AV213" s="117"/>
      <c r="AW213" s="117"/>
      <c r="AX213" s="117"/>
      <c r="AY213" s="117"/>
      <c r="AZ213" s="117"/>
      <c r="BA213" s="117"/>
      <c r="BB213" s="117"/>
      <c r="BC213" s="117"/>
      <c r="BD213" s="117"/>
      <c r="BE213" s="117"/>
      <c r="BF213" s="117"/>
      <c r="BG213" s="117"/>
      <c r="BH213" s="117"/>
      <c r="BI213" s="117"/>
      <c r="BJ213" s="117"/>
      <c r="BK213" s="117"/>
      <c r="BL213" s="117"/>
      <c r="BM213" s="117"/>
      <c r="BN213" s="117"/>
      <c r="BO213" s="117"/>
      <c r="BP213" s="117"/>
      <c r="BQ213" s="117"/>
      <c r="BR213" s="117"/>
      <c r="BS213" s="117"/>
      <c r="BT213" s="117"/>
      <c r="BU213" s="117"/>
      <c r="BV213" s="117"/>
      <c r="BW213" s="117"/>
      <c r="BX213" s="117"/>
      <c r="BY213" s="117"/>
      <c r="BZ213" s="117"/>
      <c r="CA213" s="117"/>
      <c r="CB213" s="117"/>
      <c r="CC213" s="117"/>
      <c r="CD213" s="117"/>
      <c r="CE213" s="117"/>
      <c r="CF213" s="117"/>
      <c r="CG213" s="117"/>
      <c r="CH213" s="117"/>
      <c r="CI213" s="117"/>
      <c r="CJ213" s="117"/>
      <c r="CK213" s="117"/>
      <c r="CL213" s="117"/>
      <c r="CM213" s="117"/>
      <c r="CN213" s="117"/>
      <c r="CO213" s="117"/>
      <c r="CP213" s="117"/>
      <c r="CQ213" s="117"/>
      <c r="CR213" s="117"/>
      <c r="CS213" s="117"/>
      <c r="CT213" s="117"/>
      <c r="CU213" s="117"/>
      <c r="CV213" s="117"/>
      <c r="CW213" s="117"/>
      <c r="CX213" s="117"/>
      <c r="CY213" s="117"/>
      <c r="CZ213" s="117"/>
      <c r="DA213" s="117"/>
      <c r="DB213" s="117"/>
      <c r="DC213" s="117"/>
      <c r="DD213" s="117"/>
      <c r="DE213" s="117"/>
      <c r="DF213" s="117"/>
      <c r="DG213" s="117"/>
      <c r="DH213" s="117"/>
      <c r="DI213" s="117"/>
      <c r="DJ213" s="117"/>
      <c r="DK213" s="117"/>
      <c r="DL213" s="117"/>
      <c r="DM213" s="117"/>
      <c r="DN213" s="117"/>
      <c r="DO213" s="117"/>
      <c r="DP213" s="117"/>
      <c r="DQ213" s="117"/>
      <c r="DR213" s="117"/>
      <c r="DS213" s="117"/>
      <c r="DT213" s="117"/>
      <c r="DU213" s="117"/>
      <c r="DV213" s="117"/>
      <c r="DW213" s="117"/>
      <c r="DX213" s="117"/>
      <c r="DY213" s="117"/>
      <c r="DZ213" s="117"/>
      <c r="EA213" s="117"/>
      <c r="EB213" s="117"/>
      <c r="EC213" s="117"/>
      <c r="ED213" s="117"/>
      <c r="EE213" s="117"/>
      <c r="EF213" s="117"/>
      <c r="EG213" s="117"/>
      <c r="EH213" s="117"/>
      <c r="EI213" s="117"/>
      <c r="EJ213" s="117"/>
      <c r="EK213" s="117"/>
      <c r="EL213" s="117"/>
      <c r="EM213" s="117"/>
      <c r="EN213" s="117"/>
      <c r="EO213" s="117"/>
      <c r="EP213" s="117"/>
      <c r="EQ213" s="117"/>
      <c r="ER213" s="117"/>
      <c r="ES213" s="117"/>
      <c r="ET213" s="117"/>
      <c r="EU213" s="117"/>
      <c r="EV213" s="117"/>
      <c r="EW213" s="117"/>
      <c r="EX213" s="117"/>
      <c r="EY213" s="117"/>
      <c r="EZ213" s="117"/>
      <c r="FA213" s="117"/>
      <c r="FB213" s="117"/>
      <c r="FC213" s="117"/>
      <c r="FD213" s="117"/>
      <c r="FE213" s="117"/>
      <c r="FF213" s="117"/>
      <c r="FG213" s="117"/>
      <c r="FH213" s="117"/>
      <c r="FI213" s="117"/>
      <c r="FJ213" s="117"/>
      <c r="FK213" s="117"/>
      <c r="FL213" s="117"/>
      <c r="FM213" s="117"/>
      <c r="FN213" s="117"/>
      <c r="FO213" s="117"/>
      <c r="FP213" s="117"/>
      <c r="FQ213" s="117"/>
      <c r="FR213" s="117"/>
      <c r="FS213" s="117"/>
      <c r="FT213" s="117"/>
      <c r="FU213" s="117"/>
      <c r="FV213" s="117"/>
      <c r="FW213" s="117"/>
      <c r="FX213" s="117"/>
      <c r="FY213" s="117"/>
      <c r="FZ213" s="117"/>
      <c r="GA213" s="117"/>
      <c r="GB213" s="117"/>
      <c r="GC213" s="117"/>
      <c r="GD213" s="117"/>
      <c r="GE213" s="117"/>
      <c r="GF213" s="117"/>
      <c r="GG213" s="117"/>
      <c r="GH213" s="117"/>
      <c r="GI213" s="117"/>
      <c r="GJ213" s="117"/>
      <c r="GK213" s="117"/>
      <c r="GL213" s="117"/>
      <c r="GM213" s="117"/>
      <c r="GN213" s="117"/>
      <c r="GO213" s="117"/>
      <c r="GP213" s="117"/>
      <c r="GQ213" s="117"/>
      <c r="GR213" s="117"/>
      <c r="GS213" s="117"/>
      <c r="GT213" s="117"/>
      <c r="GU213" s="117"/>
      <c r="GV213" s="117"/>
      <c r="GW213" s="117"/>
      <c r="GX213" s="117"/>
      <c r="GY213" s="117"/>
      <c r="GZ213" s="117"/>
      <c r="HA213" s="117"/>
      <c r="HB213" s="117"/>
      <c r="HC213" s="117"/>
      <c r="HD213" s="117"/>
      <c r="HE213" s="117"/>
      <c r="HF213" s="117"/>
      <c r="HG213" s="117"/>
      <c r="HH213" s="117"/>
      <c r="HI213" s="117"/>
      <c r="HJ213" s="117"/>
      <c r="HK213" s="117"/>
      <c r="HL213" s="117"/>
      <c r="HM213" s="117"/>
      <c r="HN213" s="117"/>
      <c r="HO213" s="117"/>
      <c r="HP213" s="117"/>
      <c r="HQ213" s="117"/>
      <c r="HR213" s="117"/>
      <c r="HS213" s="117"/>
      <c r="HT213" s="117"/>
      <c r="HU213" s="117"/>
      <c r="HV213" s="117"/>
      <c r="HW213" s="117"/>
      <c r="HX213" s="117"/>
      <c r="HY213" s="117"/>
      <c r="HZ213" s="117"/>
      <c r="IA213" s="117"/>
      <c r="IB213" s="117"/>
      <c r="IC213" s="117"/>
      <c r="ID213" s="117"/>
      <c r="IE213" s="117"/>
      <c r="IF213" s="117"/>
      <c r="IG213" s="117"/>
      <c r="IH213" s="117"/>
      <c r="II213" s="117"/>
      <c r="IJ213" s="117"/>
      <c r="IK213" s="117"/>
      <c r="IL213" s="117"/>
      <c r="IM213" s="117"/>
      <c r="IN213" s="117"/>
      <c r="IO213" s="117"/>
      <c r="IP213" s="117"/>
      <c r="IQ213" s="117"/>
      <c r="IR213" s="117"/>
      <c r="IS213" s="117"/>
      <c r="IT213" s="117"/>
      <c r="IU213" s="117"/>
      <c r="IV213" s="117"/>
      <c r="IW213" s="117"/>
    </row>
    <row r="214" customFormat="false" ht="12.75" hidden="false" customHeight="false" outlineLevel="0" collapsed="false">
      <c r="A214" s="117"/>
      <c r="B214" s="128" t="n">
        <v>43282</v>
      </c>
      <c r="C214" s="115" t="n">
        <v>5.521</v>
      </c>
      <c r="E214" s="115" t="n">
        <v>0</v>
      </c>
      <c r="F214" s="116" t="n">
        <v>0.5</v>
      </c>
      <c r="G214" s="115" t="n">
        <v>0.3975</v>
      </c>
      <c r="H214" s="115" t="n">
        <v>0.265</v>
      </c>
      <c r="I214" s="115" t="n">
        <v>0.175</v>
      </c>
      <c r="L214" s="117"/>
      <c r="M214" s="117"/>
      <c r="N214" s="117"/>
      <c r="O214" s="117"/>
      <c r="P214" s="117"/>
      <c r="Q214" s="117"/>
      <c r="R214" s="117"/>
      <c r="S214" s="117"/>
      <c r="T214" s="117"/>
      <c r="U214" s="117"/>
      <c r="V214" s="117"/>
      <c r="W214" s="117"/>
      <c r="X214" s="117"/>
      <c r="Y214" s="117"/>
      <c r="Z214" s="117"/>
      <c r="AA214" s="117"/>
      <c r="AB214" s="117"/>
      <c r="AC214" s="117"/>
      <c r="AD214" s="117"/>
      <c r="AE214" s="117"/>
      <c r="AF214" s="117"/>
      <c r="AG214" s="117"/>
      <c r="AH214" s="117"/>
      <c r="AI214" s="117"/>
      <c r="AJ214" s="117"/>
      <c r="AK214" s="117"/>
      <c r="AL214" s="117"/>
      <c r="AM214" s="117"/>
      <c r="AN214" s="117"/>
      <c r="AO214" s="117"/>
      <c r="AP214" s="117"/>
      <c r="AQ214" s="117"/>
      <c r="AR214" s="117"/>
      <c r="AS214" s="117"/>
      <c r="AT214" s="117"/>
      <c r="AU214" s="117"/>
      <c r="AV214" s="117"/>
      <c r="AW214" s="117"/>
      <c r="AX214" s="117"/>
      <c r="AY214" s="117"/>
      <c r="AZ214" s="117"/>
      <c r="BA214" s="117"/>
      <c r="BB214" s="117"/>
      <c r="BC214" s="117"/>
      <c r="BD214" s="117"/>
      <c r="BE214" s="117"/>
      <c r="BF214" s="117"/>
      <c r="BG214" s="117"/>
      <c r="BH214" s="117"/>
      <c r="BI214" s="117"/>
      <c r="BJ214" s="117"/>
      <c r="BK214" s="117"/>
      <c r="BL214" s="117"/>
      <c r="BM214" s="117"/>
      <c r="BN214" s="117"/>
      <c r="BO214" s="117"/>
      <c r="BP214" s="117"/>
      <c r="BQ214" s="117"/>
      <c r="BR214" s="117"/>
      <c r="BS214" s="117"/>
      <c r="BT214" s="117"/>
      <c r="BU214" s="117"/>
      <c r="BV214" s="117"/>
      <c r="BW214" s="117"/>
      <c r="BX214" s="117"/>
      <c r="BY214" s="117"/>
      <c r="BZ214" s="117"/>
      <c r="CA214" s="117"/>
      <c r="CB214" s="117"/>
      <c r="CC214" s="117"/>
      <c r="CD214" s="117"/>
      <c r="CE214" s="117"/>
      <c r="CF214" s="117"/>
      <c r="CG214" s="117"/>
      <c r="CH214" s="117"/>
      <c r="CI214" s="117"/>
      <c r="CJ214" s="117"/>
      <c r="CK214" s="117"/>
      <c r="CL214" s="117"/>
      <c r="CM214" s="117"/>
      <c r="CN214" s="117"/>
      <c r="CO214" s="117"/>
      <c r="CP214" s="117"/>
      <c r="CQ214" s="117"/>
      <c r="CR214" s="117"/>
      <c r="CS214" s="117"/>
      <c r="CT214" s="117"/>
      <c r="CU214" s="117"/>
      <c r="CV214" s="117"/>
      <c r="CW214" s="117"/>
      <c r="CX214" s="117"/>
      <c r="CY214" s="117"/>
      <c r="CZ214" s="117"/>
      <c r="DA214" s="117"/>
      <c r="DB214" s="117"/>
      <c r="DC214" s="117"/>
      <c r="DD214" s="117"/>
      <c r="DE214" s="117"/>
      <c r="DF214" s="117"/>
      <c r="DG214" s="117"/>
      <c r="DH214" s="117"/>
      <c r="DI214" s="117"/>
      <c r="DJ214" s="117"/>
      <c r="DK214" s="117"/>
      <c r="DL214" s="117"/>
      <c r="DM214" s="117"/>
      <c r="DN214" s="117"/>
      <c r="DO214" s="117"/>
      <c r="DP214" s="117"/>
      <c r="DQ214" s="117"/>
      <c r="DR214" s="117"/>
      <c r="DS214" s="117"/>
      <c r="DT214" s="117"/>
      <c r="DU214" s="117"/>
      <c r="DV214" s="117"/>
      <c r="DW214" s="117"/>
      <c r="DX214" s="117"/>
      <c r="DY214" s="117"/>
      <c r="DZ214" s="117"/>
      <c r="EA214" s="117"/>
      <c r="EB214" s="117"/>
      <c r="EC214" s="117"/>
      <c r="ED214" s="117"/>
      <c r="EE214" s="117"/>
      <c r="EF214" s="117"/>
      <c r="EG214" s="117"/>
      <c r="EH214" s="117"/>
      <c r="EI214" s="117"/>
      <c r="EJ214" s="117"/>
      <c r="EK214" s="117"/>
      <c r="EL214" s="117"/>
      <c r="EM214" s="117"/>
      <c r="EN214" s="117"/>
      <c r="EO214" s="117"/>
      <c r="EP214" s="117"/>
      <c r="EQ214" s="117"/>
      <c r="ER214" s="117"/>
      <c r="ES214" s="117"/>
      <c r="ET214" s="117"/>
      <c r="EU214" s="117"/>
      <c r="EV214" s="117"/>
      <c r="EW214" s="117"/>
      <c r="EX214" s="117"/>
      <c r="EY214" s="117"/>
      <c r="EZ214" s="117"/>
      <c r="FA214" s="117"/>
      <c r="FB214" s="117"/>
      <c r="FC214" s="117"/>
      <c r="FD214" s="117"/>
      <c r="FE214" s="117"/>
      <c r="FF214" s="117"/>
      <c r="FG214" s="117"/>
      <c r="FH214" s="117"/>
      <c r="FI214" s="117"/>
      <c r="FJ214" s="117"/>
      <c r="FK214" s="117"/>
      <c r="FL214" s="117"/>
      <c r="FM214" s="117"/>
      <c r="FN214" s="117"/>
      <c r="FO214" s="117"/>
      <c r="FP214" s="117"/>
      <c r="FQ214" s="117"/>
      <c r="FR214" s="117"/>
      <c r="FS214" s="117"/>
      <c r="FT214" s="117"/>
      <c r="FU214" s="117"/>
      <c r="FV214" s="117"/>
      <c r="FW214" s="117"/>
      <c r="FX214" s="117"/>
      <c r="FY214" s="117"/>
      <c r="FZ214" s="117"/>
      <c r="GA214" s="117"/>
      <c r="GB214" s="117"/>
      <c r="GC214" s="117"/>
      <c r="GD214" s="117"/>
      <c r="GE214" s="117"/>
      <c r="GF214" s="117"/>
      <c r="GG214" s="117"/>
      <c r="GH214" s="117"/>
      <c r="GI214" s="117"/>
      <c r="GJ214" s="117"/>
      <c r="GK214" s="117"/>
      <c r="GL214" s="117"/>
      <c r="GM214" s="117"/>
      <c r="GN214" s="117"/>
      <c r="GO214" s="117"/>
      <c r="GP214" s="117"/>
      <c r="GQ214" s="117"/>
      <c r="GR214" s="117"/>
      <c r="GS214" s="117"/>
      <c r="GT214" s="117"/>
      <c r="GU214" s="117"/>
      <c r="GV214" s="117"/>
      <c r="GW214" s="117"/>
      <c r="GX214" s="117"/>
      <c r="GY214" s="117"/>
      <c r="GZ214" s="117"/>
      <c r="HA214" s="117"/>
      <c r="HB214" s="117"/>
      <c r="HC214" s="117"/>
      <c r="HD214" s="117"/>
      <c r="HE214" s="117"/>
      <c r="HF214" s="117"/>
      <c r="HG214" s="117"/>
      <c r="HH214" s="117"/>
      <c r="HI214" s="117"/>
      <c r="HJ214" s="117"/>
      <c r="HK214" s="117"/>
      <c r="HL214" s="117"/>
      <c r="HM214" s="117"/>
      <c r="HN214" s="117"/>
      <c r="HO214" s="117"/>
      <c r="HP214" s="117"/>
      <c r="HQ214" s="117"/>
      <c r="HR214" s="117"/>
      <c r="HS214" s="117"/>
      <c r="HT214" s="117"/>
      <c r="HU214" s="117"/>
      <c r="HV214" s="117"/>
      <c r="HW214" s="117"/>
      <c r="HX214" s="117"/>
      <c r="HY214" s="117"/>
      <c r="HZ214" s="117"/>
      <c r="IA214" s="117"/>
      <c r="IB214" s="117"/>
      <c r="IC214" s="117"/>
      <c r="ID214" s="117"/>
      <c r="IE214" s="117"/>
      <c r="IF214" s="117"/>
      <c r="IG214" s="117"/>
      <c r="IH214" s="117"/>
      <c r="II214" s="117"/>
      <c r="IJ214" s="117"/>
      <c r="IK214" s="117"/>
      <c r="IL214" s="117"/>
      <c r="IM214" s="117"/>
      <c r="IN214" s="117"/>
      <c r="IO214" s="117"/>
      <c r="IP214" s="117"/>
      <c r="IQ214" s="117"/>
      <c r="IR214" s="117"/>
      <c r="IS214" s="117"/>
      <c r="IT214" s="117"/>
      <c r="IU214" s="117"/>
      <c r="IV214" s="117"/>
      <c r="IW214" s="117"/>
    </row>
    <row r="215" customFormat="false" ht="12.75" hidden="false" customHeight="false" outlineLevel="0" collapsed="false">
      <c r="A215" s="117"/>
      <c r="B215" s="128" t="n">
        <v>43313</v>
      </c>
      <c r="C215" s="115" t="n">
        <v>5.569</v>
      </c>
      <c r="E215" s="115" t="n">
        <v>0</v>
      </c>
      <c r="F215" s="116" t="n">
        <v>0.5</v>
      </c>
      <c r="G215" s="115" t="n">
        <v>0.4</v>
      </c>
      <c r="H215" s="115" t="n">
        <v>0.205</v>
      </c>
      <c r="I215" s="115" t="n">
        <v>0.175</v>
      </c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  <c r="Z215" s="117"/>
      <c r="AA215" s="117"/>
      <c r="AB215" s="117"/>
      <c r="AC215" s="117"/>
      <c r="AD215" s="117"/>
      <c r="AE215" s="117"/>
      <c r="AF215" s="117"/>
      <c r="AG215" s="117"/>
      <c r="AH215" s="117"/>
      <c r="AI215" s="117"/>
      <c r="AJ215" s="117"/>
      <c r="AK215" s="117"/>
      <c r="AL215" s="117"/>
      <c r="AM215" s="117"/>
      <c r="AN215" s="117"/>
      <c r="AO215" s="117"/>
      <c r="AP215" s="117"/>
      <c r="AQ215" s="117"/>
      <c r="AR215" s="117"/>
      <c r="AS215" s="117"/>
      <c r="AT215" s="117"/>
      <c r="AU215" s="117"/>
      <c r="AV215" s="117"/>
      <c r="AW215" s="117"/>
      <c r="AX215" s="117"/>
      <c r="AY215" s="117"/>
      <c r="AZ215" s="117"/>
      <c r="BA215" s="117"/>
      <c r="BB215" s="117"/>
      <c r="BC215" s="117"/>
      <c r="BD215" s="117"/>
      <c r="BE215" s="117"/>
      <c r="BF215" s="117"/>
      <c r="BG215" s="117"/>
      <c r="BH215" s="117"/>
      <c r="BI215" s="117"/>
      <c r="BJ215" s="117"/>
      <c r="BK215" s="117"/>
      <c r="BL215" s="117"/>
      <c r="BM215" s="117"/>
      <c r="BN215" s="117"/>
      <c r="BO215" s="117"/>
      <c r="BP215" s="117"/>
      <c r="BQ215" s="117"/>
      <c r="BR215" s="117"/>
      <c r="BS215" s="117"/>
      <c r="BT215" s="117"/>
      <c r="BU215" s="117"/>
      <c r="BV215" s="117"/>
      <c r="BW215" s="117"/>
      <c r="BX215" s="117"/>
      <c r="BY215" s="117"/>
      <c r="BZ215" s="117"/>
      <c r="CA215" s="117"/>
      <c r="CB215" s="117"/>
      <c r="CC215" s="117"/>
      <c r="CD215" s="117"/>
      <c r="CE215" s="117"/>
      <c r="CF215" s="117"/>
      <c r="CG215" s="117"/>
      <c r="CH215" s="117"/>
      <c r="CI215" s="117"/>
      <c r="CJ215" s="117"/>
      <c r="CK215" s="117"/>
      <c r="CL215" s="117"/>
      <c r="CM215" s="117"/>
      <c r="CN215" s="117"/>
      <c r="CO215" s="117"/>
      <c r="CP215" s="117"/>
      <c r="CQ215" s="117"/>
      <c r="CR215" s="117"/>
      <c r="CS215" s="117"/>
      <c r="CT215" s="117"/>
      <c r="CU215" s="117"/>
      <c r="CV215" s="117"/>
      <c r="CW215" s="117"/>
      <c r="CX215" s="117"/>
      <c r="CY215" s="117"/>
      <c r="CZ215" s="117"/>
      <c r="DA215" s="117"/>
      <c r="DB215" s="117"/>
      <c r="DC215" s="117"/>
      <c r="DD215" s="117"/>
      <c r="DE215" s="117"/>
      <c r="DF215" s="117"/>
      <c r="DG215" s="117"/>
      <c r="DH215" s="117"/>
      <c r="DI215" s="117"/>
      <c r="DJ215" s="117"/>
      <c r="DK215" s="117"/>
      <c r="DL215" s="117"/>
      <c r="DM215" s="117"/>
      <c r="DN215" s="117"/>
      <c r="DO215" s="117"/>
      <c r="DP215" s="117"/>
      <c r="DQ215" s="117"/>
      <c r="DR215" s="117"/>
      <c r="DS215" s="117"/>
      <c r="DT215" s="117"/>
      <c r="DU215" s="117"/>
      <c r="DV215" s="117"/>
      <c r="DW215" s="117"/>
      <c r="DX215" s="117"/>
      <c r="DY215" s="117"/>
      <c r="DZ215" s="117"/>
      <c r="EA215" s="117"/>
      <c r="EB215" s="117"/>
      <c r="EC215" s="117"/>
      <c r="ED215" s="117"/>
      <c r="EE215" s="117"/>
      <c r="EF215" s="117"/>
      <c r="EG215" s="117"/>
      <c r="EH215" s="117"/>
      <c r="EI215" s="117"/>
      <c r="EJ215" s="117"/>
      <c r="EK215" s="117"/>
      <c r="EL215" s="117"/>
      <c r="EM215" s="117"/>
      <c r="EN215" s="117"/>
      <c r="EO215" s="117"/>
      <c r="EP215" s="117"/>
      <c r="EQ215" s="117"/>
      <c r="ER215" s="117"/>
      <c r="ES215" s="117"/>
      <c r="ET215" s="117"/>
      <c r="EU215" s="117"/>
      <c r="EV215" s="117"/>
      <c r="EW215" s="117"/>
      <c r="EX215" s="117"/>
      <c r="EY215" s="117"/>
      <c r="EZ215" s="117"/>
      <c r="FA215" s="117"/>
      <c r="FB215" s="117"/>
      <c r="FC215" s="117"/>
      <c r="FD215" s="117"/>
      <c r="FE215" s="117"/>
      <c r="FF215" s="117"/>
      <c r="FG215" s="117"/>
      <c r="FH215" s="117"/>
      <c r="FI215" s="117"/>
      <c r="FJ215" s="117"/>
      <c r="FK215" s="117"/>
      <c r="FL215" s="117"/>
      <c r="FM215" s="117"/>
      <c r="FN215" s="117"/>
      <c r="FO215" s="117"/>
      <c r="FP215" s="117"/>
      <c r="FQ215" s="117"/>
      <c r="FR215" s="117"/>
      <c r="FS215" s="117"/>
      <c r="FT215" s="117"/>
      <c r="FU215" s="117"/>
      <c r="FV215" s="117"/>
      <c r="FW215" s="117"/>
      <c r="FX215" s="117"/>
      <c r="FY215" s="117"/>
      <c r="FZ215" s="117"/>
      <c r="GA215" s="117"/>
      <c r="GB215" s="117"/>
      <c r="GC215" s="117"/>
      <c r="GD215" s="117"/>
      <c r="GE215" s="117"/>
      <c r="GF215" s="117"/>
      <c r="GG215" s="117"/>
      <c r="GH215" s="117"/>
      <c r="GI215" s="117"/>
      <c r="GJ215" s="117"/>
      <c r="GK215" s="117"/>
      <c r="GL215" s="117"/>
      <c r="GM215" s="117"/>
      <c r="GN215" s="117"/>
      <c r="GO215" s="117"/>
      <c r="GP215" s="117"/>
      <c r="GQ215" s="117"/>
      <c r="GR215" s="117"/>
      <c r="GS215" s="117"/>
      <c r="GT215" s="117"/>
      <c r="GU215" s="117"/>
      <c r="GV215" s="117"/>
      <c r="GW215" s="117"/>
      <c r="GX215" s="117"/>
      <c r="GY215" s="117"/>
      <c r="GZ215" s="117"/>
      <c r="HA215" s="117"/>
      <c r="HB215" s="117"/>
      <c r="HC215" s="117"/>
      <c r="HD215" s="117"/>
      <c r="HE215" s="117"/>
      <c r="HF215" s="117"/>
      <c r="HG215" s="117"/>
      <c r="HH215" s="117"/>
      <c r="HI215" s="117"/>
      <c r="HJ215" s="117"/>
      <c r="HK215" s="117"/>
      <c r="HL215" s="117"/>
      <c r="HM215" s="117"/>
      <c r="HN215" s="117"/>
      <c r="HO215" s="117"/>
      <c r="HP215" s="117"/>
      <c r="HQ215" s="117"/>
      <c r="HR215" s="117"/>
      <c r="HS215" s="117"/>
      <c r="HT215" s="117"/>
      <c r="HU215" s="117"/>
      <c r="HV215" s="117"/>
      <c r="HW215" s="117"/>
      <c r="HX215" s="117"/>
      <c r="HY215" s="117"/>
      <c r="HZ215" s="117"/>
      <c r="IA215" s="117"/>
      <c r="IB215" s="117"/>
      <c r="IC215" s="117"/>
      <c r="ID215" s="117"/>
      <c r="IE215" s="117"/>
      <c r="IF215" s="117"/>
      <c r="IG215" s="117"/>
      <c r="IH215" s="117"/>
      <c r="II215" s="117"/>
      <c r="IJ215" s="117"/>
      <c r="IK215" s="117"/>
      <c r="IL215" s="117"/>
      <c r="IM215" s="117"/>
      <c r="IN215" s="117"/>
      <c r="IO215" s="117"/>
      <c r="IP215" s="117"/>
      <c r="IQ215" s="117"/>
      <c r="IR215" s="117"/>
      <c r="IS215" s="117"/>
      <c r="IT215" s="117"/>
      <c r="IU215" s="117"/>
      <c r="IV215" s="117"/>
      <c r="IW215" s="117"/>
    </row>
    <row r="216" customFormat="false" ht="12.75" hidden="false" customHeight="false" outlineLevel="0" collapsed="false">
      <c r="A216" s="117"/>
      <c r="B216" s="128" t="n">
        <v>43344</v>
      </c>
      <c r="C216" s="115" t="n">
        <v>5.582</v>
      </c>
      <c r="E216" s="115" t="n">
        <v>0</v>
      </c>
      <c r="F216" s="116" t="n">
        <v>0.46</v>
      </c>
      <c r="G216" s="115" t="n">
        <v>0.3975</v>
      </c>
      <c r="H216" s="115" t="n">
        <v>0.185</v>
      </c>
      <c r="I216" s="115" t="n">
        <v>0.165</v>
      </c>
      <c r="L216" s="117"/>
      <c r="M216" s="117"/>
      <c r="N216" s="117"/>
      <c r="O216" s="117"/>
      <c r="P216" s="117"/>
      <c r="Q216" s="117"/>
      <c r="R216" s="117"/>
      <c r="S216" s="117"/>
      <c r="T216" s="117"/>
      <c r="U216" s="117"/>
      <c r="V216" s="117"/>
      <c r="W216" s="117"/>
      <c r="X216" s="117"/>
      <c r="Y216" s="117"/>
      <c r="Z216" s="117"/>
      <c r="AA216" s="117"/>
      <c r="AB216" s="117"/>
      <c r="AC216" s="117"/>
      <c r="AD216" s="117"/>
      <c r="AE216" s="117"/>
      <c r="AF216" s="117"/>
      <c r="AG216" s="117"/>
      <c r="AH216" s="117"/>
      <c r="AI216" s="117"/>
      <c r="AJ216" s="117"/>
      <c r="AK216" s="117"/>
      <c r="AL216" s="117"/>
      <c r="AM216" s="117"/>
      <c r="AN216" s="117"/>
      <c r="AO216" s="117"/>
      <c r="AP216" s="117"/>
      <c r="AQ216" s="117"/>
      <c r="AR216" s="117"/>
      <c r="AS216" s="117"/>
      <c r="AT216" s="117"/>
      <c r="AU216" s="117"/>
      <c r="AV216" s="117"/>
      <c r="AW216" s="117"/>
      <c r="AX216" s="117"/>
      <c r="AY216" s="117"/>
      <c r="AZ216" s="117"/>
      <c r="BA216" s="117"/>
      <c r="BB216" s="117"/>
      <c r="BC216" s="117"/>
      <c r="BD216" s="117"/>
      <c r="BE216" s="117"/>
      <c r="BF216" s="117"/>
      <c r="BG216" s="117"/>
      <c r="BH216" s="117"/>
      <c r="BI216" s="117"/>
      <c r="BJ216" s="117"/>
      <c r="BK216" s="117"/>
      <c r="BL216" s="117"/>
      <c r="BM216" s="117"/>
      <c r="BN216" s="117"/>
      <c r="BO216" s="117"/>
      <c r="BP216" s="117"/>
      <c r="BQ216" s="117"/>
      <c r="BR216" s="117"/>
      <c r="BS216" s="117"/>
      <c r="BT216" s="117"/>
      <c r="BU216" s="117"/>
      <c r="BV216" s="117"/>
      <c r="BW216" s="117"/>
      <c r="BX216" s="117"/>
      <c r="BY216" s="117"/>
      <c r="BZ216" s="117"/>
      <c r="CA216" s="117"/>
      <c r="CB216" s="117"/>
      <c r="CC216" s="117"/>
      <c r="CD216" s="117"/>
      <c r="CE216" s="117"/>
      <c r="CF216" s="117"/>
      <c r="CG216" s="117"/>
      <c r="CH216" s="117"/>
      <c r="CI216" s="117"/>
      <c r="CJ216" s="117"/>
      <c r="CK216" s="117"/>
      <c r="CL216" s="117"/>
      <c r="CM216" s="117"/>
      <c r="CN216" s="117"/>
      <c r="CO216" s="117"/>
      <c r="CP216" s="117"/>
      <c r="CQ216" s="117"/>
      <c r="CR216" s="117"/>
      <c r="CS216" s="117"/>
      <c r="CT216" s="117"/>
      <c r="CU216" s="117"/>
      <c r="CV216" s="117"/>
      <c r="CW216" s="117"/>
      <c r="CX216" s="117"/>
      <c r="CY216" s="117"/>
      <c r="CZ216" s="117"/>
      <c r="DA216" s="117"/>
      <c r="DB216" s="117"/>
      <c r="DC216" s="117"/>
      <c r="DD216" s="117"/>
      <c r="DE216" s="117"/>
      <c r="DF216" s="117"/>
      <c r="DG216" s="117"/>
      <c r="DH216" s="117"/>
      <c r="DI216" s="117"/>
      <c r="DJ216" s="117"/>
      <c r="DK216" s="117"/>
      <c r="DL216" s="117"/>
      <c r="DM216" s="117"/>
      <c r="DN216" s="117"/>
      <c r="DO216" s="117"/>
      <c r="DP216" s="117"/>
      <c r="DQ216" s="117"/>
      <c r="DR216" s="117"/>
      <c r="DS216" s="117"/>
      <c r="DT216" s="117"/>
      <c r="DU216" s="117"/>
      <c r="DV216" s="117"/>
      <c r="DW216" s="117"/>
      <c r="DX216" s="117"/>
      <c r="DY216" s="117"/>
      <c r="DZ216" s="117"/>
      <c r="EA216" s="117"/>
      <c r="EB216" s="117"/>
      <c r="EC216" s="117"/>
      <c r="ED216" s="117"/>
      <c r="EE216" s="117"/>
      <c r="EF216" s="117"/>
      <c r="EG216" s="117"/>
      <c r="EH216" s="117"/>
      <c r="EI216" s="117"/>
      <c r="EJ216" s="117"/>
      <c r="EK216" s="117"/>
      <c r="EL216" s="117"/>
      <c r="EM216" s="117"/>
      <c r="EN216" s="117"/>
      <c r="EO216" s="117"/>
      <c r="EP216" s="117"/>
      <c r="EQ216" s="117"/>
      <c r="ER216" s="117"/>
      <c r="ES216" s="117"/>
      <c r="ET216" s="117"/>
      <c r="EU216" s="117"/>
      <c r="EV216" s="117"/>
      <c r="EW216" s="117"/>
      <c r="EX216" s="117"/>
      <c r="EY216" s="117"/>
      <c r="EZ216" s="117"/>
      <c r="FA216" s="117"/>
      <c r="FB216" s="117"/>
      <c r="FC216" s="117"/>
      <c r="FD216" s="117"/>
      <c r="FE216" s="117"/>
      <c r="FF216" s="117"/>
      <c r="FG216" s="117"/>
      <c r="FH216" s="117"/>
      <c r="FI216" s="117"/>
      <c r="FJ216" s="117"/>
      <c r="FK216" s="117"/>
      <c r="FL216" s="117"/>
      <c r="FM216" s="117"/>
      <c r="FN216" s="117"/>
      <c r="FO216" s="117"/>
      <c r="FP216" s="117"/>
      <c r="FQ216" s="117"/>
      <c r="FR216" s="117"/>
      <c r="FS216" s="117"/>
      <c r="FT216" s="117"/>
      <c r="FU216" s="117"/>
      <c r="FV216" s="117"/>
      <c r="FW216" s="117"/>
      <c r="FX216" s="117"/>
      <c r="FY216" s="117"/>
      <c r="FZ216" s="117"/>
      <c r="GA216" s="117"/>
      <c r="GB216" s="117"/>
      <c r="GC216" s="117"/>
      <c r="GD216" s="117"/>
      <c r="GE216" s="117"/>
      <c r="GF216" s="117"/>
      <c r="GG216" s="117"/>
      <c r="GH216" s="117"/>
      <c r="GI216" s="117"/>
      <c r="GJ216" s="117"/>
      <c r="GK216" s="117"/>
      <c r="GL216" s="117"/>
      <c r="GM216" s="117"/>
      <c r="GN216" s="117"/>
      <c r="GO216" s="117"/>
      <c r="GP216" s="117"/>
      <c r="GQ216" s="117"/>
      <c r="GR216" s="117"/>
      <c r="GS216" s="117"/>
      <c r="GT216" s="117"/>
      <c r="GU216" s="117"/>
      <c r="GV216" s="117"/>
      <c r="GW216" s="117"/>
      <c r="GX216" s="117"/>
      <c r="GY216" s="117"/>
      <c r="GZ216" s="117"/>
      <c r="HA216" s="117"/>
      <c r="HB216" s="117"/>
      <c r="HC216" s="117"/>
      <c r="HD216" s="117"/>
      <c r="HE216" s="117"/>
      <c r="HF216" s="117"/>
      <c r="HG216" s="117"/>
      <c r="HH216" s="117"/>
      <c r="HI216" s="117"/>
      <c r="HJ216" s="117"/>
      <c r="HK216" s="117"/>
      <c r="HL216" s="117"/>
      <c r="HM216" s="117"/>
      <c r="HN216" s="117"/>
      <c r="HO216" s="117"/>
      <c r="HP216" s="117"/>
      <c r="HQ216" s="117"/>
      <c r="HR216" s="117"/>
      <c r="HS216" s="117"/>
      <c r="HT216" s="117"/>
      <c r="HU216" s="117"/>
      <c r="HV216" s="117"/>
      <c r="HW216" s="117"/>
      <c r="HX216" s="117"/>
      <c r="HY216" s="117"/>
      <c r="HZ216" s="117"/>
      <c r="IA216" s="117"/>
      <c r="IB216" s="117"/>
      <c r="IC216" s="117"/>
      <c r="ID216" s="117"/>
      <c r="IE216" s="117"/>
      <c r="IF216" s="117"/>
      <c r="IG216" s="117"/>
      <c r="IH216" s="117"/>
      <c r="II216" s="117"/>
      <c r="IJ216" s="117"/>
      <c r="IK216" s="117"/>
      <c r="IL216" s="117"/>
      <c r="IM216" s="117"/>
      <c r="IN216" s="117"/>
      <c r="IO216" s="117"/>
      <c r="IP216" s="117"/>
      <c r="IQ216" s="117"/>
      <c r="IR216" s="117"/>
      <c r="IS216" s="117"/>
      <c r="IT216" s="117"/>
      <c r="IU216" s="117"/>
      <c r="IV216" s="117"/>
      <c r="IW216" s="117"/>
    </row>
    <row r="217" customFormat="false" ht="12.75" hidden="false" customHeight="false" outlineLevel="0" collapsed="false">
      <c r="A217" s="117"/>
      <c r="B217" s="128" t="n">
        <v>43374</v>
      </c>
      <c r="C217" s="115" t="n">
        <v>5.615</v>
      </c>
      <c r="E217" s="115" t="n">
        <v>0</v>
      </c>
      <c r="F217" s="116" t="n">
        <v>0.47</v>
      </c>
      <c r="G217" s="115" t="n">
        <v>0.4</v>
      </c>
      <c r="H217" s="115" t="n">
        <v>0.205</v>
      </c>
      <c r="I217" s="115" t="n">
        <v>0.1725</v>
      </c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7"/>
      <c r="W217" s="117"/>
      <c r="X217" s="117"/>
      <c r="Y217" s="117"/>
      <c r="Z217" s="117"/>
      <c r="AA217" s="117"/>
      <c r="AB217" s="117"/>
      <c r="AC217" s="117"/>
      <c r="AD217" s="117"/>
      <c r="AE217" s="117"/>
      <c r="AF217" s="117"/>
      <c r="AG217" s="117"/>
      <c r="AH217" s="117"/>
      <c r="AI217" s="117"/>
      <c r="AJ217" s="117"/>
      <c r="AK217" s="117"/>
      <c r="AL217" s="117"/>
      <c r="AM217" s="117"/>
      <c r="AN217" s="117"/>
      <c r="AO217" s="117"/>
      <c r="AP217" s="117"/>
      <c r="AQ217" s="117"/>
      <c r="AR217" s="117"/>
      <c r="AS217" s="117"/>
      <c r="AT217" s="117"/>
      <c r="AU217" s="117"/>
      <c r="AV217" s="117"/>
      <c r="AW217" s="117"/>
      <c r="AX217" s="117"/>
      <c r="AY217" s="117"/>
      <c r="AZ217" s="117"/>
      <c r="BA217" s="117"/>
      <c r="BB217" s="117"/>
      <c r="BC217" s="117"/>
      <c r="BD217" s="117"/>
      <c r="BE217" s="117"/>
      <c r="BF217" s="117"/>
      <c r="BG217" s="117"/>
      <c r="BH217" s="117"/>
      <c r="BI217" s="117"/>
      <c r="BJ217" s="117"/>
      <c r="BK217" s="117"/>
      <c r="BL217" s="117"/>
      <c r="BM217" s="117"/>
      <c r="BN217" s="117"/>
      <c r="BO217" s="117"/>
      <c r="BP217" s="117"/>
      <c r="BQ217" s="117"/>
      <c r="BR217" s="117"/>
      <c r="BS217" s="117"/>
      <c r="BT217" s="117"/>
      <c r="BU217" s="117"/>
      <c r="BV217" s="117"/>
      <c r="BW217" s="117"/>
      <c r="BX217" s="117"/>
      <c r="BY217" s="117"/>
      <c r="BZ217" s="117"/>
      <c r="CA217" s="117"/>
      <c r="CB217" s="117"/>
      <c r="CC217" s="117"/>
      <c r="CD217" s="117"/>
      <c r="CE217" s="117"/>
      <c r="CF217" s="117"/>
      <c r="CG217" s="117"/>
      <c r="CH217" s="117"/>
      <c r="CI217" s="117"/>
      <c r="CJ217" s="117"/>
      <c r="CK217" s="117"/>
      <c r="CL217" s="117"/>
      <c r="CM217" s="117"/>
      <c r="CN217" s="117"/>
      <c r="CO217" s="117"/>
      <c r="CP217" s="117"/>
      <c r="CQ217" s="117"/>
      <c r="CR217" s="117"/>
      <c r="CS217" s="117"/>
      <c r="CT217" s="117"/>
      <c r="CU217" s="117"/>
      <c r="CV217" s="117"/>
      <c r="CW217" s="117"/>
      <c r="CX217" s="117"/>
      <c r="CY217" s="117"/>
      <c r="CZ217" s="117"/>
      <c r="DA217" s="117"/>
      <c r="DB217" s="117"/>
      <c r="DC217" s="117"/>
      <c r="DD217" s="117"/>
      <c r="DE217" s="117"/>
      <c r="DF217" s="117"/>
      <c r="DG217" s="117"/>
      <c r="DH217" s="117"/>
      <c r="DI217" s="117"/>
      <c r="DJ217" s="117"/>
      <c r="DK217" s="117"/>
      <c r="DL217" s="117"/>
      <c r="DM217" s="117"/>
      <c r="DN217" s="117"/>
      <c r="DO217" s="117"/>
      <c r="DP217" s="117"/>
      <c r="DQ217" s="117"/>
      <c r="DR217" s="117"/>
      <c r="DS217" s="117"/>
      <c r="DT217" s="117"/>
      <c r="DU217" s="117"/>
      <c r="DV217" s="117"/>
      <c r="DW217" s="117"/>
      <c r="DX217" s="117"/>
      <c r="DY217" s="117"/>
      <c r="DZ217" s="117"/>
      <c r="EA217" s="117"/>
      <c r="EB217" s="117"/>
      <c r="EC217" s="117"/>
      <c r="ED217" s="117"/>
      <c r="EE217" s="117"/>
      <c r="EF217" s="117"/>
      <c r="EG217" s="117"/>
      <c r="EH217" s="117"/>
      <c r="EI217" s="117"/>
      <c r="EJ217" s="117"/>
      <c r="EK217" s="117"/>
      <c r="EL217" s="117"/>
      <c r="EM217" s="117"/>
      <c r="EN217" s="117"/>
      <c r="EO217" s="117"/>
      <c r="EP217" s="117"/>
      <c r="EQ217" s="117"/>
      <c r="ER217" s="117"/>
      <c r="ES217" s="117"/>
      <c r="ET217" s="117"/>
      <c r="EU217" s="117"/>
      <c r="EV217" s="117"/>
      <c r="EW217" s="117"/>
      <c r="EX217" s="117"/>
      <c r="EY217" s="117"/>
      <c r="EZ217" s="117"/>
      <c r="FA217" s="117"/>
      <c r="FB217" s="117"/>
      <c r="FC217" s="117"/>
      <c r="FD217" s="117"/>
      <c r="FE217" s="117"/>
      <c r="FF217" s="117"/>
      <c r="FG217" s="117"/>
      <c r="FH217" s="117"/>
      <c r="FI217" s="117"/>
      <c r="FJ217" s="117"/>
      <c r="FK217" s="117"/>
      <c r="FL217" s="117"/>
      <c r="FM217" s="117"/>
      <c r="FN217" s="117"/>
      <c r="FO217" s="117"/>
      <c r="FP217" s="117"/>
      <c r="FQ217" s="117"/>
      <c r="FR217" s="117"/>
      <c r="FS217" s="117"/>
      <c r="FT217" s="117"/>
      <c r="FU217" s="117"/>
      <c r="FV217" s="117"/>
      <c r="FW217" s="117"/>
      <c r="FX217" s="117"/>
      <c r="FY217" s="117"/>
      <c r="FZ217" s="117"/>
      <c r="GA217" s="117"/>
      <c r="GB217" s="117"/>
      <c r="GC217" s="117"/>
      <c r="GD217" s="117"/>
      <c r="GE217" s="117"/>
      <c r="GF217" s="117"/>
      <c r="GG217" s="117"/>
      <c r="GH217" s="117"/>
      <c r="GI217" s="117"/>
      <c r="GJ217" s="117"/>
      <c r="GK217" s="117"/>
      <c r="GL217" s="117"/>
      <c r="GM217" s="117"/>
      <c r="GN217" s="117"/>
      <c r="GO217" s="117"/>
      <c r="GP217" s="117"/>
      <c r="GQ217" s="117"/>
      <c r="GR217" s="117"/>
      <c r="GS217" s="117"/>
      <c r="GT217" s="117"/>
      <c r="GU217" s="117"/>
      <c r="GV217" s="117"/>
      <c r="GW217" s="117"/>
      <c r="GX217" s="117"/>
      <c r="GY217" s="117"/>
      <c r="GZ217" s="117"/>
      <c r="HA217" s="117"/>
      <c r="HB217" s="117"/>
      <c r="HC217" s="117"/>
      <c r="HD217" s="117"/>
      <c r="HE217" s="117"/>
      <c r="HF217" s="117"/>
      <c r="HG217" s="117"/>
      <c r="HH217" s="117"/>
      <c r="HI217" s="117"/>
      <c r="HJ217" s="117"/>
      <c r="HK217" s="117"/>
      <c r="HL217" s="117"/>
      <c r="HM217" s="117"/>
      <c r="HN217" s="117"/>
      <c r="HO217" s="117"/>
      <c r="HP217" s="117"/>
      <c r="HQ217" s="117"/>
      <c r="HR217" s="117"/>
      <c r="HS217" s="117"/>
      <c r="HT217" s="117"/>
      <c r="HU217" s="117"/>
      <c r="HV217" s="117"/>
      <c r="HW217" s="117"/>
      <c r="HX217" s="117"/>
      <c r="HY217" s="117"/>
      <c r="HZ217" s="117"/>
      <c r="IA217" s="117"/>
      <c r="IB217" s="117"/>
      <c r="IC217" s="117"/>
      <c r="ID217" s="117"/>
      <c r="IE217" s="117"/>
      <c r="IF217" s="117"/>
      <c r="IG217" s="117"/>
      <c r="IH217" s="117"/>
      <c r="II217" s="117"/>
      <c r="IJ217" s="117"/>
      <c r="IK217" s="117"/>
      <c r="IL217" s="117"/>
      <c r="IM217" s="117"/>
      <c r="IN217" s="117"/>
      <c r="IO217" s="117"/>
      <c r="IP217" s="117"/>
      <c r="IQ217" s="117"/>
      <c r="IR217" s="117"/>
      <c r="IS217" s="117"/>
      <c r="IT217" s="117"/>
      <c r="IU217" s="117"/>
      <c r="IV217" s="117"/>
      <c r="IW217" s="117"/>
    </row>
    <row r="218" customFormat="false" ht="12.75" hidden="false" customHeight="false" outlineLevel="0" collapsed="false">
      <c r="A218" s="117"/>
      <c r="B218" s="128" t="n">
        <v>43405</v>
      </c>
      <c r="C218" s="115" t="n">
        <v>5.731</v>
      </c>
      <c r="E218" s="115" t="n">
        <v>0</v>
      </c>
      <c r="F218" s="116" t="n">
        <v>0.86</v>
      </c>
      <c r="G218" s="115" t="n">
        <v>0.645</v>
      </c>
      <c r="H218" s="115" t="n">
        <v>0.3</v>
      </c>
      <c r="I218" s="115" t="n">
        <v>0.24</v>
      </c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  <c r="Z218" s="117"/>
      <c r="AA218" s="117"/>
      <c r="AB218" s="117"/>
      <c r="AC218" s="117"/>
      <c r="AD218" s="117"/>
      <c r="AE218" s="117"/>
      <c r="AF218" s="117"/>
      <c r="AG218" s="117"/>
      <c r="AH218" s="117"/>
      <c r="AI218" s="117"/>
      <c r="AJ218" s="117"/>
      <c r="AK218" s="117"/>
      <c r="AL218" s="117"/>
      <c r="AM218" s="117"/>
      <c r="AN218" s="117"/>
      <c r="AO218" s="117"/>
      <c r="AP218" s="117"/>
      <c r="AQ218" s="117"/>
      <c r="AR218" s="117"/>
      <c r="AS218" s="117"/>
      <c r="AT218" s="117"/>
      <c r="AU218" s="117"/>
      <c r="AV218" s="117"/>
      <c r="AW218" s="117"/>
      <c r="AX218" s="117"/>
      <c r="AY218" s="117"/>
      <c r="AZ218" s="117"/>
      <c r="BA218" s="117"/>
      <c r="BB218" s="117"/>
      <c r="BC218" s="117"/>
      <c r="BD218" s="117"/>
      <c r="BE218" s="117"/>
      <c r="BF218" s="117"/>
      <c r="BG218" s="117"/>
      <c r="BH218" s="117"/>
      <c r="BI218" s="117"/>
      <c r="BJ218" s="117"/>
      <c r="BK218" s="117"/>
      <c r="BL218" s="117"/>
      <c r="BM218" s="117"/>
      <c r="BN218" s="117"/>
      <c r="BO218" s="117"/>
      <c r="BP218" s="117"/>
      <c r="BQ218" s="117"/>
      <c r="BR218" s="117"/>
      <c r="BS218" s="117"/>
      <c r="BT218" s="117"/>
      <c r="BU218" s="117"/>
      <c r="BV218" s="117"/>
      <c r="BW218" s="117"/>
      <c r="BX218" s="117"/>
      <c r="BY218" s="117"/>
      <c r="BZ218" s="117"/>
      <c r="CA218" s="117"/>
      <c r="CB218" s="117"/>
      <c r="CC218" s="117"/>
      <c r="CD218" s="117"/>
      <c r="CE218" s="117"/>
      <c r="CF218" s="117"/>
      <c r="CG218" s="117"/>
      <c r="CH218" s="117"/>
      <c r="CI218" s="117"/>
      <c r="CJ218" s="117"/>
      <c r="CK218" s="117"/>
      <c r="CL218" s="117"/>
      <c r="CM218" s="117"/>
      <c r="CN218" s="117"/>
      <c r="CO218" s="117"/>
      <c r="CP218" s="117"/>
      <c r="CQ218" s="117"/>
      <c r="CR218" s="117"/>
      <c r="CS218" s="117"/>
      <c r="CT218" s="117"/>
      <c r="CU218" s="117"/>
      <c r="CV218" s="117"/>
      <c r="CW218" s="117"/>
      <c r="CX218" s="117"/>
      <c r="CY218" s="117"/>
      <c r="CZ218" s="117"/>
      <c r="DA218" s="117"/>
      <c r="DB218" s="117"/>
      <c r="DC218" s="117"/>
      <c r="DD218" s="117"/>
      <c r="DE218" s="117"/>
      <c r="DF218" s="117"/>
      <c r="DG218" s="117"/>
      <c r="DH218" s="117"/>
      <c r="DI218" s="117"/>
      <c r="DJ218" s="117"/>
      <c r="DK218" s="117"/>
      <c r="DL218" s="117"/>
      <c r="DM218" s="117"/>
      <c r="DN218" s="117"/>
      <c r="DO218" s="117"/>
      <c r="DP218" s="117"/>
      <c r="DQ218" s="117"/>
      <c r="DR218" s="117"/>
      <c r="DS218" s="117"/>
      <c r="DT218" s="117"/>
      <c r="DU218" s="117"/>
      <c r="DV218" s="117"/>
      <c r="DW218" s="117"/>
      <c r="DX218" s="117"/>
      <c r="DY218" s="117"/>
      <c r="DZ218" s="117"/>
      <c r="EA218" s="117"/>
      <c r="EB218" s="117"/>
      <c r="EC218" s="117"/>
      <c r="ED218" s="117"/>
      <c r="EE218" s="117"/>
      <c r="EF218" s="117"/>
      <c r="EG218" s="117"/>
      <c r="EH218" s="117"/>
      <c r="EI218" s="117"/>
      <c r="EJ218" s="117"/>
      <c r="EK218" s="117"/>
      <c r="EL218" s="117"/>
      <c r="EM218" s="117"/>
      <c r="EN218" s="117"/>
      <c r="EO218" s="117"/>
      <c r="EP218" s="117"/>
      <c r="EQ218" s="117"/>
      <c r="ER218" s="117"/>
      <c r="ES218" s="117"/>
      <c r="ET218" s="117"/>
      <c r="EU218" s="117"/>
      <c r="EV218" s="117"/>
      <c r="EW218" s="117"/>
      <c r="EX218" s="117"/>
      <c r="EY218" s="117"/>
      <c r="EZ218" s="117"/>
      <c r="FA218" s="117"/>
      <c r="FB218" s="117"/>
      <c r="FC218" s="117"/>
      <c r="FD218" s="117"/>
      <c r="FE218" s="117"/>
      <c r="FF218" s="117"/>
      <c r="FG218" s="117"/>
      <c r="FH218" s="117"/>
      <c r="FI218" s="117"/>
      <c r="FJ218" s="117"/>
      <c r="FK218" s="117"/>
      <c r="FL218" s="117"/>
      <c r="FM218" s="117"/>
      <c r="FN218" s="117"/>
      <c r="FO218" s="117"/>
      <c r="FP218" s="117"/>
      <c r="FQ218" s="117"/>
      <c r="FR218" s="117"/>
      <c r="FS218" s="117"/>
      <c r="FT218" s="117"/>
      <c r="FU218" s="117"/>
      <c r="FV218" s="117"/>
      <c r="FW218" s="117"/>
      <c r="FX218" s="117"/>
      <c r="FY218" s="117"/>
      <c r="FZ218" s="117"/>
      <c r="GA218" s="117"/>
      <c r="GB218" s="117"/>
      <c r="GC218" s="117"/>
      <c r="GD218" s="117"/>
      <c r="GE218" s="117"/>
      <c r="GF218" s="117"/>
      <c r="GG218" s="117"/>
      <c r="GH218" s="117"/>
      <c r="GI218" s="117"/>
      <c r="GJ218" s="117"/>
      <c r="GK218" s="117"/>
      <c r="GL218" s="117"/>
      <c r="GM218" s="117"/>
      <c r="GN218" s="117"/>
      <c r="GO218" s="117"/>
      <c r="GP218" s="117"/>
      <c r="GQ218" s="117"/>
      <c r="GR218" s="117"/>
      <c r="GS218" s="117"/>
      <c r="GT218" s="117"/>
      <c r="GU218" s="117"/>
      <c r="GV218" s="117"/>
      <c r="GW218" s="117"/>
      <c r="GX218" s="117"/>
      <c r="GY218" s="117"/>
      <c r="GZ218" s="117"/>
      <c r="HA218" s="117"/>
      <c r="HB218" s="117"/>
      <c r="HC218" s="117"/>
      <c r="HD218" s="117"/>
      <c r="HE218" s="117"/>
      <c r="HF218" s="117"/>
      <c r="HG218" s="117"/>
      <c r="HH218" s="117"/>
      <c r="HI218" s="117"/>
      <c r="HJ218" s="117"/>
      <c r="HK218" s="117"/>
      <c r="HL218" s="117"/>
      <c r="HM218" s="117"/>
      <c r="HN218" s="117"/>
      <c r="HO218" s="117"/>
      <c r="HP218" s="117"/>
      <c r="HQ218" s="117"/>
      <c r="HR218" s="117"/>
      <c r="HS218" s="117"/>
      <c r="HT218" s="117"/>
      <c r="HU218" s="117"/>
      <c r="HV218" s="117"/>
      <c r="HW218" s="117"/>
      <c r="HX218" s="117"/>
      <c r="HY218" s="117"/>
      <c r="HZ218" s="117"/>
      <c r="IA218" s="117"/>
      <c r="IB218" s="117"/>
      <c r="IC218" s="117"/>
      <c r="ID218" s="117"/>
      <c r="IE218" s="117"/>
      <c r="IF218" s="117"/>
      <c r="IG218" s="117"/>
      <c r="IH218" s="117"/>
      <c r="II218" s="117"/>
      <c r="IJ218" s="117"/>
      <c r="IK218" s="117"/>
      <c r="IL218" s="117"/>
      <c r="IM218" s="117"/>
      <c r="IN218" s="117"/>
      <c r="IO218" s="117"/>
      <c r="IP218" s="117"/>
      <c r="IQ218" s="117"/>
      <c r="IR218" s="117"/>
      <c r="IS218" s="117"/>
      <c r="IT218" s="117"/>
      <c r="IU218" s="117"/>
      <c r="IV218" s="117"/>
      <c r="IW218" s="117"/>
    </row>
    <row r="219" customFormat="false" ht="12.75" hidden="false" customHeight="false" outlineLevel="0" collapsed="false">
      <c r="A219" s="117"/>
      <c r="B219" s="128" t="n">
        <v>43435</v>
      </c>
      <c r="C219" s="115" t="n">
        <v>5.854</v>
      </c>
      <c r="E219" s="115" t="n">
        <v>0</v>
      </c>
      <c r="F219" s="116" t="n">
        <v>1.28</v>
      </c>
      <c r="G219" s="115" t="n">
        <v>0.98</v>
      </c>
      <c r="H219" s="115" t="n">
        <v>0.37</v>
      </c>
      <c r="I219" s="115" t="n">
        <v>0.26</v>
      </c>
      <c r="L219" s="117"/>
      <c r="M219" s="117"/>
      <c r="N219" s="117"/>
      <c r="O219" s="117"/>
      <c r="P219" s="117"/>
      <c r="Q219" s="117"/>
      <c r="R219" s="117"/>
      <c r="S219" s="117"/>
      <c r="T219" s="117"/>
      <c r="U219" s="117"/>
      <c r="V219" s="117"/>
      <c r="W219" s="117"/>
      <c r="X219" s="117"/>
      <c r="Y219" s="117"/>
      <c r="Z219" s="117"/>
      <c r="AA219" s="117"/>
      <c r="AB219" s="117"/>
      <c r="AC219" s="117"/>
      <c r="AD219" s="117"/>
      <c r="AE219" s="117"/>
      <c r="AF219" s="117"/>
      <c r="AG219" s="117"/>
      <c r="AH219" s="117"/>
      <c r="AI219" s="117"/>
      <c r="AJ219" s="117"/>
      <c r="AK219" s="117"/>
      <c r="AL219" s="117"/>
      <c r="AM219" s="117"/>
      <c r="AN219" s="117"/>
      <c r="AO219" s="117"/>
      <c r="AP219" s="117"/>
      <c r="AQ219" s="117"/>
      <c r="AR219" s="117"/>
      <c r="AS219" s="117"/>
      <c r="AT219" s="117"/>
      <c r="AU219" s="117"/>
      <c r="AV219" s="117"/>
      <c r="AW219" s="117"/>
      <c r="AX219" s="117"/>
      <c r="AY219" s="117"/>
      <c r="AZ219" s="117"/>
      <c r="BA219" s="117"/>
      <c r="BB219" s="117"/>
      <c r="BC219" s="117"/>
      <c r="BD219" s="117"/>
      <c r="BE219" s="117"/>
      <c r="BF219" s="117"/>
      <c r="BG219" s="117"/>
      <c r="BH219" s="117"/>
      <c r="BI219" s="117"/>
      <c r="BJ219" s="117"/>
      <c r="BK219" s="117"/>
      <c r="BL219" s="117"/>
      <c r="BM219" s="117"/>
      <c r="BN219" s="117"/>
      <c r="BO219" s="117"/>
      <c r="BP219" s="117"/>
      <c r="BQ219" s="117"/>
      <c r="BR219" s="117"/>
      <c r="BS219" s="117"/>
      <c r="BT219" s="117"/>
      <c r="BU219" s="117"/>
      <c r="BV219" s="117"/>
      <c r="BW219" s="117"/>
      <c r="BX219" s="117"/>
      <c r="BY219" s="117"/>
      <c r="BZ219" s="117"/>
      <c r="CA219" s="117"/>
      <c r="CB219" s="117"/>
      <c r="CC219" s="117"/>
      <c r="CD219" s="117"/>
      <c r="CE219" s="117"/>
      <c r="CF219" s="117"/>
      <c r="CG219" s="117"/>
      <c r="CH219" s="117"/>
      <c r="CI219" s="117"/>
      <c r="CJ219" s="117"/>
      <c r="CK219" s="117"/>
      <c r="CL219" s="117"/>
      <c r="CM219" s="117"/>
      <c r="CN219" s="117"/>
      <c r="CO219" s="117"/>
      <c r="CP219" s="117"/>
      <c r="CQ219" s="117"/>
      <c r="CR219" s="117"/>
      <c r="CS219" s="117"/>
      <c r="CT219" s="117"/>
      <c r="CU219" s="117"/>
      <c r="CV219" s="117"/>
      <c r="CW219" s="117"/>
      <c r="CX219" s="117"/>
      <c r="CY219" s="117"/>
      <c r="CZ219" s="117"/>
      <c r="DA219" s="117"/>
      <c r="DB219" s="117"/>
      <c r="DC219" s="117"/>
      <c r="DD219" s="117"/>
      <c r="DE219" s="117"/>
      <c r="DF219" s="117"/>
      <c r="DG219" s="117"/>
      <c r="DH219" s="117"/>
      <c r="DI219" s="117"/>
      <c r="DJ219" s="117"/>
      <c r="DK219" s="117"/>
      <c r="DL219" s="117"/>
      <c r="DM219" s="117"/>
      <c r="DN219" s="117"/>
      <c r="DO219" s="117"/>
      <c r="DP219" s="117"/>
      <c r="DQ219" s="117"/>
      <c r="DR219" s="117"/>
      <c r="DS219" s="117"/>
      <c r="DT219" s="117"/>
      <c r="DU219" s="117"/>
      <c r="DV219" s="117"/>
      <c r="DW219" s="117"/>
      <c r="DX219" s="117"/>
      <c r="DY219" s="117"/>
      <c r="DZ219" s="117"/>
      <c r="EA219" s="117"/>
      <c r="EB219" s="117"/>
      <c r="EC219" s="117"/>
      <c r="ED219" s="117"/>
      <c r="EE219" s="117"/>
      <c r="EF219" s="117"/>
      <c r="EG219" s="117"/>
      <c r="EH219" s="117"/>
      <c r="EI219" s="117"/>
      <c r="EJ219" s="117"/>
      <c r="EK219" s="117"/>
      <c r="EL219" s="117"/>
      <c r="EM219" s="117"/>
      <c r="EN219" s="117"/>
      <c r="EO219" s="117"/>
      <c r="EP219" s="117"/>
      <c r="EQ219" s="117"/>
      <c r="ER219" s="117"/>
      <c r="ES219" s="117"/>
      <c r="ET219" s="117"/>
      <c r="EU219" s="117"/>
      <c r="EV219" s="117"/>
      <c r="EW219" s="117"/>
      <c r="EX219" s="117"/>
      <c r="EY219" s="117"/>
      <c r="EZ219" s="117"/>
      <c r="FA219" s="117"/>
      <c r="FB219" s="117"/>
      <c r="FC219" s="117"/>
      <c r="FD219" s="117"/>
      <c r="FE219" s="117"/>
      <c r="FF219" s="117"/>
      <c r="FG219" s="117"/>
      <c r="FH219" s="117"/>
      <c r="FI219" s="117"/>
      <c r="FJ219" s="117"/>
      <c r="FK219" s="117"/>
      <c r="FL219" s="117"/>
      <c r="FM219" s="117"/>
      <c r="FN219" s="117"/>
      <c r="FO219" s="117"/>
      <c r="FP219" s="117"/>
      <c r="FQ219" s="117"/>
      <c r="FR219" s="117"/>
      <c r="FS219" s="117"/>
      <c r="FT219" s="117"/>
      <c r="FU219" s="117"/>
      <c r="FV219" s="117"/>
      <c r="FW219" s="117"/>
      <c r="FX219" s="117"/>
      <c r="FY219" s="117"/>
      <c r="FZ219" s="117"/>
      <c r="GA219" s="117"/>
      <c r="GB219" s="117"/>
      <c r="GC219" s="117"/>
      <c r="GD219" s="117"/>
      <c r="GE219" s="117"/>
      <c r="GF219" s="117"/>
      <c r="GG219" s="117"/>
      <c r="GH219" s="117"/>
      <c r="GI219" s="117"/>
      <c r="GJ219" s="117"/>
      <c r="GK219" s="117"/>
      <c r="GL219" s="117"/>
      <c r="GM219" s="117"/>
      <c r="GN219" s="117"/>
      <c r="GO219" s="117"/>
      <c r="GP219" s="117"/>
      <c r="GQ219" s="117"/>
      <c r="GR219" s="117"/>
      <c r="GS219" s="117"/>
      <c r="GT219" s="117"/>
      <c r="GU219" s="117"/>
      <c r="GV219" s="117"/>
      <c r="GW219" s="117"/>
      <c r="GX219" s="117"/>
      <c r="GY219" s="117"/>
      <c r="GZ219" s="117"/>
      <c r="HA219" s="117"/>
      <c r="HB219" s="117"/>
      <c r="HC219" s="117"/>
      <c r="HD219" s="117"/>
      <c r="HE219" s="117"/>
      <c r="HF219" s="117"/>
      <c r="HG219" s="117"/>
      <c r="HH219" s="117"/>
      <c r="HI219" s="117"/>
      <c r="HJ219" s="117"/>
      <c r="HK219" s="117"/>
      <c r="HL219" s="117"/>
      <c r="HM219" s="117"/>
      <c r="HN219" s="117"/>
      <c r="HO219" s="117"/>
      <c r="HP219" s="117"/>
      <c r="HQ219" s="117"/>
      <c r="HR219" s="117"/>
      <c r="HS219" s="117"/>
      <c r="HT219" s="117"/>
      <c r="HU219" s="117"/>
      <c r="HV219" s="117"/>
      <c r="HW219" s="117"/>
      <c r="HX219" s="117"/>
      <c r="HY219" s="117"/>
      <c r="HZ219" s="117"/>
      <c r="IA219" s="117"/>
      <c r="IB219" s="117"/>
      <c r="IC219" s="117"/>
      <c r="ID219" s="117"/>
      <c r="IE219" s="117"/>
      <c r="IF219" s="117"/>
      <c r="IG219" s="117"/>
      <c r="IH219" s="117"/>
      <c r="II219" s="117"/>
      <c r="IJ219" s="117"/>
      <c r="IK219" s="117"/>
      <c r="IL219" s="117"/>
      <c r="IM219" s="117"/>
      <c r="IN219" s="117"/>
      <c r="IO219" s="117"/>
      <c r="IP219" s="117"/>
      <c r="IQ219" s="117"/>
      <c r="IR219" s="117"/>
      <c r="IS219" s="117"/>
      <c r="IT219" s="117"/>
      <c r="IU219" s="117"/>
      <c r="IV219" s="117"/>
      <c r="IW219" s="117"/>
    </row>
    <row r="220" customFormat="false" ht="12.75" hidden="false" customHeight="false" outlineLevel="0" collapsed="false">
      <c r="A220" s="117"/>
      <c r="B220" s="128" t="n">
        <v>43466</v>
      </c>
      <c r="C220" s="115" t="n">
        <v>5.889</v>
      </c>
      <c r="E220" s="115" t="n">
        <v>0</v>
      </c>
      <c r="F220" s="116" t="n">
        <v>1.61</v>
      </c>
      <c r="G220" s="115" t="n">
        <v>1.205</v>
      </c>
      <c r="H220" s="115" t="n">
        <v>0.4</v>
      </c>
      <c r="I220" s="115" t="n">
        <v>0.27</v>
      </c>
      <c r="L220" s="117"/>
      <c r="M220" s="117"/>
      <c r="N220" s="117"/>
      <c r="O220" s="117"/>
      <c r="P220" s="117"/>
      <c r="Q220" s="117"/>
      <c r="R220" s="117"/>
      <c r="S220" s="117"/>
      <c r="T220" s="117"/>
      <c r="U220" s="117"/>
      <c r="V220" s="117"/>
      <c r="W220" s="117"/>
      <c r="X220" s="117"/>
      <c r="Y220" s="117"/>
      <c r="Z220" s="117"/>
      <c r="AA220" s="117"/>
      <c r="AB220" s="117"/>
      <c r="AC220" s="117"/>
      <c r="AD220" s="117"/>
      <c r="AE220" s="117"/>
      <c r="AF220" s="117"/>
      <c r="AG220" s="117"/>
      <c r="AH220" s="117"/>
      <c r="AI220" s="117"/>
      <c r="AJ220" s="117"/>
      <c r="AK220" s="117"/>
      <c r="AL220" s="117"/>
      <c r="AM220" s="117"/>
      <c r="AN220" s="117"/>
      <c r="AO220" s="117"/>
      <c r="AP220" s="117"/>
      <c r="AQ220" s="117"/>
      <c r="AR220" s="117"/>
      <c r="AS220" s="117"/>
      <c r="AT220" s="117"/>
      <c r="AU220" s="117"/>
      <c r="AV220" s="117"/>
      <c r="AW220" s="117"/>
      <c r="AX220" s="117"/>
      <c r="AY220" s="117"/>
      <c r="AZ220" s="117"/>
      <c r="BA220" s="117"/>
      <c r="BB220" s="117"/>
      <c r="BC220" s="117"/>
      <c r="BD220" s="117"/>
      <c r="BE220" s="117"/>
      <c r="BF220" s="117"/>
      <c r="BG220" s="117"/>
      <c r="BH220" s="117"/>
      <c r="BI220" s="117"/>
      <c r="BJ220" s="117"/>
      <c r="BK220" s="117"/>
      <c r="BL220" s="117"/>
      <c r="BM220" s="117"/>
      <c r="BN220" s="117"/>
      <c r="BO220" s="117"/>
      <c r="BP220" s="117"/>
      <c r="BQ220" s="117"/>
      <c r="BR220" s="117"/>
      <c r="BS220" s="117"/>
      <c r="BT220" s="117"/>
      <c r="BU220" s="117"/>
      <c r="BV220" s="117"/>
      <c r="BW220" s="117"/>
      <c r="BX220" s="117"/>
      <c r="BY220" s="117"/>
      <c r="BZ220" s="117"/>
      <c r="CA220" s="117"/>
      <c r="CB220" s="117"/>
      <c r="CC220" s="117"/>
      <c r="CD220" s="117"/>
      <c r="CE220" s="117"/>
      <c r="CF220" s="117"/>
      <c r="CG220" s="117"/>
      <c r="CH220" s="117"/>
      <c r="CI220" s="117"/>
      <c r="CJ220" s="117"/>
      <c r="CK220" s="117"/>
      <c r="CL220" s="117"/>
      <c r="CM220" s="117"/>
      <c r="CN220" s="117"/>
      <c r="CO220" s="117"/>
      <c r="CP220" s="117"/>
      <c r="CQ220" s="117"/>
      <c r="CR220" s="117"/>
      <c r="CS220" s="117"/>
      <c r="CT220" s="117"/>
      <c r="CU220" s="117"/>
      <c r="CV220" s="117"/>
      <c r="CW220" s="117"/>
      <c r="CX220" s="117"/>
      <c r="CY220" s="117"/>
      <c r="CZ220" s="117"/>
      <c r="DA220" s="117"/>
      <c r="DB220" s="117"/>
      <c r="DC220" s="117"/>
      <c r="DD220" s="117"/>
      <c r="DE220" s="117"/>
      <c r="DF220" s="117"/>
      <c r="DG220" s="117"/>
      <c r="DH220" s="117"/>
      <c r="DI220" s="117"/>
      <c r="DJ220" s="117"/>
      <c r="DK220" s="117"/>
      <c r="DL220" s="117"/>
      <c r="DM220" s="117"/>
      <c r="DN220" s="117"/>
      <c r="DO220" s="117"/>
      <c r="DP220" s="117"/>
      <c r="DQ220" s="117"/>
      <c r="DR220" s="117"/>
      <c r="DS220" s="117"/>
      <c r="DT220" s="117"/>
      <c r="DU220" s="117"/>
      <c r="DV220" s="117"/>
      <c r="DW220" s="117"/>
      <c r="DX220" s="117"/>
      <c r="DY220" s="117"/>
      <c r="DZ220" s="117"/>
      <c r="EA220" s="117"/>
      <c r="EB220" s="117"/>
      <c r="EC220" s="117"/>
      <c r="ED220" s="117"/>
      <c r="EE220" s="117"/>
      <c r="EF220" s="117"/>
      <c r="EG220" s="117"/>
      <c r="EH220" s="117"/>
      <c r="EI220" s="117"/>
      <c r="EJ220" s="117"/>
      <c r="EK220" s="117"/>
      <c r="EL220" s="117"/>
      <c r="EM220" s="117"/>
      <c r="EN220" s="117"/>
      <c r="EO220" s="117"/>
      <c r="EP220" s="117"/>
      <c r="EQ220" s="117"/>
      <c r="ER220" s="117"/>
      <c r="ES220" s="117"/>
      <c r="ET220" s="117"/>
      <c r="EU220" s="117"/>
      <c r="EV220" s="117"/>
      <c r="EW220" s="117"/>
      <c r="EX220" s="117"/>
      <c r="EY220" s="117"/>
      <c r="EZ220" s="117"/>
      <c r="FA220" s="117"/>
      <c r="FB220" s="117"/>
      <c r="FC220" s="117"/>
      <c r="FD220" s="117"/>
      <c r="FE220" s="117"/>
      <c r="FF220" s="117"/>
      <c r="FG220" s="117"/>
      <c r="FH220" s="117"/>
      <c r="FI220" s="117"/>
      <c r="FJ220" s="117"/>
      <c r="FK220" s="117"/>
      <c r="FL220" s="117"/>
      <c r="FM220" s="117"/>
      <c r="FN220" s="117"/>
      <c r="FO220" s="117"/>
      <c r="FP220" s="117"/>
      <c r="FQ220" s="117"/>
      <c r="FR220" s="117"/>
      <c r="FS220" s="117"/>
      <c r="FT220" s="117"/>
      <c r="FU220" s="117"/>
      <c r="FV220" s="117"/>
      <c r="FW220" s="117"/>
      <c r="FX220" s="117"/>
      <c r="FY220" s="117"/>
      <c r="FZ220" s="117"/>
      <c r="GA220" s="117"/>
      <c r="GB220" s="117"/>
      <c r="GC220" s="117"/>
      <c r="GD220" s="117"/>
      <c r="GE220" s="117"/>
      <c r="GF220" s="117"/>
      <c r="GG220" s="117"/>
      <c r="GH220" s="117"/>
      <c r="GI220" s="117"/>
      <c r="GJ220" s="117"/>
      <c r="GK220" s="117"/>
      <c r="GL220" s="117"/>
      <c r="GM220" s="117"/>
      <c r="GN220" s="117"/>
      <c r="GO220" s="117"/>
      <c r="GP220" s="117"/>
      <c r="GQ220" s="117"/>
      <c r="GR220" s="117"/>
      <c r="GS220" s="117"/>
      <c r="GT220" s="117"/>
      <c r="GU220" s="117"/>
      <c r="GV220" s="117"/>
      <c r="GW220" s="117"/>
      <c r="GX220" s="117"/>
      <c r="GY220" s="117"/>
      <c r="GZ220" s="117"/>
      <c r="HA220" s="117"/>
      <c r="HB220" s="117"/>
      <c r="HC220" s="117"/>
      <c r="HD220" s="117"/>
      <c r="HE220" s="117"/>
      <c r="HF220" s="117"/>
      <c r="HG220" s="117"/>
      <c r="HH220" s="117"/>
      <c r="HI220" s="117"/>
      <c r="HJ220" s="117"/>
      <c r="HK220" s="117"/>
      <c r="HL220" s="117"/>
      <c r="HM220" s="117"/>
      <c r="HN220" s="117"/>
      <c r="HO220" s="117"/>
      <c r="HP220" s="117"/>
      <c r="HQ220" s="117"/>
      <c r="HR220" s="117"/>
      <c r="HS220" s="117"/>
      <c r="HT220" s="117"/>
      <c r="HU220" s="117"/>
      <c r="HV220" s="117"/>
      <c r="HW220" s="117"/>
      <c r="HX220" s="117"/>
      <c r="HY220" s="117"/>
      <c r="HZ220" s="117"/>
      <c r="IA220" s="117"/>
      <c r="IB220" s="117"/>
      <c r="IC220" s="117"/>
      <c r="ID220" s="117"/>
      <c r="IE220" s="117"/>
      <c r="IF220" s="117"/>
      <c r="IG220" s="117"/>
      <c r="IH220" s="117"/>
      <c r="II220" s="117"/>
      <c r="IJ220" s="117"/>
      <c r="IK220" s="117"/>
      <c r="IL220" s="117"/>
      <c r="IM220" s="117"/>
      <c r="IN220" s="117"/>
      <c r="IO220" s="117"/>
      <c r="IP220" s="117"/>
      <c r="IQ220" s="117"/>
      <c r="IR220" s="117"/>
      <c r="IS220" s="117"/>
      <c r="IT220" s="117"/>
      <c r="IU220" s="117"/>
      <c r="IV220" s="117"/>
      <c r="IW220" s="117"/>
    </row>
    <row r="221" customFormat="false" ht="12.75" hidden="false" customHeight="false" outlineLevel="0" collapsed="false">
      <c r="A221" s="117"/>
      <c r="B221" s="128" t="n">
        <v>43497</v>
      </c>
      <c r="C221" s="115" t="n">
        <v>5.769</v>
      </c>
      <c r="E221" s="115" t="n">
        <v>0</v>
      </c>
      <c r="F221" s="116" t="n">
        <v>1.57</v>
      </c>
      <c r="G221" s="115" t="n">
        <v>1.205</v>
      </c>
      <c r="H221" s="115" t="n">
        <v>0.39</v>
      </c>
      <c r="I221" s="115" t="n">
        <v>0.27</v>
      </c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7"/>
      <c r="AJ221" s="117"/>
      <c r="AK221" s="117"/>
      <c r="AL221" s="117"/>
      <c r="AM221" s="117"/>
      <c r="AN221" s="117"/>
      <c r="AO221" s="117"/>
      <c r="AP221" s="117"/>
      <c r="AQ221" s="117"/>
      <c r="AR221" s="117"/>
      <c r="AS221" s="117"/>
      <c r="AT221" s="117"/>
      <c r="AU221" s="117"/>
      <c r="AV221" s="117"/>
      <c r="AW221" s="117"/>
      <c r="AX221" s="117"/>
      <c r="AY221" s="117"/>
      <c r="AZ221" s="117"/>
      <c r="BA221" s="117"/>
      <c r="BB221" s="117"/>
      <c r="BC221" s="117"/>
      <c r="BD221" s="117"/>
      <c r="BE221" s="117"/>
      <c r="BF221" s="117"/>
      <c r="BG221" s="117"/>
      <c r="BH221" s="117"/>
      <c r="BI221" s="117"/>
      <c r="BJ221" s="117"/>
      <c r="BK221" s="117"/>
      <c r="BL221" s="117"/>
      <c r="BM221" s="117"/>
      <c r="BN221" s="117"/>
      <c r="BO221" s="117"/>
      <c r="BP221" s="117"/>
      <c r="BQ221" s="117"/>
      <c r="BR221" s="117"/>
      <c r="BS221" s="117"/>
      <c r="BT221" s="117"/>
      <c r="BU221" s="117"/>
      <c r="BV221" s="117"/>
      <c r="BW221" s="117"/>
      <c r="BX221" s="117"/>
      <c r="BY221" s="117"/>
      <c r="BZ221" s="117"/>
      <c r="CA221" s="117"/>
      <c r="CB221" s="117"/>
      <c r="CC221" s="117"/>
      <c r="CD221" s="117"/>
      <c r="CE221" s="117"/>
      <c r="CF221" s="117"/>
      <c r="CG221" s="117"/>
      <c r="CH221" s="117"/>
      <c r="CI221" s="117"/>
      <c r="CJ221" s="117"/>
      <c r="CK221" s="117"/>
      <c r="CL221" s="117"/>
      <c r="CM221" s="117"/>
      <c r="CN221" s="117"/>
      <c r="CO221" s="117"/>
      <c r="CP221" s="117"/>
      <c r="CQ221" s="117"/>
      <c r="CR221" s="117"/>
      <c r="CS221" s="117"/>
      <c r="CT221" s="117"/>
      <c r="CU221" s="117"/>
      <c r="CV221" s="117"/>
      <c r="CW221" s="117"/>
      <c r="CX221" s="117"/>
      <c r="CY221" s="117"/>
      <c r="CZ221" s="117"/>
      <c r="DA221" s="117"/>
      <c r="DB221" s="117"/>
      <c r="DC221" s="117"/>
      <c r="DD221" s="117"/>
      <c r="DE221" s="117"/>
      <c r="DF221" s="117"/>
      <c r="DG221" s="117"/>
      <c r="DH221" s="117"/>
      <c r="DI221" s="117"/>
      <c r="DJ221" s="117"/>
      <c r="DK221" s="117"/>
      <c r="DL221" s="117"/>
      <c r="DM221" s="117"/>
      <c r="DN221" s="117"/>
      <c r="DO221" s="117"/>
      <c r="DP221" s="117"/>
      <c r="DQ221" s="117"/>
      <c r="DR221" s="117"/>
      <c r="DS221" s="117"/>
      <c r="DT221" s="117"/>
      <c r="DU221" s="117"/>
      <c r="DV221" s="117"/>
      <c r="DW221" s="117"/>
      <c r="DX221" s="117"/>
      <c r="DY221" s="117"/>
      <c r="DZ221" s="117"/>
      <c r="EA221" s="117"/>
      <c r="EB221" s="117"/>
      <c r="EC221" s="117"/>
      <c r="ED221" s="117"/>
      <c r="EE221" s="117"/>
      <c r="EF221" s="117"/>
      <c r="EG221" s="117"/>
      <c r="EH221" s="117"/>
      <c r="EI221" s="117"/>
      <c r="EJ221" s="117"/>
      <c r="EK221" s="117"/>
      <c r="EL221" s="117"/>
      <c r="EM221" s="117"/>
      <c r="EN221" s="117"/>
      <c r="EO221" s="117"/>
      <c r="EP221" s="117"/>
      <c r="EQ221" s="117"/>
      <c r="ER221" s="117"/>
      <c r="ES221" s="117"/>
      <c r="ET221" s="117"/>
      <c r="EU221" s="117"/>
      <c r="EV221" s="117"/>
      <c r="EW221" s="117"/>
      <c r="EX221" s="117"/>
      <c r="EY221" s="117"/>
      <c r="EZ221" s="117"/>
      <c r="FA221" s="117"/>
      <c r="FB221" s="117"/>
      <c r="FC221" s="117"/>
      <c r="FD221" s="117"/>
      <c r="FE221" s="117"/>
      <c r="FF221" s="117"/>
      <c r="FG221" s="117"/>
      <c r="FH221" s="117"/>
      <c r="FI221" s="117"/>
      <c r="FJ221" s="117"/>
      <c r="FK221" s="117"/>
      <c r="FL221" s="117"/>
      <c r="FM221" s="117"/>
      <c r="FN221" s="117"/>
      <c r="FO221" s="117"/>
      <c r="FP221" s="117"/>
      <c r="FQ221" s="117"/>
      <c r="FR221" s="117"/>
      <c r="FS221" s="117"/>
      <c r="FT221" s="117"/>
      <c r="FU221" s="117"/>
      <c r="FV221" s="117"/>
      <c r="FW221" s="117"/>
      <c r="FX221" s="117"/>
      <c r="FY221" s="117"/>
      <c r="FZ221" s="117"/>
      <c r="GA221" s="117"/>
      <c r="GB221" s="117"/>
      <c r="GC221" s="117"/>
      <c r="GD221" s="117"/>
      <c r="GE221" s="117"/>
      <c r="GF221" s="117"/>
      <c r="GG221" s="117"/>
      <c r="GH221" s="117"/>
      <c r="GI221" s="117"/>
      <c r="GJ221" s="117"/>
      <c r="GK221" s="117"/>
      <c r="GL221" s="117"/>
      <c r="GM221" s="117"/>
      <c r="GN221" s="117"/>
      <c r="GO221" s="117"/>
      <c r="GP221" s="117"/>
      <c r="GQ221" s="117"/>
      <c r="GR221" s="117"/>
      <c r="GS221" s="117"/>
      <c r="GT221" s="117"/>
      <c r="GU221" s="117"/>
      <c r="GV221" s="117"/>
      <c r="GW221" s="117"/>
      <c r="GX221" s="117"/>
      <c r="GY221" s="117"/>
      <c r="GZ221" s="117"/>
      <c r="HA221" s="117"/>
      <c r="HB221" s="117"/>
      <c r="HC221" s="117"/>
      <c r="HD221" s="117"/>
      <c r="HE221" s="117"/>
      <c r="HF221" s="117"/>
      <c r="HG221" s="117"/>
      <c r="HH221" s="117"/>
      <c r="HI221" s="117"/>
      <c r="HJ221" s="117"/>
      <c r="HK221" s="117"/>
      <c r="HL221" s="117"/>
      <c r="HM221" s="117"/>
      <c r="HN221" s="117"/>
      <c r="HO221" s="117"/>
      <c r="HP221" s="117"/>
      <c r="HQ221" s="117"/>
      <c r="HR221" s="117"/>
      <c r="HS221" s="117"/>
      <c r="HT221" s="117"/>
      <c r="HU221" s="117"/>
      <c r="HV221" s="117"/>
      <c r="HW221" s="117"/>
      <c r="HX221" s="117"/>
      <c r="HY221" s="117"/>
      <c r="HZ221" s="117"/>
      <c r="IA221" s="117"/>
      <c r="IB221" s="117"/>
      <c r="IC221" s="117"/>
      <c r="ID221" s="117"/>
      <c r="IE221" s="117"/>
      <c r="IF221" s="117"/>
      <c r="IG221" s="117"/>
      <c r="IH221" s="117"/>
      <c r="II221" s="117"/>
      <c r="IJ221" s="117"/>
      <c r="IK221" s="117"/>
      <c r="IL221" s="117"/>
      <c r="IM221" s="117"/>
      <c r="IN221" s="117"/>
      <c r="IO221" s="117"/>
      <c r="IP221" s="117"/>
      <c r="IQ221" s="117"/>
      <c r="IR221" s="117"/>
      <c r="IS221" s="117"/>
      <c r="IT221" s="117"/>
      <c r="IU221" s="117"/>
      <c r="IV221" s="117"/>
      <c r="IW221" s="117"/>
    </row>
    <row r="222" customFormat="false" ht="12.75" hidden="false" customHeight="false" outlineLevel="0" collapsed="false">
      <c r="A222" s="117"/>
      <c r="B222" s="128" t="n">
        <v>43525</v>
      </c>
      <c r="C222" s="115" t="n">
        <v>5.629</v>
      </c>
      <c r="E222" s="115" t="n">
        <v>0</v>
      </c>
      <c r="F222" s="116" t="n">
        <v>0.93</v>
      </c>
      <c r="G222" s="115" t="n">
        <v>0.815</v>
      </c>
      <c r="H222" s="115" t="n">
        <v>0.39</v>
      </c>
      <c r="I222" s="115" t="n">
        <v>0.24</v>
      </c>
      <c r="L222" s="117"/>
      <c r="M222" s="117"/>
      <c r="N222" s="117"/>
      <c r="O222" s="117"/>
      <c r="P222" s="117"/>
      <c r="Q222" s="117"/>
      <c r="R222" s="117"/>
      <c r="S222" s="117"/>
      <c r="T222" s="117"/>
      <c r="U222" s="117"/>
      <c r="V222" s="117"/>
      <c r="W222" s="117"/>
      <c r="X222" s="117"/>
      <c r="Y222" s="117"/>
      <c r="Z222" s="117"/>
      <c r="AA222" s="117"/>
      <c r="AB222" s="117"/>
      <c r="AC222" s="117"/>
      <c r="AD222" s="117"/>
      <c r="AE222" s="117"/>
      <c r="AF222" s="117"/>
      <c r="AG222" s="117"/>
      <c r="AH222" s="117"/>
      <c r="AI222" s="117"/>
      <c r="AJ222" s="117"/>
      <c r="AK222" s="117"/>
      <c r="AL222" s="117"/>
      <c r="AM222" s="117"/>
      <c r="AN222" s="117"/>
      <c r="AO222" s="117"/>
      <c r="AP222" s="117"/>
      <c r="AQ222" s="117"/>
      <c r="AR222" s="117"/>
      <c r="AS222" s="117"/>
      <c r="AT222" s="117"/>
      <c r="AU222" s="117"/>
      <c r="AV222" s="117"/>
      <c r="AW222" s="117"/>
      <c r="AX222" s="117"/>
      <c r="AY222" s="117"/>
      <c r="AZ222" s="117"/>
      <c r="BA222" s="117"/>
      <c r="BB222" s="117"/>
      <c r="BC222" s="117"/>
      <c r="BD222" s="117"/>
      <c r="BE222" s="117"/>
      <c r="BF222" s="117"/>
      <c r="BG222" s="117"/>
      <c r="BH222" s="117"/>
      <c r="BI222" s="117"/>
      <c r="BJ222" s="117"/>
      <c r="BK222" s="117"/>
      <c r="BL222" s="117"/>
      <c r="BM222" s="117"/>
      <c r="BN222" s="117"/>
      <c r="BO222" s="117"/>
      <c r="BP222" s="117"/>
      <c r="BQ222" s="117"/>
      <c r="BR222" s="117"/>
      <c r="BS222" s="117"/>
      <c r="BT222" s="117"/>
      <c r="BU222" s="117"/>
      <c r="BV222" s="117"/>
      <c r="BW222" s="117"/>
      <c r="BX222" s="117"/>
      <c r="BY222" s="117"/>
      <c r="BZ222" s="117"/>
      <c r="CA222" s="117"/>
      <c r="CB222" s="117"/>
      <c r="CC222" s="117"/>
      <c r="CD222" s="117"/>
      <c r="CE222" s="117"/>
      <c r="CF222" s="117"/>
      <c r="CG222" s="117"/>
      <c r="CH222" s="117"/>
      <c r="CI222" s="117"/>
      <c r="CJ222" s="117"/>
      <c r="CK222" s="117"/>
      <c r="CL222" s="117"/>
      <c r="CM222" s="117"/>
      <c r="CN222" s="117"/>
      <c r="CO222" s="117"/>
      <c r="CP222" s="117"/>
      <c r="CQ222" s="117"/>
      <c r="CR222" s="117"/>
      <c r="CS222" s="117"/>
      <c r="CT222" s="117"/>
      <c r="CU222" s="117"/>
      <c r="CV222" s="117"/>
      <c r="CW222" s="117"/>
      <c r="CX222" s="117"/>
      <c r="CY222" s="117"/>
      <c r="CZ222" s="117"/>
      <c r="DA222" s="117"/>
      <c r="DB222" s="117"/>
      <c r="DC222" s="117"/>
      <c r="DD222" s="117"/>
      <c r="DE222" s="117"/>
      <c r="DF222" s="117"/>
      <c r="DG222" s="117"/>
      <c r="DH222" s="117"/>
      <c r="DI222" s="117"/>
      <c r="DJ222" s="117"/>
      <c r="DK222" s="117"/>
      <c r="DL222" s="117"/>
      <c r="DM222" s="117"/>
      <c r="DN222" s="117"/>
      <c r="DO222" s="117"/>
      <c r="DP222" s="117"/>
      <c r="DQ222" s="117"/>
      <c r="DR222" s="117"/>
      <c r="DS222" s="117"/>
      <c r="DT222" s="117"/>
      <c r="DU222" s="117"/>
      <c r="DV222" s="117"/>
      <c r="DW222" s="117"/>
      <c r="DX222" s="117"/>
      <c r="DY222" s="117"/>
      <c r="DZ222" s="117"/>
      <c r="EA222" s="117"/>
      <c r="EB222" s="117"/>
      <c r="EC222" s="117"/>
      <c r="ED222" s="117"/>
      <c r="EE222" s="117"/>
      <c r="EF222" s="117"/>
      <c r="EG222" s="117"/>
      <c r="EH222" s="117"/>
      <c r="EI222" s="117"/>
      <c r="EJ222" s="117"/>
      <c r="EK222" s="117"/>
      <c r="EL222" s="117"/>
      <c r="EM222" s="117"/>
      <c r="EN222" s="117"/>
      <c r="EO222" s="117"/>
      <c r="EP222" s="117"/>
      <c r="EQ222" s="117"/>
      <c r="ER222" s="117"/>
      <c r="ES222" s="117"/>
      <c r="ET222" s="117"/>
      <c r="EU222" s="117"/>
      <c r="EV222" s="117"/>
      <c r="EW222" s="117"/>
      <c r="EX222" s="117"/>
      <c r="EY222" s="117"/>
      <c r="EZ222" s="117"/>
      <c r="FA222" s="117"/>
      <c r="FB222" s="117"/>
      <c r="FC222" s="117"/>
      <c r="FD222" s="117"/>
      <c r="FE222" s="117"/>
      <c r="FF222" s="117"/>
      <c r="FG222" s="117"/>
      <c r="FH222" s="117"/>
      <c r="FI222" s="117"/>
      <c r="FJ222" s="117"/>
      <c r="FK222" s="117"/>
      <c r="FL222" s="117"/>
      <c r="FM222" s="117"/>
      <c r="FN222" s="117"/>
      <c r="FO222" s="117"/>
      <c r="FP222" s="117"/>
      <c r="FQ222" s="117"/>
      <c r="FR222" s="117"/>
      <c r="FS222" s="117"/>
      <c r="FT222" s="117"/>
      <c r="FU222" s="117"/>
      <c r="FV222" s="117"/>
      <c r="FW222" s="117"/>
      <c r="FX222" s="117"/>
      <c r="FY222" s="117"/>
      <c r="FZ222" s="117"/>
      <c r="GA222" s="117"/>
      <c r="GB222" s="117"/>
      <c r="GC222" s="117"/>
      <c r="GD222" s="117"/>
      <c r="GE222" s="117"/>
      <c r="GF222" s="117"/>
      <c r="GG222" s="117"/>
      <c r="GH222" s="117"/>
      <c r="GI222" s="117"/>
      <c r="GJ222" s="117"/>
      <c r="GK222" s="117"/>
      <c r="GL222" s="117"/>
      <c r="GM222" s="117"/>
      <c r="GN222" s="117"/>
      <c r="GO222" s="117"/>
      <c r="GP222" s="117"/>
      <c r="GQ222" s="117"/>
      <c r="GR222" s="117"/>
      <c r="GS222" s="117"/>
      <c r="GT222" s="117"/>
      <c r="GU222" s="117"/>
      <c r="GV222" s="117"/>
      <c r="GW222" s="117"/>
      <c r="GX222" s="117"/>
      <c r="GY222" s="117"/>
      <c r="GZ222" s="117"/>
      <c r="HA222" s="117"/>
      <c r="HB222" s="117"/>
      <c r="HC222" s="117"/>
      <c r="HD222" s="117"/>
      <c r="HE222" s="117"/>
      <c r="HF222" s="117"/>
      <c r="HG222" s="117"/>
      <c r="HH222" s="117"/>
      <c r="HI222" s="117"/>
      <c r="HJ222" s="117"/>
      <c r="HK222" s="117"/>
      <c r="HL222" s="117"/>
      <c r="HM222" s="117"/>
      <c r="HN222" s="117"/>
      <c r="HO222" s="117"/>
      <c r="HP222" s="117"/>
      <c r="HQ222" s="117"/>
      <c r="HR222" s="117"/>
      <c r="HS222" s="117"/>
      <c r="HT222" s="117"/>
      <c r="HU222" s="117"/>
      <c r="HV222" s="117"/>
      <c r="HW222" s="117"/>
      <c r="HX222" s="117"/>
      <c r="HY222" s="117"/>
      <c r="HZ222" s="117"/>
      <c r="IA222" s="117"/>
      <c r="IB222" s="117"/>
      <c r="IC222" s="117"/>
      <c r="ID222" s="117"/>
      <c r="IE222" s="117"/>
      <c r="IF222" s="117"/>
      <c r="IG222" s="117"/>
      <c r="IH222" s="117"/>
      <c r="II222" s="117"/>
      <c r="IJ222" s="117"/>
      <c r="IK222" s="117"/>
      <c r="IL222" s="117"/>
      <c r="IM222" s="117"/>
      <c r="IN222" s="117"/>
      <c r="IO222" s="117"/>
      <c r="IP222" s="117"/>
      <c r="IQ222" s="117"/>
      <c r="IR222" s="117"/>
      <c r="IS222" s="117"/>
      <c r="IT222" s="117"/>
      <c r="IU222" s="117"/>
      <c r="IV222" s="117"/>
      <c r="IW222" s="117"/>
    </row>
    <row r="223" customFormat="false" ht="12.75" hidden="false" customHeight="false" outlineLevel="0" collapsed="false">
      <c r="A223" s="117"/>
      <c r="B223" s="128" t="n">
        <v>43556</v>
      </c>
      <c r="C223" s="115" t="n">
        <v>5.5</v>
      </c>
      <c r="E223" s="115" t="n">
        <v>0</v>
      </c>
      <c r="F223" s="116" t="n">
        <v>0.5</v>
      </c>
      <c r="G223" s="115" t="n">
        <v>0.435</v>
      </c>
      <c r="H223" s="115" t="n">
        <v>0.24</v>
      </c>
      <c r="I223" s="115" t="n">
        <v>0.17</v>
      </c>
      <c r="L223" s="117"/>
      <c r="M223" s="117"/>
      <c r="N223" s="117"/>
      <c r="O223" s="117"/>
      <c r="P223" s="117"/>
      <c r="Q223" s="117"/>
      <c r="R223" s="117"/>
      <c r="S223" s="117"/>
      <c r="T223" s="117"/>
      <c r="U223" s="117"/>
      <c r="V223" s="117"/>
      <c r="W223" s="117"/>
      <c r="X223" s="117"/>
      <c r="Y223" s="117"/>
      <c r="Z223" s="117"/>
      <c r="AA223" s="117"/>
      <c r="AB223" s="117"/>
      <c r="AC223" s="117"/>
      <c r="AD223" s="117"/>
      <c r="AE223" s="117"/>
      <c r="AF223" s="117"/>
      <c r="AG223" s="117"/>
      <c r="AH223" s="117"/>
      <c r="AI223" s="117"/>
      <c r="AJ223" s="117"/>
      <c r="AK223" s="117"/>
      <c r="AL223" s="117"/>
      <c r="AM223" s="117"/>
      <c r="AN223" s="117"/>
      <c r="AO223" s="117"/>
      <c r="AP223" s="117"/>
      <c r="AQ223" s="117"/>
      <c r="AR223" s="117"/>
      <c r="AS223" s="117"/>
      <c r="AT223" s="117"/>
      <c r="AU223" s="117"/>
      <c r="AV223" s="117"/>
      <c r="AW223" s="117"/>
      <c r="AX223" s="117"/>
      <c r="AY223" s="117"/>
      <c r="AZ223" s="117"/>
      <c r="BA223" s="117"/>
      <c r="BB223" s="117"/>
      <c r="BC223" s="117"/>
      <c r="BD223" s="117"/>
      <c r="BE223" s="117"/>
      <c r="BF223" s="117"/>
      <c r="BG223" s="117"/>
      <c r="BH223" s="117"/>
      <c r="BI223" s="117"/>
      <c r="BJ223" s="117"/>
      <c r="BK223" s="117"/>
      <c r="BL223" s="117"/>
      <c r="BM223" s="117"/>
      <c r="BN223" s="117"/>
      <c r="BO223" s="117"/>
      <c r="BP223" s="117"/>
      <c r="BQ223" s="117"/>
      <c r="BR223" s="117"/>
      <c r="BS223" s="117"/>
      <c r="BT223" s="117"/>
      <c r="BU223" s="117"/>
      <c r="BV223" s="117"/>
      <c r="BW223" s="117"/>
      <c r="BX223" s="117"/>
      <c r="BY223" s="117"/>
      <c r="BZ223" s="117"/>
      <c r="CA223" s="117"/>
      <c r="CB223" s="117"/>
      <c r="CC223" s="117"/>
      <c r="CD223" s="117"/>
      <c r="CE223" s="117"/>
      <c r="CF223" s="117"/>
      <c r="CG223" s="117"/>
      <c r="CH223" s="117"/>
      <c r="CI223" s="117"/>
      <c r="CJ223" s="117"/>
      <c r="CK223" s="117"/>
      <c r="CL223" s="117"/>
      <c r="CM223" s="117"/>
      <c r="CN223" s="117"/>
      <c r="CO223" s="117"/>
      <c r="CP223" s="117"/>
      <c r="CQ223" s="117"/>
      <c r="CR223" s="117"/>
      <c r="CS223" s="117"/>
      <c r="CT223" s="117"/>
      <c r="CU223" s="117"/>
      <c r="CV223" s="117"/>
      <c r="CW223" s="117"/>
      <c r="CX223" s="117"/>
      <c r="CY223" s="117"/>
      <c r="CZ223" s="117"/>
      <c r="DA223" s="117"/>
      <c r="DB223" s="117"/>
      <c r="DC223" s="117"/>
      <c r="DD223" s="117"/>
      <c r="DE223" s="117"/>
      <c r="DF223" s="117"/>
      <c r="DG223" s="117"/>
      <c r="DH223" s="117"/>
      <c r="DI223" s="117"/>
      <c r="DJ223" s="117"/>
      <c r="DK223" s="117"/>
      <c r="DL223" s="117"/>
      <c r="DM223" s="117"/>
      <c r="DN223" s="117"/>
      <c r="DO223" s="117"/>
      <c r="DP223" s="117"/>
      <c r="DQ223" s="117"/>
      <c r="DR223" s="117"/>
      <c r="DS223" s="117"/>
      <c r="DT223" s="117"/>
      <c r="DU223" s="117"/>
      <c r="DV223" s="117"/>
      <c r="DW223" s="117"/>
      <c r="DX223" s="117"/>
      <c r="DY223" s="117"/>
      <c r="DZ223" s="117"/>
      <c r="EA223" s="117"/>
      <c r="EB223" s="117"/>
      <c r="EC223" s="117"/>
      <c r="ED223" s="117"/>
      <c r="EE223" s="117"/>
      <c r="EF223" s="117"/>
      <c r="EG223" s="117"/>
      <c r="EH223" s="117"/>
      <c r="EI223" s="117"/>
      <c r="EJ223" s="117"/>
      <c r="EK223" s="117"/>
      <c r="EL223" s="117"/>
      <c r="EM223" s="117"/>
      <c r="EN223" s="117"/>
      <c r="EO223" s="117"/>
      <c r="EP223" s="117"/>
      <c r="EQ223" s="117"/>
      <c r="ER223" s="117"/>
      <c r="ES223" s="117"/>
      <c r="ET223" s="117"/>
      <c r="EU223" s="117"/>
      <c r="EV223" s="117"/>
      <c r="EW223" s="117"/>
      <c r="EX223" s="117"/>
      <c r="EY223" s="117"/>
      <c r="EZ223" s="117"/>
      <c r="FA223" s="117"/>
      <c r="FB223" s="117"/>
      <c r="FC223" s="117"/>
      <c r="FD223" s="117"/>
      <c r="FE223" s="117"/>
      <c r="FF223" s="117"/>
      <c r="FG223" s="117"/>
      <c r="FH223" s="117"/>
      <c r="FI223" s="117"/>
      <c r="FJ223" s="117"/>
      <c r="FK223" s="117"/>
      <c r="FL223" s="117"/>
      <c r="FM223" s="117"/>
      <c r="FN223" s="117"/>
      <c r="FO223" s="117"/>
      <c r="FP223" s="117"/>
      <c r="FQ223" s="117"/>
      <c r="FR223" s="117"/>
      <c r="FS223" s="117"/>
      <c r="FT223" s="117"/>
      <c r="FU223" s="117"/>
      <c r="FV223" s="117"/>
      <c r="FW223" s="117"/>
      <c r="FX223" s="117"/>
      <c r="FY223" s="117"/>
      <c r="FZ223" s="117"/>
      <c r="GA223" s="117"/>
      <c r="GB223" s="117"/>
      <c r="GC223" s="117"/>
      <c r="GD223" s="117"/>
      <c r="GE223" s="117"/>
      <c r="GF223" s="117"/>
      <c r="GG223" s="117"/>
      <c r="GH223" s="117"/>
      <c r="GI223" s="117"/>
      <c r="GJ223" s="117"/>
      <c r="GK223" s="117"/>
      <c r="GL223" s="117"/>
      <c r="GM223" s="117"/>
      <c r="GN223" s="117"/>
      <c r="GO223" s="117"/>
      <c r="GP223" s="117"/>
      <c r="GQ223" s="117"/>
      <c r="GR223" s="117"/>
      <c r="GS223" s="117"/>
      <c r="GT223" s="117"/>
      <c r="GU223" s="117"/>
      <c r="GV223" s="117"/>
      <c r="GW223" s="117"/>
      <c r="GX223" s="117"/>
      <c r="GY223" s="117"/>
      <c r="GZ223" s="117"/>
      <c r="HA223" s="117"/>
      <c r="HB223" s="117"/>
      <c r="HC223" s="117"/>
      <c r="HD223" s="117"/>
      <c r="HE223" s="117"/>
      <c r="HF223" s="117"/>
      <c r="HG223" s="117"/>
      <c r="HH223" s="117"/>
      <c r="HI223" s="117"/>
      <c r="HJ223" s="117"/>
      <c r="HK223" s="117"/>
      <c r="HL223" s="117"/>
      <c r="HM223" s="117"/>
      <c r="HN223" s="117"/>
      <c r="HO223" s="117"/>
      <c r="HP223" s="117"/>
      <c r="HQ223" s="117"/>
      <c r="HR223" s="117"/>
      <c r="HS223" s="117"/>
      <c r="HT223" s="117"/>
      <c r="HU223" s="117"/>
      <c r="HV223" s="117"/>
      <c r="HW223" s="117"/>
      <c r="HX223" s="117"/>
      <c r="HY223" s="117"/>
      <c r="HZ223" s="117"/>
      <c r="IA223" s="117"/>
      <c r="IB223" s="117"/>
      <c r="IC223" s="117"/>
      <c r="ID223" s="117"/>
      <c r="IE223" s="117"/>
      <c r="IF223" s="117"/>
      <c r="IG223" s="117"/>
      <c r="IH223" s="117"/>
      <c r="II223" s="117"/>
      <c r="IJ223" s="117"/>
      <c r="IK223" s="117"/>
      <c r="IL223" s="117"/>
      <c r="IM223" s="117"/>
      <c r="IN223" s="117"/>
      <c r="IO223" s="117"/>
      <c r="IP223" s="117"/>
      <c r="IQ223" s="117"/>
      <c r="IR223" s="117"/>
      <c r="IS223" s="117"/>
      <c r="IT223" s="117"/>
      <c r="IU223" s="117"/>
      <c r="IV223" s="117"/>
      <c r="IW223" s="117"/>
    </row>
    <row r="224" customFormat="false" ht="12.75" hidden="false" customHeight="false" outlineLevel="0" collapsed="false">
      <c r="A224" s="117"/>
      <c r="B224" s="128" t="n">
        <v>43586</v>
      </c>
      <c r="C224" s="115" t="n">
        <v>5.544</v>
      </c>
      <c r="E224" s="115" t="n">
        <v>0</v>
      </c>
      <c r="F224" s="116" t="n">
        <v>0.44</v>
      </c>
      <c r="G224" s="115" t="n">
        <v>0.385</v>
      </c>
      <c r="H224" s="115" t="n">
        <v>0.195</v>
      </c>
      <c r="I224" s="115" t="n">
        <v>0.165</v>
      </c>
      <c r="L224" s="117"/>
      <c r="M224" s="117"/>
      <c r="N224" s="117"/>
      <c r="O224" s="117"/>
      <c r="P224" s="117"/>
      <c r="Q224" s="117"/>
      <c r="R224" s="117"/>
      <c r="S224" s="117"/>
      <c r="T224" s="117"/>
      <c r="U224" s="117"/>
      <c r="V224" s="117"/>
      <c r="W224" s="117"/>
      <c r="X224" s="117"/>
      <c r="Y224" s="117"/>
      <c r="Z224" s="117"/>
      <c r="AA224" s="117"/>
      <c r="AB224" s="117"/>
      <c r="AC224" s="117"/>
      <c r="AD224" s="117"/>
      <c r="AE224" s="117"/>
      <c r="AF224" s="117"/>
      <c r="AG224" s="117"/>
      <c r="AH224" s="117"/>
      <c r="AI224" s="117"/>
      <c r="AJ224" s="117"/>
      <c r="AK224" s="117"/>
      <c r="AL224" s="117"/>
      <c r="AM224" s="117"/>
      <c r="AN224" s="117"/>
      <c r="AO224" s="117"/>
      <c r="AP224" s="117"/>
      <c r="AQ224" s="117"/>
      <c r="AR224" s="117"/>
      <c r="AS224" s="117"/>
      <c r="AT224" s="117"/>
      <c r="AU224" s="117"/>
      <c r="AV224" s="117"/>
      <c r="AW224" s="117"/>
      <c r="AX224" s="117"/>
      <c r="AY224" s="117"/>
      <c r="AZ224" s="117"/>
      <c r="BA224" s="117"/>
      <c r="BB224" s="117"/>
      <c r="BC224" s="117"/>
      <c r="BD224" s="117"/>
      <c r="BE224" s="117"/>
      <c r="BF224" s="117"/>
      <c r="BG224" s="117"/>
      <c r="BH224" s="117"/>
      <c r="BI224" s="117"/>
      <c r="BJ224" s="117"/>
      <c r="BK224" s="117"/>
      <c r="BL224" s="117"/>
      <c r="BM224" s="117"/>
      <c r="BN224" s="117"/>
      <c r="BO224" s="117"/>
      <c r="BP224" s="117"/>
      <c r="BQ224" s="117"/>
      <c r="BR224" s="117"/>
      <c r="BS224" s="117"/>
      <c r="BT224" s="117"/>
      <c r="BU224" s="117"/>
      <c r="BV224" s="117"/>
      <c r="BW224" s="117"/>
      <c r="BX224" s="117"/>
      <c r="BY224" s="117"/>
      <c r="BZ224" s="117"/>
      <c r="CA224" s="117"/>
      <c r="CB224" s="117"/>
      <c r="CC224" s="117"/>
      <c r="CD224" s="117"/>
      <c r="CE224" s="117"/>
      <c r="CF224" s="117"/>
      <c r="CG224" s="117"/>
      <c r="CH224" s="117"/>
      <c r="CI224" s="117"/>
      <c r="CJ224" s="117"/>
      <c r="CK224" s="117"/>
      <c r="CL224" s="117"/>
      <c r="CM224" s="117"/>
      <c r="CN224" s="117"/>
      <c r="CO224" s="117"/>
      <c r="CP224" s="117"/>
      <c r="CQ224" s="117"/>
      <c r="CR224" s="117"/>
      <c r="CS224" s="117"/>
      <c r="CT224" s="117"/>
      <c r="CU224" s="117"/>
      <c r="CV224" s="117"/>
      <c r="CW224" s="117"/>
      <c r="CX224" s="117"/>
      <c r="CY224" s="117"/>
      <c r="CZ224" s="117"/>
      <c r="DA224" s="117"/>
      <c r="DB224" s="117"/>
      <c r="DC224" s="117"/>
      <c r="DD224" s="117"/>
      <c r="DE224" s="117"/>
      <c r="DF224" s="117"/>
      <c r="DG224" s="117"/>
      <c r="DH224" s="117"/>
      <c r="DI224" s="117"/>
      <c r="DJ224" s="117"/>
      <c r="DK224" s="117"/>
      <c r="DL224" s="117"/>
      <c r="DM224" s="117"/>
      <c r="DN224" s="117"/>
      <c r="DO224" s="117"/>
      <c r="DP224" s="117"/>
      <c r="DQ224" s="117"/>
      <c r="DR224" s="117"/>
      <c r="DS224" s="117"/>
      <c r="DT224" s="117"/>
      <c r="DU224" s="117"/>
      <c r="DV224" s="117"/>
      <c r="DW224" s="117"/>
      <c r="DX224" s="117"/>
      <c r="DY224" s="117"/>
      <c r="DZ224" s="117"/>
      <c r="EA224" s="117"/>
      <c r="EB224" s="117"/>
      <c r="EC224" s="117"/>
      <c r="ED224" s="117"/>
      <c r="EE224" s="117"/>
      <c r="EF224" s="117"/>
      <c r="EG224" s="117"/>
      <c r="EH224" s="117"/>
      <c r="EI224" s="117"/>
      <c r="EJ224" s="117"/>
      <c r="EK224" s="117"/>
      <c r="EL224" s="117"/>
      <c r="EM224" s="117"/>
      <c r="EN224" s="117"/>
      <c r="EO224" s="117"/>
      <c r="EP224" s="117"/>
      <c r="EQ224" s="117"/>
      <c r="ER224" s="117"/>
      <c r="ES224" s="117"/>
      <c r="ET224" s="117"/>
      <c r="EU224" s="117"/>
      <c r="EV224" s="117"/>
      <c r="EW224" s="117"/>
      <c r="EX224" s="117"/>
      <c r="EY224" s="117"/>
      <c r="EZ224" s="117"/>
      <c r="FA224" s="117"/>
      <c r="FB224" s="117"/>
      <c r="FC224" s="117"/>
      <c r="FD224" s="117"/>
      <c r="FE224" s="117"/>
      <c r="FF224" s="117"/>
      <c r="FG224" s="117"/>
      <c r="FH224" s="117"/>
      <c r="FI224" s="117"/>
      <c r="FJ224" s="117"/>
      <c r="FK224" s="117"/>
      <c r="FL224" s="117"/>
      <c r="FM224" s="117"/>
      <c r="FN224" s="117"/>
      <c r="FO224" s="117"/>
      <c r="FP224" s="117"/>
      <c r="FQ224" s="117"/>
      <c r="FR224" s="117"/>
      <c r="FS224" s="117"/>
      <c r="FT224" s="117"/>
      <c r="FU224" s="117"/>
      <c r="FV224" s="117"/>
      <c r="FW224" s="117"/>
      <c r="FX224" s="117"/>
      <c r="FY224" s="117"/>
      <c r="FZ224" s="117"/>
      <c r="GA224" s="117"/>
      <c r="GB224" s="117"/>
      <c r="GC224" s="117"/>
      <c r="GD224" s="117"/>
      <c r="GE224" s="117"/>
      <c r="GF224" s="117"/>
      <c r="GG224" s="117"/>
      <c r="GH224" s="117"/>
      <c r="GI224" s="117"/>
      <c r="GJ224" s="117"/>
      <c r="GK224" s="117"/>
      <c r="GL224" s="117"/>
      <c r="GM224" s="117"/>
      <c r="GN224" s="117"/>
      <c r="GO224" s="117"/>
      <c r="GP224" s="117"/>
      <c r="GQ224" s="117"/>
      <c r="GR224" s="117"/>
      <c r="GS224" s="117"/>
      <c r="GT224" s="117"/>
      <c r="GU224" s="117"/>
      <c r="GV224" s="117"/>
      <c r="GW224" s="117"/>
      <c r="GX224" s="117"/>
      <c r="GY224" s="117"/>
      <c r="GZ224" s="117"/>
      <c r="HA224" s="117"/>
      <c r="HB224" s="117"/>
      <c r="HC224" s="117"/>
      <c r="HD224" s="117"/>
      <c r="HE224" s="117"/>
      <c r="HF224" s="117"/>
      <c r="HG224" s="117"/>
      <c r="HH224" s="117"/>
      <c r="HI224" s="117"/>
      <c r="HJ224" s="117"/>
      <c r="HK224" s="117"/>
      <c r="HL224" s="117"/>
      <c r="HM224" s="117"/>
      <c r="HN224" s="117"/>
      <c r="HO224" s="117"/>
      <c r="HP224" s="117"/>
      <c r="HQ224" s="117"/>
      <c r="HR224" s="117"/>
      <c r="HS224" s="117"/>
      <c r="HT224" s="117"/>
      <c r="HU224" s="117"/>
      <c r="HV224" s="117"/>
      <c r="HW224" s="117"/>
      <c r="HX224" s="117"/>
      <c r="HY224" s="117"/>
      <c r="HZ224" s="117"/>
      <c r="IA224" s="117"/>
      <c r="IB224" s="117"/>
      <c r="IC224" s="117"/>
      <c r="ID224" s="117"/>
      <c r="IE224" s="117"/>
      <c r="IF224" s="117"/>
      <c r="IG224" s="117"/>
      <c r="IH224" s="117"/>
      <c r="II224" s="117"/>
      <c r="IJ224" s="117"/>
      <c r="IK224" s="117"/>
      <c r="IL224" s="117"/>
      <c r="IM224" s="117"/>
      <c r="IN224" s="117"/>
      <c r="IO224" s="117"/>
      <c r="IP224" s="117"/>
      <c r="IQ224" s="117"/>
      <c r="IR224" s="117"/>
      <c r="IS224" s="117"/>
      <c r="IT224" s="117"/>
      <c r="IU224" s="117"/>
      <c r="IV224" s="117"/>
      <c r="IW224" s="117"/>
    </row>
    <row r="225" customFormat="false" ht="12.75" hidden="false" customHeight="false" outlineLevel="0" collapsed="false">
      <c r="A225" s="117"/>
      <c r="B225" s="128" t="n">
        <v>43617</v>
      </c>
      <c r="C225" s="115" t="n">
        <v>5.581</v>
      </c>
      <c r="E225" s="115" t="n">
        <v>0</v>
      </c>
      <c r="F225" s="116" t="n">
        <v>0.44</v>
      </c>
      <c r="G225" s="115" t="n">
        <v>0.385</v>
      </c>
      <c r="H225" s="115" t="n">
        <v>0.195</v>
      </c>
      <c r="I225" s="115" t="n">
        <v>0.17</v>
      </c>
      <c r="L225" s="117"/>
      <c r="M225" s="117"/>
      <c r="N225" s="117"/>
      <c r="O225" s="117"/>
      <c r="P225" s="117"/>
      <c r="Q225" s="117"/>
      <c r="R225" s="117"/>
      <c r="S225" s="117"/>
      <c r="T225" s="117"/>
      <c r="U225" s="117"/>
      <c r="V225" s="117"/>
      <c r="W225" s="117"/>
      <c r="X225" s="117"/>
      <c r="Y225" s="117"/>
      <c r="Z225" s="117"/>
      <c r="AA225" s="117"/>
      <c r="AB225" s="117"/>
      <c r="AC225" s="117"/>
      <c r="AD225" s="117"/>
      <c r="AE225" s="117"/>
      <c r="AF225" s="117"/>
      <c r="AG225" s="117"/>
      <c r="AH225" s="117"/>
      <c r="AI225" s="117"/>
      <c r="AJ225" s="117"/>
      <c r="AK225" s="117"/>
      <c r="AL225" s="117"/>
      <c r="AM225" s="117"/>
      <c r="AN225" s="117"/>
      <c r="AO225" s="117"/>
      <c r="AP225" s="117"/>
      <c r="AQ225" s="117"/>
      <c r="AR225" s="117"/>
      <c r="AS225" s="117"/>
      <c r="AT225" s="117"/>
      <c r="AU225" s="117"/>
      <c r="AV225" s="117"/>
      <c r="AW225" s="117"/>
      <c r="AX225" s="117"/>
      <c r="AY225" s="117"/>
      <c r="AZ225" s="117"/>
      <c r="BA225" s="117"/>
      <c r="BB225" s="117"/>
      <c r="BC225" s="117"/>
      <c r="BD225" s="117"/>
      <c r="BE225" s="117"/>
      <c r="BF225" s="117"/>
      <c r="BG225" s="117"/>
      <c r="BH225" s="117"/>
      <c r="BI225" s="117"/>
      <c r="BJ225" s="117"/>
      <c r="BK225" s="117"/>
      <c r="BL225" s="117"/>
      <c r="BM225" s="117"/>
      <c r="BN225" s="117"/>
      <c r="BO225" s="117"/>
      <c r="BP225" s="117"/>
      <c r="BQ225" s="117"/>
      <c r="BR225" s="117"/>
      <c r="BS225" s="117"/>
      <c r="BT225" s="117"/>
      <c r="BU225" s="117"/>
      <c r="BV225" s="117"/>
      <c r="BW225" s="117"/>
      <c r="BX225" s="117"/>
      <c r="BY225" s="117"/>
      <c r="BZ225" s="117"/>
      <c r="CA225" s="117"/>
      <c r="CB225" s="117"/>
      <c r="CC225" s="117"/>
      <c r="CD225" s="117"/>
      <c r="CE225" s="117"/>
      <c r="CF225" s="117"/>
      <c r="CG225" s="117"/>
      <c r="CH225" s="117"/>
      <c r="CI225" s="117"/>
      <c r="CJ225" s="117"/>
      <c r="CK225" s="117"/>
      <c r="CL225" s="117"/>
      <c r="CM225" s="117"/>
      <c r="CN225" s="117"/>
      <c r="CO225" s="117"/>
      <c r="CP225" s="117"/>
      <c r="CQ225" s="117"/>
      <c r="CR225" s="117"/>
      <c r="CS225" s="117"/>
      <c r="CT225" s="117"/>
      <c r="CU225" s="117"/>
      <c r="CV225" s="117"/>
      <c r="CW225" s="117"/>
      <c r="CX225" s="117"/>
      <c r="CY225" s="117"/>
      <c r="CZ225" s="117"/>
      <c r="DA225" s="117"/>
      <c r="DB225" s="117"/>
      <c r="DC225" s="117"/>
      <c r="DD225" s="117"/>
      <c r="DE225" s="117"/>
      <c r="DF225" s="117"/>
      <c r="DG225" s="117"/>
      <c r="DH225" s="117"/>
      <c r="DI225" s="117"/>
      <c r="DJ225" s="117"/>
      <c r="DK225" s="117"/>
      <c r="DL225" s="117"/>
      <c r="DM225" s="117"/>
      <c r="DN225" s="117"/>
      <c r="DO225" s="117"/>
      <c r="DP225" s="117"/>
      <c r="DQ225" s="117"/>
      <c r="DR225" s="117"/>
      <c r="DS225" s="117"/>
      <c r="DT225" s="117"/>
      <c r="DU225" s="117"/>
      <c r="DV225" s="117"/>
      <c r="DW225" s="117"/>
      <c r="DX225" s="117"/>
      <c r="DY225" s="117"/>
      <c r="DZ225" s="117"/>
      <c r="EA225" s="117"/>
      <c r="EB225" s="117"/>
      <c r="EC225" s="117"/>
      <c r="ED225" s="117"/>
      <c r="EE225" s="117"/>
      <c r="EF225" s="117"/>
      <c r="EG225" s="117"/>
      <c r="EH225" s="117"/>
      <c r="EI225" s="117"/>
      <c r="EJ225" s="117"/>
      <c r="EK225" s="117"/>
      <c r="EL225" s="117"/>
      <c r="EM225" s="117"/>
      <c r="EN225" s="117"/>
      <c r="EO225" s="117"/>
      <c r="EP225" s="117"/>
      <c r="EQ225" s="117"/>
      <c r="ER225" s="117"/>
      <c r="ES225" s="117"/>
      <c r="ET225" s="117"/>
      <c r="EU225" s="117"/>
      <c r="EV225" s="117"/>
      <c r="EW225" s="117"/>
      <c r="EX225" s="117"/>
      <c r="EY225" s="117"/>
      <c r="EZ225" s="117"/>
      <c r="FA225" s="117"/>
      <c r="FB225" s="117"/>
      <c r="FC225" s="117"/>
      <c r="FD225" s="117"/>
      <c r="FE225" s="117"/>
      <c r="FF225" s="117"/>
      <c r="FG225" s="117"/>
      <c r="FH225" s="117"/>
      <c r="FI225" s="117"/>
      <c r="FJ225" s="117"/>
      <c r="FK225" s="117"/>
      <c r="FL225" s="117"/>
      <c r="FM225" s="117"/>
      <c r="FN225" s="117"/>
      <c r="FO225" s="117"/>
      <c r="FP225" s="117"/>
      <c r="FQ225" s="117"/>
      <c r="FR225" s="117"/>
      <c r="FS225" s="117"/>
      <c r="FT225" s="117"/>
      <c r="FU225" s="117"/>
      <c r="FV225" s="117"/>
      <c r="FW225" s="117"/>
      <c r="FX225" s="117"/>
      <c r="FY225" s="117"/>
      <c r="FZ225" s="117"/>
      <c r="GA225" s="117"/>
      <c r="GB225" s="117"/>
      <c r="GC225" s="117"/>
      <c r="GD225" s="117"/>
      <c r="GE225" s="117"/>
      <c r="GF225" s="117"/>
      <c r="GG225" s="117"/>
      <c r="GH225" s="117"/>
      <c r="GI225" s="117"/>
      <c r="GJ225" s="117"/>
      <c r="GK225" s="117"/>
      <c r="GL225" s="117"/>
      <c r="GM225" s="117"/>
      <c r="GN225" s="117"/>
      <c r="GO225" s="117"/>
      <c r="GP225" s="117"/>
      <c r="GQ225" s="117"/>
      <c r="GR225" s="117"/>
      <c r="GS225" s="117"/>
      <c r="GT225" s="117"/>
      <c r="GU225" s="117"/>
      <c r="GV225" s="117"/>
      <c r="GW225" s="117"/>
      <c r="GX225" s="117"/>
      <c r="GY225" s="117"/>
      <c r="GZ225" s="117"/>
      <c r="HA225" s="117"/>
      <c r="HB225" s="117"/>
      <c r="HC225" s="117"/>
      <c r="HD225" s="117"/>
      <c r="HE225" s="117"/>
      <c r="HF225" s="117"/>
      <c r="HG225" s="117"/>
      <c r="HH225" s="117"/>
      <c r="HI225" s="117"/>
      <c r="HJ225" s="117"/>
      <c r="HK225" s="117"/>
      <c r="HL225" s="117"/>
      <c r="HM225" s="117"/>
      <c r="HN225" s="117"/>
      <c r="HO225" s="117"/>
      <c r="HP225" s="117"/>
      <c r="HQ225" s="117"/>
      <c r="HR225" s="117"/>
      <c r="HS225" s="117"/>
      <c r="HT225" s="117"/>
      <c r="HU225" s="117"/>
      <c r="HV225" s="117"/>
      <c r="HW225" s="117"/>
      <c r="HX225" s="117"/>
      <c r="HY225" s="117"/>
      <c r="HZ225" s="117"/>
      <c r="IA225" s="117"/>
      <c r="IB225" s="117"/>
      <c r="IC225" s="117"/>
      <c r="ID225" s="117"/>
      <c r="IE225" s="117"/>
      <c r="IF225" s="117"/>
      <c r="IG225" s="117"/>
      <c r="IH225" s="117"/>
      <c r="II225" s="117"/>
      <c r="IJ225" s="117"/>
      <c r="IK225" s="117"/>
      <c r="IL225" s="117"/>
      <c r="IM225" s="117"/>
      <c r="IN225" s="117"/>
      <c r="IO225" s="117"/>
      <c r="IP225" s="117"/>
      <c r="IQ225" s="117"/>
      <c r="IR225" s="117"/>
      <c r="IS225" s="117"/>
      <c r="IT225" s="117"/>
      <c r="IU225" s="117"/>
      <c r="IV225" s="117"/>
      <c r="IW225" s="117"/>
    </row>
    <row r="226" customFormat="false" ht="12.75" hidden="false" customHeight="false" outlineLevel="0" collapsed="false">
      <c r="A226" s="117"/>
      <c r="B226" s="128" t="n">
        <v>43647</v>
      </c>
      <c r="C226" s="115" t="n">
        <v>5.621</v>
      </c>
      <c r="E226" s="115" t="n">
        <v>0</v>
      </c>
      <c r="F226" s="116" t="n">
        <v>0.5</v>
      </c>
      <c r="G226" s="115" t="n">
        <v>0.3975</v>
      </c>
      <c r="H226" s="115" t="n">
        <v>0.265</v>
      </c>
      <c r="I226" s="115" t="n">
        <v>0.175</v>
      </c>
      <c r="L226" s="117"/>
      <c r="M226" s="117"/>
      <c r="N226" s="117"/>
      <c r="O226" s="117"/>
      <c r="P226" s="117"/>
      <c r="Q226" s="117"/>
      <c r="R226" s="117"/>
      <c r="S226" s="117"/>
      <c r="T226" s="117"/>
      <c r="U226" s="117"/>
      <c r="V226" s="117"/>
      <c r="W226" s="117"/>
      <c r="X226" s="117"/>
      <c r="Y226" s="117"/>
      <c r="Z226" s="117"/>
      <c r="AA226" s="117"/>
      <c r="AB226" s="117"/>
      <c r="AC226" s="117"/>
      <c r="AD226" s="117"/>
      <c r="AE226" s="117"/>
      <c r="AF226" s="117"/>
      <c r="AG226" s="117"/>
      <c r="AH226" s="117"/>
      <c r="AI226" s="117"/>
      <c r="AJ226" s="117"/>
      <c r="AK226" s="117"/>
      <c r="AL226" s="117"/>
      <c r="AM226" s="117"/>
      <c r="AN226" s="117"/>
      <c r="AO226" s="117"/>
      <c r="AP226" s="117"/>
      <c r="AQ226" s="117"/>
      <c r="AR226" s="117"/>
      <c r="AS226" s="117"/>
      <c r="AT226" s="117"/>
      <c r="AU226" s="117"/>
      <c r="AV226" s="117"/>
      <c r="AW226" s="117"/>
      <c r="AX226" s="117"/>
      <c r="AY226" s="117"/>
      <c r="AZ226" s="117"/>
      <c r="BA226" s="117"/>
      <c r="BB226" s="117"/>
      <c r="BC226" s="117"/>
      <c r="BD226" s="117"/>
      <c r="BE226" s="117"/>
      <c r="BF226" s="117"/>
      <c r="BG226" s="117"/>
      <c r="BH226" s="117"/>
      <c r="BI226" s="117"/>
      <c r="BJ226" s="117"/>
      <c r="BK226" s="117"/>
      <c r="BL226" s="117"/>
      <c r="BM226" s="117"/>
      <c r="BN226" s="117"/>
      <c r="BO226" s="117"/>
      <c r="BP226" s="117"/>
      <c r="BQ226" s="117"/>
      <c r="BR226" s="117"/>
      <c r="BS226" s="117"/>
      <c r="BT226" s="117"/>
      <c r="BU226" s="117"/>
      <c r="BV226" s="117"/>
      <c r="BW226" s="117"/>
      <c r="BX226" s="117"/>
      <c r="BY226" s="117"/>
      <c r="BZ226" s="117"/>
      <c r="CA226" s="117"/>
      <c r="CB226" s="117"/>
      <c r="CC226" s="117"/>
      <c r="CD226" s="117"/>
      <c r="CE226" s="117"/>
      <c r="CF226" s="117"/>
      <c r="CG226" s="117"/>
      <c r="CH226" s="117"/>
      <c r="CI226" s="117"/>
      <c r="CJ226" s="117"/>
      <c r="CK226" s="117"/>
      <c r="CL226" s="117"/>
      <c r="CM226" s="117"/>
      <c r="CN226" s="117"/>
      <c r="CO226" s="117"/>
      <c r="CP226" s="117"/>
      <c r="CQ226" s="117"/>
      <c r="CR226" s="117"/>
      <c r="CS226" s="117"/>
      <c r="CT226" s="117"/>
      <c r="CU226" s="117"/>
      <c r="CV226" s="117"/>
      <c r="CW226" s="117"/>
      <c r="CX226" s="117"/>
      <c r="CY226" s="117"/>
      <c r="CZ226" s="117"/>
      <c r="DA226" s="117"/>
      <c r="DB226" s="117"/>
      <c r="DC226" s="117"/>
      <c r="DD226" s="117"/>
      <c r="DE226" s="117"/>
      <c r="DF226" s="117"/>
      <c r="DG226" s="117"/>
      <c r="DH226" s="117"/>
      <c r="DI226" s="117"/>
      <c r="DJ226" s="117"/>
      <c r="DK226" s="117"/>
      <c r="DL226" s="117"/>
      <c r="DM226" s="117"/>
      <c r="DN226" s="117"/>
      <c r="DO226" s="117"/>
      <c r="DP226" s="117"/>
      <c r="DQ226" s="117"/>
      <c r="DR226" s="117"/>
      <c r="DS226" s="117"/>
      <c r="DT226" s="117"/>
      <c r="DU226" s="117"/>
      <c r="DV226" s="117"/>
      <c r="DW226" s="117"/>
      <c r="DX226" s="117"/>
      <c r="DY226" s="117"/>
      <c r="DZ226" s="117"/>
      <c r="EA226" s="117"/>
      <c r="EB226" s="117"/>
      <c r="EC226" s="117"/>
      <c r="ED226" s="117"/>
      <c r="EE226" s="117"/>
      <c r="EF226" s="117"/>
      <c r="EG226" s="117"/>
      <c r="EH226" s="117"/>
      <c r="EI226" s="117"/>
      <c r="EJ226" s="117"/>
      <c r="EK226" s="117"/>
      <c r="EL226" s="117"/>
      <c r="EM226" s="117"/>
      <c r="EN226" s="117"/>
      <c r="EO226" s="117"/>
      <c r="EP226" s="117"/>
      <c r="EQ226" s="117"/>
      <c r="ER226" s="117"/>
      <c r="ES226" s="117"/>
      <c r="ET226" s="117"/>
      <c r="EU226" s="117"/>
      <c r="EV226" s="117"/>
      <c r="EW226" s="117"/>
      <c r="EX226" s="117"/>
      <c r="EY226" s="117"/>
      <c r="EZ226" s="117"/>
      <c r="FA226" s="117"/>
      <c r="FB226" s="117"/>
      <c r="FC226" s="117"/>
      <c r="FD226" s="117"/>
      <c r="FE226" s="117"/>
      <c r="FF226" s="117"/>
      <c r="FG226" s="117"/>
      <c r="FH226" s="117"/>
      <c r="FI226" s="117"/>
      <c r="FJ226" s="117"/>
      <c r="FK226" s="117"/>
      <c r="FL226" s="117"/>
      <c r="FM226" s="117"/>
      <c r="FN226" s="117"/>
      <c r="FO226" s="117"/>
      <c r="FP226" s="117"/>
      <c r="FQ226" s="117"/>
      <c r="FR226" s="117"/>
      <c r="FS226" s="117"/>
      <c r="FT226" s="117"/>
      <c r="FU226" s="117"/>
      <c r="FV226" s="117"/>
      <c r="FW226" s="117"/>
      <c r="FX226" s="117"/>
      <c r="FY226" s="117"/>
      <c r="FZ226" s="117"/>
      <c r="GA226" s="117"/>
      <c r="GB226" s="117"/>
      <c r="GC226" s="117"/>
      <c r="GD226" s="117"/>
      <c r="GE226" s="117"/>
      <c r="GF226" s="117"/>
      <c r="GG226" s="117"/>
      <c r="GH226" s="117"/>
      <c r="GI226" s="117"/>
      <c r="GJ226" s="117"/>
      <c r="GK226" s="117"/>
      <c r="GL226" s="117"/>
      <c r="GM226" s="117"/>
      <c r="GN226" s="117"/>
      <c r="GO226" s="117"/>
      <c r="GP226" s="117"/>
      <c r="GQ226" s="117"/>
      <c r="GR226" s="117"/>
      <c r="GS226" s="117"/>
      <c r="GT226" s="117"/>
      <c r="GU226" s="117"/>
      <c r="GV226" s="117"/>
      <c r="GW226" s="117"/>
      <c r="GX226" s="117"/>
      <c r="GY226" s="117"/>
      <c r="GZ226" s="117"/>
      <c r="HA226" s="117"/>
      <c r="HB226" s="117"/>
      <c r="HC226" s="117"/>
      <c r="HD226" s="117"/>
      <c r="HE226" s="117"/>
      <c r="HF226" s="117"/>
      <c r="HG226" s="117"/>
      <c r="HH226" s="117"/>
      <c r="HI226" s="117"/>
      <c r="HJ226" s="117"/>
      <c r="HK226" s="117"/>
      <c r="HL226" s="117"/>
      <c r="HM226" s="117"/>
      <c r="HN226" s="117"/>
      <c r="HO226" s="117"/>
      <c r="HP226" s="117"/>
      <c r="HQ226" s="117"/>
      <c r="HR226" s="117"/>
      <c r="HS226" s="117"/>
      <c r="HT226" s="117"/>
      <c r="HU226" s="117"/>
      <c r="HV226" s="117"/>
      <c r="HW226" s="117"/>
      <c r="HX226" s="117"/>
      <c r="HY226" s="117"/>
      <c r="HZ226" s="117"/>
      <c r="IA226" s="117"/>
      <c r="IB226" s="117"/>
      <c r="IC226" s="117"/>
      <c r="ID226" s="117"/>
      <c r="IE226" s="117"/>
      <c r="IF226" s="117"/>
      <c r="IG226" s="117"/>
      <c r="IH226" s="117"/>
      <c r="II226" s="117"/>
      <c r="IJ226" s="117"/>
      <c r="IK226" s="117"/>
      <c r="IL226" s="117"/>
      <c r="IM226" s="117"/>
      <c r="IN226" s="117"/>
      <c r="IO226" s="117"/>
      <c r="IP226" s="117"/>
      <c r="IQ226" s="117"/>
      <c r="IR226" s="117"/>
      <c r="IS226" s="117"/>
      <c r="IT226" s="117"/>
      <c r="IU226" s="117"/>
      <c r="IV226" s="117"/>
      <c r="IW226" s="117"/>
    </row>
    <row r="227" customFormat="false" ht="12.75" hidden="false" customHeight="false" outlineLevel="0" collapsed="false">
      <c r="A227" s="117"/>
      <c r="B227" s="128" t="n">
        <v>43678</v>
      </c>
      <c r="C227" s="115" t="n">
        <v>5.669</v>
      </c>
      <c r="E227" s="115" t="n">
        <v>0</v>
      </c>
      <c r="F227" s="116" t="n">
        <v>0.5</v>
      </c>
      <c r="G227" s="115" t="n">
        <v>0.4</v>
      </c>
      <c r="H227" s="115" t="n">
        <v>0.205</v>
      </c>
      <c r="I227" s="115" t="n">
        <v>0.175</v>
      </c>
      <c r="L227" s="117"/>
      <c r="M227" s="117"/>
      <c r="N227" s="117"/>
      <c r="O227" s="117"/>
      <c r="P227" s="117"/>
      <c r="Q227" s="117"/>
      <c r="R227" s="117"/>
      <c r="S227" s="117"/>
      <c r="T227" s="117"/>
      <c r="U227" s="117"/>
      <c r="V227" s="117"/>
      <c r="W227" s="117"/>
      <c r="X227" s="117"/>
      <c r="Y227" s="117"/>
      <c r="Z227" s="117"/>
      <c r="AA227" s="117"/>
      <c r="AB227" s="117"/>
      <c r="AC227" s="117"/>
      <c r="AD227" s="117"/>
      <c r="AE227" s="117"/>
      <c r="AF227" s="117"/>
      <c r="AG227" s="117"/>
      <c r="AH227" s="117"/>
      <c r="AI227" s="117"/>
      <c r="AJ227" s="117"/>
      <c r="AK227" s="117"/>
      <c r="AL227" s="117"/>
      <c r="AM227" s="117"/>
      <c r="AN227" s="117"/>
      <c r="AO227" s="117"/>
      <c r="AP227" s="117"/>
      <c r="AQ227" s="117"/>
      <c r="AR227" s="117"/>
      <c r="AS227" s="117"/>
      <c r="AT227" s="117"/>
      <c r="AU227" s="117"/>
      <c r="AV227" s="117"/>
      <c r="AW227" s="117"/>
      <c r="AX227" s="117"/>
      <c r="AY227" s="117"/>
      <c r="AZ227" s="117"/>
      <c r="BA227" s="117"/>
      <c r="BB227" s="117"/>
      <c r="BC227" s="117"/>
      <c r="BD227" s="117"/>
      <c r="BE227" s="117"/>
      <c r="BF227" s="117"/>
      <c r="BG227" s="117"/>
      <c r="BH227" s="117"/>
      <c r="BI227" s="117"/>
      <c r="BJ227" s="117"/>
      <c r="BK227" s="117"/>
      <c r="BL227" s="117"/>
      <c r="BM227" s="117"/>
      <c r="BN227" s="117"/>
      <c r="BO227" s="117"/>
      <c r="BP227" s="117"/>
      <c r="BQ227" s="117"/>
      <c r="BR227" s="117"/>
      <c r="BS227" s="117"/>
      <c r="BT227" s="117"/>
      <c r="BU227" s="117"/>
      <c r="BV227" s="117"/>
      <c r="BW227" s="117"/>
      <c r="BX227" s="117"/>
      <c r="BY227" s="117"/>
      <c r="BZ227" s="117"/>
      <c r="CA227" s="117"/>
      <c r="CB227" s="117"/>
      <c r="CC227" s="117"/>
      <c r="CD227" s="117"/>
      <c r="CE227" s="117"/>
      <c r="CF227" s="117"/>
      <c r="CG227" s="117"/>
      <c r="CH227" s="117"/>
      <c r="CI227" s="117"/>
      <c r="CJ227" s="117"/>
      <c r="CK227" s="117"/>
      <c r="CL227" s="117"/>
      <c r="CM227" s="117"/>
      <c r="CN227" s="117"/>
      <c r="CO227" s="117"/>
      <c r="CP227" s="117"/>
      <c r="CQ227" s="117"/>
      <c r="CR227" s="117"/>
      <c r="CS227" s="117"/>
      <c r="CT227" s="117"/>
      <c r="CU227" s="117"/>
      <c r="CV227" s="117"/>
      <c r="CW227" s="117"/>
      <c r="CX227" s="117"/>
      <c r="CY227" s="117"/>
      <c r="CZ227" s="117"/>
      <c r="DA227" s="117"/>
      <c r="DB227" s="117"/>
      <c r="DC227" s="117"/>
      <c r="DD227" s="117"/>
      <c r="DE227" s="117"/>
      <c r="DF227" s="117"/>
      <c r="DG227" s="117"/>
      <c r="DH227" s="117"/>
      <c r="DI227" s="117"/>
      <c r="DJ227" s="117"/>
      <c r="DK227" s="117"/>
      <c r="DL227" s="117"/>
      <c r="DM227" s="117"/>
      <c r="DN227" s="117"/>
      <c r="DO227" s="117"/>
      <c r="DP227" s="117"/>
      <c r="DQ227" s="117"/>
      <c r="DR227" s="117"/>
      <c r="DS227" s="117"/>
      <c r="DT227" s="117"/>
      <c r="DU227" s="117"/>
      <c r="DV227" s="117"/>
      <c r="DW227" s="117"/>
      <c r="DX227" s="117"/>
      <c r="DY227" s="117"/>
      <c r="DZ227" s="117"/>
      <c r="EA227" s="117"/>
      <c r="EB227" s="117"/>
      <c r="EC227" s="117"/>
      <c r="ED227" s="117"/>
      <c r="EE227" s="117"/>
      <c r="EF227" s="117"/>
      <c r="EG227" s="117"/>
      <c r="EH227" s="117"/>
      <c r="EI227" s="117"/>
      <c r="EJ227" s="117"/>
      <c r="EK227" s="117"/>
      <c r="EL227" s="117"/>
      <c r="EM227" s="117"/>
      <c r="EN227" s="117"/>
      <c r="EO227" s="117"/>
      <c r="EP227" s="117"/>
      <c r="EQ227" s="117"/>
      <c r="ER227" s="117"/>
      <c r="ES227" s="117"/>
      <c r="ET227" s="117"/>
      <c r="EU227" s="117"/>
      <c r="EV227" s="117"/>
      <c r="EW227" s="117"/>
      <c r="EX227" s="117"/>
      <c r="EY227" s="117"/>
      <c r="EZ227" s="117"/>
      <c r="FA227" s="117"/>
      <c r="FB227" s="117"/>
      <c r="FC227" s="117"/>
      <c r="FD227" s="117"/>
      <c r="FE227" s="117"/>
      <c r="FF227" s="117"/>
      <c r="FG227" s="117"/>
      <c r="FH227" s="117"/>
      <c r="FI227" s="117"/>
      <c r="FJ227" s="117"/>
      <c r="FK227" s="117"/>
      <c r="FL227" s="117"/>
      <c r="FM227" s="117"/>
      <c r="FN227" s="117"/>
      <c r="FO227" s="117"/>
      <c r="FP227" s="117"/>
      <c r="FQ227" s="117"/>
      <c r="FR227" s="117"/>
      <c r="FS227" s="117"/>
      <c r="FT227" s="117"/>
      <c r="FU227" s="117"/>
      <c r="FV227" s="117"/>
      <c r="FW227" s="117"/>
      <c r="FX227" s="117"/>
      <c r="FY227" s="117"/>
      <c r="FZ227" s="117"/>
      <c r="GA227" s="117"/>
      <c r="GB227" s="117"/>
      <c r="GC227" s="117"/>
      <c r="GD227" s="117"/>
      <c r="GE227" s="117"/>
      <c r="GF227" s="117"/>
      <c r="GG227" s="117"/>
      <c r="GH227" s="117"/>
      <c r="GI227" s="117"/>
      <c r="GJ227" s="117"/>
      <c r="GK227" s="117"/>
      <c r="GL227" s="117"/>
      <c r="GM227" s="117"/>
      <c r="GN227" s="117"/>
      <c r="GO227" s="117"/>
      <c r="GP227" s="117"/>
      <c r="GQ227" s="117"/>
      <c r="GR227" s="117"/>
      <c r="GS227" s="117"/>
      <c r="GT227" s="117"/>
      <c r="GU227" s="117"/>
      <c r="GV227" s="117"/>
      <c r="GW227" s="117"/>
      <c r="GX227" s="117"/>
      <c r="GY227" s="117"/>
      <c r="GZ227" s="117"/>
      <c r="HA227" s="117"/>
      <c r="HB227" s="117"/>
      <c r="HC227" s="117"/>
      <c r="HD227" s="117"/>
      <c r="HE227" s="117"/>
      <c r="HF227" s="117"/>
      <c r="HG227" s="117"/>
      <c r="HH227" s="117"/>
      <c r="HI227" s="117"/>
      <c r="HJ227" s="117"/>
      <c r="HK227" s="117"/>
      <c r="HL227" s="117"/>
      <c r="HM227" s="117"/>
      <c r="HN227" s="117"/>
      <c r="HO227" s="117"/>
      <c r="HP227" s="117"/>
      <c r="HQ227" s="117"/>
      <c r="HR227" s="117"/>
      <c r="HS227" s="117"/>
      <c r="HT227" s="117"/>
      <c r="HU227" s="117"/>
      <c r="HV227" s="117"/>
      <c r="HW227" s="117"/>
      <c r="HX227" s="117"/>
      <c r="HY227" s="117"/>
      <c r="HZ227" s="117"/>
      <c r="IA227" s="117"/>
      <c r="IB227" s="117"/>
      <c r="IC227" s="117"/>
      <c r="ID227" s="117"/>
      <c r="IE227" s="117"/>
      <c r="IF227" s="117"/>
      <c r="IG227" s="117"/>
      <c r="IH227" s="117"/>
      <c r="II227" s="117"/>
      <c r="IJ227" s="117"/>
      <c r="IK227" s="117"/>
      <c r="IL227" s="117"/>
      <c r="IM227" s="117"/>
      <c r="IN227" s="117"/>
      <c r="IO227" s="117"/>
      <c r="IP227" s="117"/>
      <c r="IQ227" s="117"/>
      <c r="IR227" s="117"/>
      <c r="IS227" s="117"/>
      <c r="IT227" s="117"/>
      <c r="IU227" s="117"/>
      <c r="IV227" s="117"/>
      <c r="IW227" s="117"/>
    </row>
    <row r="228" customFormat="false" ht="12.75" hidden="false" customHeight="false" outlineLevel="0" collapsed="false">
      <c r="A228" s="117"/>
      <c r="B228" s="128" t="n">
        <v>43709</v>
      </c>
      <c r="C228" s="115" t="n">
        <v>5.682</v>
      </c>
      <c r="E228" s="115" t="n">
        <v>0</v>
      </c>
      <c r="F228" s="116" t="n">
        <v>0.46</v>
      </c>
      <c r="G228" s="115" t="n">
        <v>0.3975</v>
      </c>
      <c r="H228" s="115" t="n">
        <v>0.185</v>
      </c>
      <c r="I228" s="115" t="n">
        <v>0.165</v>
      </c>
      <c r="L228" s="117"/>
      <c r="M228" s="117"/>
      <c r="N228" s="117"/>
      <c r="O228" s="117"/>
      <c r="P228" s="117"/>
      <c r="Q228" s="117"/>
      <c r="R228" s="117"/>
      <c r="S228" s="117"/>
      <c r="T228" s="117"/>
      <c r="U228" s="117"/>
      <c r="V228" s="117"/>
      <c r="W228" s="117"/>
      <c r="X228" s="117"/>
      <c r="Y228" s="117"/>
      <c r="Z228" s="117"/>
      <c r="AA228" s="117"/>
      <c r="AB228" s="117"/>
      <c r="AC228" s="117"/>
      <c r="AD228" s="117"/>
      <c r="AE228" s="117"/>
      <c r="AF228" s="117"/>
      <c r="AG228" s="117"/>
      <c r="AH228" s="117"/>
      <c r="AI228" s="117"/>
      <c r="AJ228" s="117"/>
      <c r="AK228" s="117"/>
      <c r="AL228" s="117"/>
      <c r="AM228" s="117"/>
      <c r="AN228" s="117"/>
      <c r="AO228" s="117"/>
      <c r="AP228" s="117"/>
      <c r="AQ228" s="117"/>
      <c r="AR228" s="117"/>
      <c r="AS228" s="117"/>
      <c r="AT228" s="117"/>
      <c r="AU228" s="117"/>
      <c r="AV228" s="117"/>
      <c r="AW228" s="117"/>
      <c r="AX228" s="117"/>
      <c r="AY228" s="117"/>
      <c r="AZ228" s="117"/>
      <c r="BA228" s="117"/>
      <c r="BB228" s="117"/>
      <c r="BC228" s="117"/>
      <c r="BD228" s="117"/>
      <c r="BE228" s="117"/>
      <c r="BF228" s="117"/>
      <c r="BG228" s="117"/>
      <c r="BH228" s="117"/>
      <c r="BI228" s="117"/>
      <c r="BJ228" s="117"/>
      <c r="BK228" s="117"/>
      <c r="BL228" s="117"/>
      <c r="BM228" s="117"/>
      <c r="BN228" s="117"/>
      <c r="BO228" s="117"/>
      <c r="BP228" s="117"/>
      <c r="BQ228" s="117"/>
      <c r="BR228" s="117"/>
      <c r="BS228" s="117"/>
      <c r="BT228" s="117"/>
      <c r="BU228" s="117"/>
      <c r="BV228" s="117"/>
      <c r="BW228" s="117"/>
      <c r="BX228" s="117"/>
      <c r="BY228" s="117"/>
      <c r="BZ228" s="117"/>
      <c r="CA228" s="117"/>
      <c r="CB228" s="117"/>
      <c r="CC228" s="117"/>
      <c r="CD228" s="117"/>
      <c r="CE228" s="117"/>
      <c r="CF228" s="117"/>
      <c r="CG228" s="117"/>
      <c r="CH228" s="117"/>
      <c r="CI228" s="117"/>
      <c r="CJ228" s="117"/>
      <c r="CK228" s="117"/>
      <c r="CL228" s="117"/>
      <c r="CM228" s="117"/>
      <c r="CN228" s="117"/>
      <c r="CO228" s="117"/>
      <c r="CP228" s="117"/>
      <c r="CQ228" s="117"/>
      <c r="CR228" s="117"/>
      <c r="CS228" s="117"/>
      <c r="CT228" s="117"/>
      <c r="CU228" s="117"/>
      <c r="CV228" s="117"/>
      <c r="CW228" s="117"/>
      <c r="CX228" s="117"/>
      <c r="CY228" s="117"/>
      <c r="CZ228" s="117"/>
      <c r="DA228" s="117"/>
      <c r="DB228" s="117"/>
      <c r="DC228" s="117"/>
      <c r="DD228" s="117"/>
      <c r="DE228" s="117"/>
      <c r="DF228" s="117"/>
      <c r="DG228" s="117"/>
      <c r="DH228" s="117"/>
      <c r="DI228" s="117"/>
      <c r="DJ228" s="117"/>
      <c r="DK228" s="117"/>
      <c r="DL228" s="117"/>
      <c r="DM228" s="117"/>
      <c r="DN228" s="117"/>
      <c r="DO228" s="117"/>
      <c r="DP228" s="117"/>
      <c r="DQ228" s="117"/>
      <c r="DR228" s="117"/>
      <c r="DS228" s="117"/>
      <c r="DT228" s="117"/>
      <c r="DU228" s="117"/>
      <c r="DV228" s="117"/>
      <c r="DW228" s="117"/>
      <c r="DX228" s="117"/>
      <c r="DY228" s="117"/>
      <c r="DZ228" s="117"/>
      <c r="EA228" s="117"/>
      <c r="EB228" s="117"/>
      <c r="EC228" s="117"/>
      <c r="ED228" s="117"/>
      <c r="EE228" s="117"/>
      <c r="EF228" s="117"/>
      <c r="EG228" s="117"/>
      <c r="EH228" s="117"/>
      <c r="EI228" s="117"/>
      <c r="EJ228" s="117"/>
      <c r="EK228" s="117"/>
      <c r="EL228" s="117"/>
      <c r="EM228" s="117"/>
      <c r="EN228" s="117"/>
      <c r="EO228" s="117"/>
      <c r="EP228" s="117"/>
      <c r="EQ228" s="117"/>
      <c r="ER228" s="117"/>
      <c r="ES228" s="117"/>
      <c r="ET228" s="117"/>
      <c r="EU228" s="117"/>
      <c r="EV228" s="117"/>
      <c r="EW228" s="117"/>
      <c r="EX228" s="117"/>
      <c r="EY228" s="117"/>
      <c r="EZ228" s="117"/>
      <c r="FA228" s="117"/>
      <c r="FB228" s="117"/>
      <c r="FC228" s="117"/>
      <c r="FD228" s="117"/>
      <c r="FE228" s="117"/>
      <c r="FF228" s="117"/>
      <c r="FG228" s="117"/>
      <c r="FH228" s="117"/>
      <c r="FI228" s="117"/>
      <c r="FJ228" s="117"/>
      <c r="FK228" s="117"/>
      <c r="FL228" s="117"/>
      <c r="FM228" s="117"/>
      <c r="FN228" s="117"/>
      <c r="FO228" s="117"/>
      <c r="FP228" s="117"/>
      <c r="FQ228" s="117"/>
      <c r="FR228" s="117"/>
      <c r="FS228" s="117"/>
      <c r="FT228" s="117"/>
      <c r="FU228" s="117"/>
      <c r="FV228" s="117"/>
      <c r="FW228" s="117"/>
      <c r="FX228" s="117"/>
      <c r="FY228" s="117"/>
      <c r="FZ228" s="117"/>
      <c r="GA228" s="117"/>
      <c r="GB228" s="117"/>
      <c r="GC228" s="117"/>
      <c r="GD228" s="117"/>
      <c r="GE228" s="117"/>
      <c r="GF228" s="117"/>
      <c r="GG228" s="117"/>
      <c r="GH228" s="117"/>
      <c r="GI228" s="117"/>
      <c r="GJ228" s="117"/>
      <c r="GK228" s="117"/>
      <c r="GL228" s="117"/>
      <c r="GM228" s="117"/>
      <c r="GN228" s="117"/>
      <c r="GO228" s="117"/>
      <c r="GP228" s="117"/>
      <c r="GQ228" s="117"/>
      <c r="GR228" s="117"/>
      <c r="GS228" s="117"/>
      <c r="GT228" s="117"/>
      <c r="GU228" s="117"/>
      <c r="GV228" s="117"/>
      <c r="GW228" s="117"/>
      <c r="GX228" s="117"/>
      <c r="GY228" s="117"/>
      <c r="GZ228" s="117"/>
      <c r="HA228" s="117"/>
      <c r="HB228" s="117"/>
      <c r="HC228" s="117"/>
      <c r="HD228" s="117"/>
      <c r="HE228" s="117"/>
      <c r="HF228" s="117"/>
      <c r="HG228" s="117"/>
      <c r="HH228" s="117"/>
      <c r="HI228" s="117"/>
      <c r="HJ228" s="117"/>
      <c r="HK228" s="117"/>
      <c r="HL228" s="117"/>
      <c r="HM228" s="117"/>
      <c r="HN228" s="117"/>
      <c r="HO228" s="117"/>
      <c r="HP228" s="117"/>
      <c r="HQ228" s="117"/>
      <c r="HR228" s="117"/>
      <c r="HS228" s="117"/>
      <c r="HT228" s="117"/>
      <c r="HU228" s="117"/>
      <c r="HV228" s="117"/>
      <c r="HW228" s="117"/>
      <c r="HX228" s="117"/>
      <c r="HY228" s="117"/>
      <c r="HZ228" s="117"/>
      <c r="IA228" s="117"/>
      <c r="IB228" s="117"/>
      <c r="IC228" s="117"/>
      <c r="ID228" s="117"/>
      <c r="IE228" s="117"/>
      <c r="IF228" s="117"/>
      <c r="IG228" s="117"/>
      <c r="IH228" s="117"/>
      <c r="II228" s="117"/>
      <c r="IJ228" s="117"/>
      <c r="IK228" s="117"/>
      <c r="IL228" s="117"/>
      <c r="IM228" s="117"/>
      <c r="IN228" s="117"/>
      <c r="IO228" s="117"/>
      <c r="IP228" s="117"/>
      <c r="IQ228" s="117"/>
      <c r="IR228" s="117"/>
      <c r="IS228" s="117"/>
      <c r="IT228" s="117"/>
      <c r="IU228" s="117"/>
      <c r="IV228" s="117"/>
      <c r="IW228" s="117"/>
    </row>
    <row r="229" customFormat="false" ht="12.75" hidden="false" customHeight="false" outlineLevel="0" collapsed="false">
      <c r="A229" s="117"/>
      <c r="B229" s="128" t="n">
        <v>43739</v>
      </c>
      <c r="C229" s="115" t="n">
        <v>5.715</v>
      </c>
      <c r="E229" s="115" t="n">
        <v>0</v>
      </c>
      <c r="F229" s="116" t="n">
        <v>0.47</v>
      </c>
      <c r="G229" s="115" t="n">
        <v>0.4</v>
      </c>
      <c r="H229" s="115" t="n">
        <v>0.205</v>
      </c>
      <c r="I229" s="115" t="n">
        <v>0.1725</v>
      </c>
      <c r="L229" s="117"/>
      <c r="M229" s="117"/>
      <c r="N229" s="117"/>
      <c r="O229" s="117"/>
      <c r="P229" s="117"/>
      <c r="Q229" s="117"/>
      <c r="R229" s="117"/>
      <c r="S229" s="117"/>
      <c r="T229" s="117"/>
      <c r="U229" s="117"/>
      <c r="V229" s="117"/>
      <c r="W229" s="117"/>
      <c r="X229" s="117"/>
      <c r="Y229" s="117"/>
      <c r="Z229" s="117"/>
      <c r="AA229" s="117"/>
      <c r="AB229" s="117"/>
      <c r="AC229" s="117"/>
      <c r="AD229" s="117"/>
      <c r="AE229" s="117"/>
      <c r="AF229" s="117"/>
      <c r="AG229" s="117"/>
      <c r="AH229" s="117"/>
      <c r="AI229" s="117"/>
      <c r="AJ229" s="117"/>
      <c r="AK229" s="117"/>
      <c r="AL229" s="117"/>
      <c r="AM229" s="117"/>
      <c r="AN229" s="117"/>
      <c r="AO229" s="117"/>
      <c r="AP229" s="117"/>
      <c r="AQ229" s="117"/>
      <c r="AR229" s="117"/>
      <c r="AS229" s="117"/>
      <c r="AT229" s="117"/>
      <c r="AU229" s="117"/>
      <c r="AV229" s="117"/>
      <c r="AW229" s="117"/>
      <c r="AX229" s="117"/>
      <c r="AY229" s="117"/>
      <c r="AZ229" s="117"/>
      <c r="BA229" s="117"/>
      <c r="BB229" s="117"/>
      <c r="BC229" s="117"/>
      <c r="BD229" s="117"/>
      <c r="BE229" s="117"/>
      <c r="BF229" s="117"/>
      <c r="BG229" s="117"/>
      <c r="BH229" s="117"/>
      <c r="BI229" s="117"/>
      <c r="BJ229" s="117"/>
      <c r="BK229" s="117"/>
      <c r="BL229" s="117"/>
      <c r="BM229" s="117"/>
      <c r="BN229" s="117"/>
      <c r="BO229" s="117"/>
      <c r="BP229" s="117"/>
      <c r="BQ229" s="117"/>
      <c r="BR229" s="117"/>
      <c r="BS229" s="117"/>
      <c r="BT229" s="117"/>
      <c r="BU229" s="117"/>
      <c r="BV229" s="117"/>
      <c r="BW229" s="117"/>
      <c r="BX229" s="117"/>
      <c r="BY229" s="117"/>
      <c r="BZ229" s="117"/>
      <c r="CA229" s="117"/>
      <c r="CB229" s="117"/>
      <c r="CC229" s="117"/>
      <c r="CD229" s="117"/>
      <c r="CE229" s="117"/>
      <c r="CF229" s="117"/>
      <c r="CG229" s="117"/>
      <c r="CH229" s="117"/>
      <c r="CI229" s="117"/>
      <c r="CJ229" s="117"/>
      <c r="CK229" s="117"/>
      <c r="CL229" s="117"/>
      <c r="CM229" s="117"/>
      <c r="CN229" s="117"/>
      <c r="CO229" s="117"/>
      <c r="CP229" s="117"/>
      <c r="CQ229" s="117"/>
      <c r="CR229" s="117"/>
      <c r="CS229" s="117"/>
      <c r="CT229" s="117"/>
      <c r="CU229" s="117"/>
      <c r="CV229" s="117"/>
      <c r="CW229" s="117"/>
      <c r="CX229" s="117"/>
      <c r="CY229" s="117"/>
      <c r="CZ229" s="117"/>
      <c r="DA229" s="117"/>
      <c r="DB229" s="117"/>
      <c r="DC229" s="117"/>
      <c r="DD229" s="117"/>
      <c r="DE229" s="117"/>
      <c r="DF229" s="117"/>
      <c r="DG229" s="117"/>
      <c r="DH229" s="117"/>
      <c r="DI229" s="117"/>
      <c r="DJ229" s="117"/>
      <c r="DK229" s="117"/>
      <c r="DL229" s="117"/>
      <c r="DM229" s="117"/>
      <c r="DN229" s="117"/>
      <c r="DO229" s="117"/>
      <c r="DP229" s="117"/>
      <c r="DQ229" s="117"/>
      <c r="DR229" s="117"/>
      <c r="DS229" s="117"/>
      <c r="DT229" s="117"/>
      <c r="DU229" s="117"/>
      <c r="DV229" s="117"/>
      <c r="DW229" s="117"/>
      <c r="DX229" s="117"/>
      <c r="DY229" s="117"/>
      <c r="DZ229" s="117"/>
      <c r="EA229" s="117"/>
      <c r="EB229" s="117"/>
      <c r="EC229" s="117"/>
      <c r="ED229" s="117"/>
      <c r="EE229" s="117"/>
      <c r="EF229" s="117"/>
      <c r="EG229" s="117"/>
      <c r="EH229" s="117"/>
      <c r="EI229" s="117"/>
      <c r="EJ229" s="117"/>
      <c r="EK229" s="117"/>
      <c r="EL229" s="117"/>
      <c r="EM229" s="117"/>
      <c r="EN229" s="117"/>
      <c r="EO229" s="117"/>
      <c r="EP229" s="117"/>
      <c r="EQ229" s="117"/>
      <c r="ER229" s="117"/>
      <c r="ES229" s="117"/>
      <c r="ET229" s="117"/>
      <c r="EU229" s="117"/>
      <c r="EV229" s="117"/>
      <c r="EW229" s="117"/>
      <c r="EX229" s="117"/>
      <c r="EY229" s="117"/>
      <c r="EZ229" s="117"/>
      <c r="FA229" s="117"/>
      <c r="FB229" s="117"/>
      <c r="FC229" s="117"/>
      <c r="FD229" s="117"/>
      <c r="FE229" s="117"/>
      <c r="FF229" s="117"/>
      <c r="FG229" s="117"/>
      <c r="FH229" s="117"/>
      <c r="FI229" s="117"/>
      <c r="FJ229" s="117"/>
      <c r="FK229" s="117"/>
      <c r="FL229" s="117"/>
      <c r="FM229" s="117"/>
      <c r="FN229" s="117"/>
      <c r="FO229" s="117"/>
      <c r="FP229" s="117"/>
      <c r="FQ229" s="117"/>
      <c r="FR229" s="117"/>
      <c r="FS229" s="117"/>
      <c r="FT229" s="117"/>
      <c r="FU229" s="117"/>
      <c r="FV229" s="117"/>
      <c r="FW229" s="117"/>
      <c r="FX229" s="117"/>
      <c r="FY229" s="117"/>
      <c r="FZ229" s="117"/>
      <c r="GA229" s="117"/>
      <c r="GB229" s="117"/>
      <c r="GC229" s="117"/>
      <c r="GD229" s="117"/>
      <c r="GE229" s="117"/>
      <c r="GF229" s="117"/>
      <c r="GG229" s="117"/>
      <c r="GH229" s="117"/>
      <c r="GI229" s="117"/>
      <c r="GJ229" s="117"/>
      <c r="GK229" s="117"/>
      <c r="GL229" s="117"/>
      <c r="GM229" s="117"/>
      <c r="GN229" s="117"/>
      <c r="GO229" s="117"/>
      <c r="GP229" s="117"/>
      <c r="GQ229" s="117"/>
      <c r="GR229" s="117"/>
      <c r="GS229" s="117"/>
      <c r="GT229" s="117"/>
      <c r="GU229" s="117"/>
      <c r="GV229" s="117"/>
      <c r="GW229" s="117"/>
      <c r="GX229" s="117"/>
      <c r="GY229" s="117"/>
      <c r="GZ229" s="117"/>
      <c r="HA229" s="117"/>
      <c r="HB229" s="117"/>
      <c r="HC229" s="117"/>
      <c r="HD229" s="117"/>
      <c r="HE229" s="117"/>
      <c r="HF229" s="117"/>
      <c r="HG229" s="117"/>
      <c r="HH229" s="117"/>
      <c r="HI229" s="117"/>
      <c r="HJ229" s="117"/>
      <c r="HK229" s="117"/>
      <c r="HL229" s="117"/>
      <c r="HM229" s="117"/>
      <c r="HN229" s="117"/>
      <c r="HO229" s="117"/>
      <c r="HP229" s="117"/>
      <c r="HQ229" s="117"/>
      <c r="HR229" s="117"/>
      <c r="HS229" s="117"/>
      <c r="HT229" s="117"/>
      <c r="HU229" s="117"/>
      <c r="HV229" s="117"/>
      <c r="HW229" s="117"/>
      <c r="HX229" s="117"/>
      <c r="HY229" s="117"/>
      <c r="HZ229" s="117"/>
      <c r="IA229" s="117"/>
      <c r="IB229" s="117"/>
      <c r="IC229" s="117"/>
      <c r="ID229" s="117"/>
      <c r="IE229" s="117"/>
      <c r="IF229" s="117"/>
      <c r="IG229" s="117"/>
      <c r="IH229" s="117"/>
      <c r="II229" s="117"/>
      <c r="IJ229" s="117"/>
      <c r="IK229" s="117"/>
      <c r="IL229" s="117"/>
      <c r="IM229" s="117"/>
      <c r="IN229" s="117"/>
      <c r="IO229" s="117"/>
      <c r="IP229" s="117"/>
      <c r="IQ229" s="117"/>
      <c r="IR229" s="117"/>
      <c r="IS229" s="117"/>
      <c r="IT229" s="117"/>
      <c r="IU229" s="117"/>
      <c r="IV229" s="117"/>
      <c r="IW229" s="117"/>
    </row>
    <row r="230" customFormat="false" ht="12.75" hidden="false" customHeight="false" outlineLevel="0" collapsed="false">
      <c r="A230" s="117"/>
      <c r="B230" s="128" t="n">
        <v>43770</v>
      </c>
      <c r="C230" s="115" t="n">
        <v>5.831</v>
      </c>
      <c r="E230" s="115" t="n">
        <v>0</v>
      </c>
      <c r="F230" s="116" t="n">
        <v>0.86</v>
      </c>
      <c r="G230" s="115" t="n">
        <v>0.645</v>
      </c>
      <c r="H230" s="115" t="n">
        <v>0.3</v>
      </c>
      <c r="I230" s="115" t="n">
        <v>0.24</v>
      </c>
      <c r="L230" s="117"/>
      <c r="M230" s="117"/>
      <c r="N230" s="117"/>
      <c r="O230" s="117"/>
      <c r="P230" s="117"/>
      <c r="Q230" s="117"/>
      <c r="R230" s="117"/>
      <c r="S230" s="117"/>
      <c r="T230" s="117"/>
      <c r="U230" s="117"/>
      <c r="V230" s="117"/>
      <c r="W230" s="117"/>
      <c r="X230" s="117"/>
      <c r="Y230" s="117"/>
      <c r="Z230" s="117"/>
      <c r="AA230" s="117"/>
      <c r="AB230" s="117"/>
      <c r="AC230" s="117"/>
      <c r="AD230" s="117"/>
      <c r="AE230" s="117"/>
      <c r="AF230" s="117"/>
      <c r="AG230" s="117"/>
      <c r="AH230" s="117"/>
      <c r="AI230" s="117"/>
      <c r="AJ230" s="117"/>
      <c r="AK230" s="117"/>
      <c r="AL230" s="117"/>
      <c r="AM230" s="117"/>
      <c r="AN230" s="117"/>
      <c r="AO230" s="117"/>
      <c r="AP230" s="117"/>
      <c r="AQ230" s="117"/>
      <c r="AR230" s="117"/>
      <c r="AS230" s="117"/>
      <c r="AT230" s="117"/>
      <c r="AU230" s="117"/>
      <c r="AV230" s="117"/>
      <c r="AW230" s="117"/>
      <c r="AX230" s="117"/>
      <c r="AY230" s="117"/>
      <c r="AZ230" s="117"/>
      <c r="BA230" s="117"/>
      <c r="BB230" s="117"/>
      <c r="BC230" s="117"/>
      <c r="BD230" s="117"/>
      <c r="BE230" s="117"/>
      <c r="BF230" s="117"/>
      <c r="BG230" s="117"/>
      <c r="BH230" s="117"/>
      <c r="BI230" s="117"/>
      <c r="BJ230" s="117"/>
      <c r="BK230" s="117"/>
      <c r="BL230" s="117"/>
      <c r="BM230" s="117"/>
      <c r="BN230" s="117"/>
      <c r="BO230" s="117"/>
      <c r="BP230" s="117"/>
      <c r="BQ230" s="117"/>
      <c r="BR230" s="117"/>
      <c r="BS230" s="117"/>
      <c r="BT230" s="117"/>
      <c r="BU230" s="117"/>
      <c r="BV230" s="117"/>
      <c r="BW230" s="117"/>
      <c r="BX230" s="117"/>
      <c r="BY230" s="117"/>
      <c r="BZ230" s="117"/>
      <c r="CA230" s="117"/>
      <c r="CB230" s="117"/>
      <c r="CC230" s="117"/>
      <c r="CD230" s="117"/>
      <c r="CE230" s="117"/>
      <c r="CF230" s="117"/>
      <c r="CG230" s="117"/>
      <c r="CH230" s="117"/>
      <c r="CI230" s="117"/>
      <c r="CJ230" s="117"/>
      <c r="CK230" s="117"/>
      <c r="CL230" s="117"/>
      <c r="CM230" s="117"/>
      <c r="CN230" s="117"/>
      <c r="CO230" s="117"/>
      <c r="CP230" s="117"/>
      <c r="CQ230" s="117"/>
      <c r="CR230" s="117"/>
      <c r="CS230" s="117"/>
      <c r="CT230" s="117"/>
      <c r="CU230" s="117"/>
      <c r="CV230" s="117"/>
      <c r="CW230" s="117"/>
      <c r="CX230" s="117"/>
      <c r="CY230" s="117"/>
      <c r="CZ230" s="117"/>
      <c r="DA230" s="117"/>
      <c r="DB230" s="117"/>
      <c r="DC230" s="117"/>
      <c r="DD230" s="117"/>
      <c r="DE230" s="117"/>
      <c r="DF230" s="117"/>
      <c r="DG230" s="117"/>
      <c r="DH230" s="117"/>
      <c r="DI230" s="117"/>
      <c r="DJ230" s="117"/>
      <c r="DK230" s="117"/>
      <c r="DL230" s="117"/>
      <c r="DM230" s="117"/>
      <c r="DN230" s="117"/>
      <c r="DO230" s="117"/>
      <c r="DP230" s="117"/>
      <c r="DQ230" s="117"/>
      <c r="DR230" s="117"/>
      <c r="DS230" s="117"/>
      <c r="DT230" s="117"/>
      <c r="DU230" s="117"/>
      <c r="DV230" s="117"/>
      <c r="DW230" s="117"/>
      <c r="DX230" s="117"/>
      <c r="DY230" s="117"/>
      <c r="DZ230" s="117"/>
      <c r="EA230" s="117"/>
      <c r="EB230" s="117"/>
      <c r="EC230" s="117"/>
      <c r="ED230" s="117"/>
      <c r="EE230" s="117"/>
      <c r="EF230" s="117"/>
      <c r="EG230" s="117"/>
      <c r="EH230" s="117"/>
      <c r="EI230" s="117"/>
      <c r="EJ230" s="117"/>
      <c r="EK230" s="117"/>
      <c r="EL230" s="117"/>
      <c r="EM230" s="117"/>
      <c r="EN230" s="117"/>
      <c r="EO230" s="117"/>
      <c r="EP230" s="117"/>
      <c r="EQ230" s="117"/>
      <c r="ER230" s="117"/>
      <c r="ES230" s="117"/>
      <c r="ET230" s="117"/>
      <c r="EU230" s="117"/>
      <c r="EV230" s="117"/>
      <c r="EW230" s="117"/>
      <c r="EX230" s="117"/>
      <c r="EY230" s="117"/>
      <c r="EZ230" s="117"/>
      <c r="FA230" s="117"/>
      <c r="FB230" s="117"/>
      <c r="FC230" s="117"/>
      <c r="FD230" s="117"/>
      <c r="FE230" s="117"/>
      <c r="FF230" s="117"/>
      <c r="FG230" s="117"/>
      <c r="FH230" s="117"/>
      <c r="FI230" s="117"/>
      <c r="FJ230" s="117"/>
      <c r="FK230" s="117"/>
      <c r="FL230" s="117"/>
      <c r="FM230" s="117"/>
      <c r="FN230" s="117"/>
      <c r="FO230" s="117"/>
      <c r="FP230" s="117"/>
      <c r="FQ230" s="117"/>
      <c r="FR230" s="117"/>
      <c r="FS230" s="117"/>
      <c r="FT230" s="117"/>
      <c r="FU230" s="117"/>
      <c r="FV230" s="117"/>
      <c r="FW230" s="117"/>
      <c r="FX230" s="117"/>
      <c r="FY230" s="117"/>
      <c r="FZ230" s="117"/>
      <c r="GA230" s="117"/>
      <c r="GB230" s="117"/>
      <c r="GC230" s="117"/>
      <c r="GD230" s="117"/>
      <c r="GE230" s="117"/>
      <c r="GF230" s="117"/>
      <c r="GG230" s="117"/>
      <c r="GH230" s="117"/>
      <c r="GI230" s="117"/>
      <c r="GJ230" s="117"/>
      <c r="GK230" s="117"/>
      <c r="GL230" s="117"/>
      <c r="GM230" s="117"/>
      <c r="GN230" s="117"/>
      <c r="GO230" s="117"/>
      <c r="GP230" s="117"/>
      <c r="GQ230" s="117"/>
      <c r="GR230" s="117"/>
      <c r="GS230" s="117"/>
      <c r="GT230" s="117"/>
      <c r="GU230" s="117"/>
      <c r="GV230" s="117"/>
      <c r="GW230" s="117"/>
      <c r="GX230" s="117"/>
      <c r="GY230" s="117"/>
      <c r="GZ230" s="117"/>
      <c r="HA230" s="117"/>
      <c r="HB230" s="117"/>
      <c r="HC230" s="117"/>
      <c r="HD230" s="117"/>
      <c r="HE230" s="117"/>
      <c r="HF230" s="117"/>
      <c r="HG230" s="117"/>
      <c r="HH230" s="117"/>
      <c r="HI230" s="117"/>
      <c r="HJ230" s="117"/>
      <c r="HK230" s="117"/>
      <c r="HL230" s="117"/>
      <c r="HM230" s="117"/>
      <c r="HN230" s="117"/>
      <c r="HO230" s="117"/>
      <c r="HP230" s="117"/>
      <c r="HQ230" s="117"/>
      <c r="HR230" s="117"/>
      <c r="HS230" s="117"/>
      <c r="HT230" s="117"/>
      <c r="HU230" s="117"/>
      <c r="HV230" s="117"/>
      <c r="HW230" s="117"/>
      <c r="HX230" s="117"/>
      <c r="HY230" s="117"/>
      <c r="HZ230" s="117"/>
      <c r="IA230" s="117"/>
      <c r="IB230" s="117"/>
      <c r="IC230" s="117"/>
      <c r="ID230" s="117"/>
      <c r="IE230" s="117"/>
      <c r="IF230" s="117"/>
      <c r="IG230" s="117"/>
      <c r="IH230" s="117"/>
      <c r="II230" s="117"/>
      <c r="IJ230" s="117"/>
      <c r="IK230" s="117"/>
      <c r="IL230" s="117"/>
      <c r="IM230" s="117"/>
      <c r="IN230" s="117"/>
      <c r="IO230" s="117"/>
      <c r="IP230" s="117"/>
      <c r="IQ230" s="117"/>
      <c r="IR230" s="117"/>
      <c r="IS230" s="117"/>
      <c r="IT230" s="117"/>
      <c r="IU230" s="117"/>
      <c r="IV230" s="117"/>
      <c r="IW230" s="117"/>
    </row>
    <row r="231" customFormat="false" ht="12.75" hidden="false" customHeight="false" outlineLevel="0" collapsed="false">
      <c r="A231" s="117"/>
      <c r="B231" s="128" t="n">
        <v>43800</v>
      </c>
      <c r="C231" s="115" t="n">
        <v>5.954</v>
      </c>
      <c r="E231" s="115" t="n">
        <v>0</v>
      </c>
      <c r="F231" s="116" t="n">
        <v>1.28</v>
      </c>
      <c r="G231" s="115" t="n">
        <v>0.98</v>
      </c>
      <c r="H231" s="115" t="n">
        <v>0.37</v>
      </c>
      <c r="I231" s="115" t="n">
        <v>0.26</v>
      </c>
      <c r="L231" s="117"/>
      <c r="M231" s="117"/>
      <c r="N231" s="117"/>
      <c r="O231" s="117"/>
      <c r="P231" s="117"/>
      <c r="Q231" s="117"/>
      <c r="R231" s="117"/>
      <c r="S231" s="117"/>
      <c r="T231" s="117"/>
      <c r="U231" s="117"/>
      <c r="V231" s="117"/>
      <c r="W231" s="117"/>
      <c r="X231" s="117"/>
      <c r="Y231" s="117"/>
      <c r="Z231" s="117"/>
      <c r="AA231" s="117"/>
      <c r="AB231" s="117"/>
      <c r="AC231" s="117"/>
      <c r="AD231" s="117"/>
      <c r="AE231" s="117"/>
      <c r="AF231" s="117"/>
      <c r="AG231" s="117"/>
      <c r="AH231" s="117"/>
      <c r="AI231" s="117"/>
      <c r="AJ231" s="117"/>
      <c r="AK231" s="117"/>
      <c r="AL231" s="117"/>
      <c r="AM231" s="117"/>
      <c r="AN231" s="117"/>
      <c r="AO231" s="117"/>
      <c r="AP231" s="117"/>
      <c r="AQ231" s="117"/>
      <c r="AR231" s="117"/>
      <c r="AS231" s="117"/>
      <c r="AT231" s="117"/>
      <c r="AU231" s="117"/>
      <c r="AV231" s="117"/>
      <c r="AW231" s="117"/>
      <c r="AX231" s="117"/>
      <c r="AY231" s="117"/>
      <c r="AZ231" s="117"/>
      <c r="BA231" s="117"/>
      <c r="BB231" s="117"/>
      <c r="BC231" s="117"/>
      <c r="BD231" s="117"/>
      <c r="BE231" s="117"/>
      <c r="BF231" s="117"/>
      <c r="BG231" s="117"/>
      <c r="BH231" s="117"/>
      <c r="BI231" s="117"/>
      <c r="BJ231" s="117"/>
      <c r="BK231" s="117"/>
      <c r="BL231" s="117"/>
      <c r="BM231" s="117"/>
      <c r="BN231" s="117"/>
      <c r="BO231" s="117"/>
      <c r="BP231" s="117"/>
      <c r="BQ231" s="117"/>
      <c r="BR231" s="117"/>
      <c r="BS231" s="117"/>
      <c r="BT231" s="117"/>
      <c r="BU231" s="117"/>
      <c r="BV231" s="117"/>
      <c r="BW231" s="117"/>
      <c r="BX231" s="117"/>
      <c r="BY231" s="117"/>
      <c r="BZ231" s="117"/>
      <c r="CA231" s="117"/>
      <c r="CB231" s="117"/>
      <c r="CC231" s="117"/>
      <c r="CD231" s="117"/>
      <c r="CE231" s="117"/>
      <c r="CF231" s="117"/>
      <c r="CG231" s="117"/>
      <c r="CH231" s="117"/>
      <c r="CI231" s="117"/>
      <c r="CJ231" s="117"/>
      <c r="CK231" s="117"/>
      <c r="CL231" s="117"/>
      <c r="CM231" s="117"/>
      <c r="CN231" s="117"/>
      <c r="CO231" s="117"/>
      <c r="CP231" s="117"/>
      <c r="CQ231" s="117"/>
      <c r="CR231" s="117"/>
      <c r="CS231" s="117"/>
      <c r="CT231" s="117"/>
      <c r="CU231" s="117"/>
      <c r="CV231" s="117"/>
      <c r="CW231" s="117"/>
      <c r="CX231" s="117"/>
      <c r="CY231" s="117"/>
      <c r="CZ231" s="117"/>
      <c r="DA231" s="117"/>
      <c r="DB231" s="117"/>
      <c r="DC231" s="117"/>
      <c r="DD231" s="117"/>
      <c r="DE231" s="117"/>
      <c r="DF231" s="117"/>
      <c r="DG231" s="117"/>
      <c r="DH231" s="117"/>
      <c r="DI231" s="117"/>
      <c r="DJ231" s="117"/>
      <c r="DK231" s="117"/>
      <c r="DL231" s="117"/>
      <c r="DM231" s="117"/>
      <c r="DN231" s="117"/>
      <c r="DO231" s="117"/>
      <c r="DP231" s="117"/>
      <c r="DQ231" s="117"/>
      <c r="DR231" s="117"/>
      <c r="DS231" s="117"/>
      <c r="DT231" s="117"/>
      <c r="DU231" s="117"/>
      <c r="DV231" s="117"/>
      <c r="DW231" s="117"/>
      <c r="DX231" s="117"/>
      <c r="DY231" s="117"/>
      <c r="DZ231" s="117"/>
      <c r="EA231" s="117"/>
      <c r="EB231" s="117"/>
      <c r="EC231" s="117"/>
      <c r="ED231" s="117"/>
      <c r="EE231" s="117"/>
      <c r="EF231" s="117"/>
      <c r="EG231" s="117"/>
      <c r="EH231" s="117"/>
      <c r="EI231" s="117"/>
      <c r="EJ231" s="117"/>
      <c r="EK231" s="117"/>
      <c r="EL231" s="117"/>
      <c r="EM231" s="117"/>
      <c r="EN231" s="117"/>
      <c r="EO231" s="117"/>
      <c r="EP231" s="117"/>
      <c r="EQ231" s="117"/>
      <c r="ER231" s="117"/>
      <c r="ES231" s="117"/>
      <c r="ET231" s="117"/>
      <c r="EU231" s="117"/>
      <c r="EV231" s="117"/>
      <c r="EW231" s="117"/>
      <c r="EX231" s="117"/>
      <c r="EY231" s="117"/>
      <c r="EZ231" s="117"/>
      <c r="FA231" s="117"/>
      <c r="FB231" s="117"/>
      <c r="FC231" s="117"/>
      <c r="FD231" s="117"/>
      <c r="FE231" s="117"/>
      <c r="FF231" s="117"/>
      <c r="FG231" s="117"/>
      <c r="FH231" s="117"/>
      <c r="FI231" s="117"/>
      <c r="FJ231" s="117"/>
      <c r="FK231" s="117"/>
      <c r="FL231" s="117"/>
      <c r="FM231" s="117"/>
      <c r="FN231" s="117"/>
      <c r="FO231" s="117"/>
      <c r="FP231" s="117"/>
      <c r="FQ231" s="117"/>
      <c r="FR231" s="117"/>
      <c r="FS231" s="117"/>
      <c r="FT231" s="117"/>
      <c r="FU231" s="117"/>
      <c r="FV231" s="117"/>
      <c r="FW231" s="117"/>
      <c r="FX231" s="117"/>
      <c r="FY231" s="117"/>
      <c r="FZ231" s="117"/>
      <c r="GA231" s="117"/>
      <c r="GB231" s="117"/>
      <c r="GC231" s="117"/>
      <c r="GD231" s="117"/>
      <c r="GE231" s="117"/>
      <c r="GF231" s="117"/>
      <c r="GG231" s="117"/>
      <c r="GH231" s="117"/>
      <c r="GI231" s="117"/>
      <c r="GJ231" s="117"/>
      <c r="GK231" s="117"/>
      <c r="GL231" s="117"/>
      <c r="GM231" s="117"/>
      <c r="GN231" s="117"/>
      <c r="GO231" s="117"/>
      <c r="GP231" s="117"/>
      <c r="GQ231" s="117"/>
      <c r="GR231" s="117"/>
      <c r="GS231" s="117"/>
      <c r="GT231" s="117"/>
      <c r="GU231" s="117"/>
      <c r="GV231" s="117"/>
      <c r="GW231" s="117"/>
      <c r="GX231" s="117"/>
      <c r="GY231" s="117"/>
      <c r="GZ231" s="117"/>
      <c r="HA231" s="117"/>
      <c r="HB231" s="117"/>
      <c r="HC231" s="117"/>
      <c r="HD231" s="117"/>
      <c r="HE231" s="117"/>
      <c r="HF231" s="117"/>
      <c r="HG231" s="117"/>
      <c r="HH231" s="117"/>
      <c r="HI231" s="117"/>
      <c r="HJ231" s="117"/>
      <c r="HK231" s="117"/>
      <c r="HL231" s="117"/>
      <c r="HM231" s="117"/>
      <c r="HN231" s="117"/>
      <c r="HO231" s="117"/>
      <c r="HP231" s="117"/>
      <c r="HQ231" s="117"/>
      <c r="HR231" s="117"/>
      <c r="HS231" s="117"/>
      <c r="HT231" s="117"/>
      <c r="HU231" s="117"/>
      <c r="HV231" s="117"/>
      <c r="HW231" s="117"/>
      <c r="HX231" s="117"/>
      <c r="HY231" s="117"/>
      <c r="HZ231" s="117"/>
      <c r="IA231" s="117"/>
      <c r="IB231" s="117"/>
      <c r="IC231" s="117"/>
      <c r="ID231" s="117"/>
      <c r="IE231" s="117"/>
      <c r="IF231" s="117"/>
      <c r="IG231" s="117"/>
      <c r="IH231" s="117"/>
      <c r="II231" s="117"/>
      <c r="IJ231" s="117"/>
      <c r="IK231" s="117"/>
      <c r="IL231" s="117"/>
      <c r="IM231" s="117"/>
      <c r="IN231" s="117"/>
      <c r="IO231" s="117"/>
      <c r="IP231" s="117"/>
      <c r="IQ231" s="117"/>
      <c r="IR231" s="117"/>
      <c r="IS231" s="117"/>
      <c r="IT231" s="117"/>
      <c r="IU231" s="117"/>
      <c r="IV231" s="117"/>
      <c r="IW231" s="117"/>
    </row>
    <row r="232" customFormat="false" ht="12.75" hidden="false" customHeight="false" outlineLevel="0" collapsed="false">
      <c r="A232" s="117"/>
      <c r="B232" s="128" t="n">
        <v>43831</v>
      </c>
      <c r="C232" s="115" t="n">
        <v>5.989</v>
      </c>
      <c r="E232" s="115" t="n">
        <v>0</v>
      </c>
      <c r="F232" s="116" t="n">
        <v>1.61</v>
      </c>
      <c r="G232" s="115" t="n">
        <v>1.205</v>
      </c>
      <c r="H232" s="115" t="n">
        <v>0.4</v>
      </c>
      <c r="I232" s="115" t="n">
        <v>0.27</v>
      </c>
      <c r="L232" s="117"/>
      <c r="M232" s="117"/>
      <c r="N232" s="117"/>
      <c r="O232" s="117"/>
      <c r="P232" s="117"/>
      <c r="Q232" s="117"/>
      <c r="R232" s="117"/>
      <c r="S232" s="117"/>
      <c r="T232" s="117"/>
      <c r="U232" s="117"/>
      <c r="V232" s="117"/>
      <c r="W232" s="117"/>
      <c r="X232" s="117"/>
      <c r="Y232" s="117"/>
      <c r="Z232" s="117"/>
      <c r="AA232" s="117"/>
      <c r="AB232" s="117"/>
      <c r="AC232" s="117"/>
      <c r="AD232" s="117"/>
      <c r="AE232" s="117"/>
      <c r="AF232" s="117"/>
      <c r="AG232" s="117"/>
      <c r="AH232" s="117"/>
      <c r="AI232" s="117"/>
      <c r="AJ232" s="117"/>
      <c r="AK232" s="117"/>
      <c r="AL232" s="117"/>
      <c r="AM232" s="117"/>
      <c r="AN232" s="117"/>
      <c r="AO232" s="117"/>
      <c r="AP232" s="117"/>
      <c r="AQ232" s="117"/>
      <c r="AR232" s="117"/>
      <c r="AS232" s="117"/>
      <c r="AT232" s="117"/>
      <c r="AU232" s="117"/>
      <c r="AV232" s="117"/>
      <c r="AW232" s="117"/>
      <c r="AX232" s="117"/>
      <c r="AY232" s="117"/>
      <c r="AZ232" s="117"/>
      <c r="BA232" s="117"/>
      <c r="BB232" s="117"/>
      <c r="BC232" s="117"/>
      <c r="BD232" s="117"/>
      <c r="BE232" s="117"/>
      <c r="BF232" s="117"/>
      <c r="BG232" s="117"/>
      <c r="BH232" s="117"/>
      <c r="BI232" s="117"/>
      <c r="BJ232" s="117"/>
      <c r="BK232" s="117"/>
      <c r="BL232" s="117"/>
      <c r="BM232" s="117"/>
      <c r="BN232" s="117"/>
      <c r="BO232" s="117"/>
      <c r="BP232" s="117"/>
      <c r="BQ232" s="117"/>
      <c r="BR232" s="117"/>
      <c r="BS232" s="117"/>
      <c r="BT232" s="117"/>
      <c r="BU232" s="117"/>
      <c r="BV232" s="117"/>
      <c r="BW232" s="117"/>
      <c r="BX232" s="117"/>
      <c r="BY232" s="117"/>
      <c r="BZ232" s="117"/>
      <c r="CA232" s="117"/>
      <c r="CB232" s="117"/>
      <c r="CC232" s="117"/>
      <c r="CD232" s="117"/>
      <c r="CE232" s="117"/>
      <c r="CF232" s="117"/>
      <c r="CG232" s="117"/>
      <c r="CH232" s="117"/>
      <c r="CI232" s="117"/>
      <c r="CJ232" s="117"/>
      <c r="CK232" s="117"/>
      <c r="CL232" s="117"/>
      <c r="CM232" s="117"/>
      <c r="CN232" s="117"/>
      <c r="CO232" s="117"/>
      <c r="CP232" s="117"/>
      <c r="CQ232" s="117"/>
      <c r="CR232" s="117"/>
      <c r="CS232" s="117"/>
      <c r="CT232" s="117"/>
      <c r="CU232" s="117"/>
      <c r="CV232" s="117"/>
      <c r="CW232" s="117"/>
      <c r="CX232" s="117"/>
      <c r="CY232" s="117"/>
      <c r="CZ232" s="117"/>
      <c r="DA232" s="117"/>
      <c r="DB232" s="117"/>
      <c r="DC232" s="117"/>
      <c r="DD232" s="117"/>
      <c r="DE232" s="117"/>
      <c r="DF232" s="117"/>
      <c r="DG232" s="117"/>
      <c r="DH232" s="117"/>
      <c r="DI232" s="117"/>
      <c r="DJ232" s="117"/>
      <c r="DK232" s="117"/>
      <c r="DL232" s="117"/>
      <c r="DM232" s="117"/>
      <c r="DN232" s="117"/>
      <c r="DO232" s="117"/>
      <c r="DP232" s="117"/>
      <c r="DQ232" s="117"/>
      <c r="DR232" s="117"/>
      <c r="DS232" s="117"/>
      <c r="DT232" s="117"/>
      <c r="DU232" s="117"/>
      <c r="DV232" s="117"/>
      <c r="DW232" s="117"/>
      <c r="DX232" s="117"/>
      <c r="DY232" s="117"/>
      <c r="DZ232" s="117"/>
      <c r="EA232" s="117"/>
      <c r="EB232" s="117"/>
      <c r="EC232" s="117"/>
      <c r="ED232" s="117"/>
      <c r="EE232" s="117"/>
      <c r="EF232" s="117"/>
      <c r="EG232" s="117"/>
      <c r="EH232" s="117"/>
      <c r="EI232" s="117"/>
      <c r="EJ232" s="117"/>
      <c r="EK232" s="117"/>
      <c r="EL232" s="117"/>
      <c r="EM232" s="117"/>
      <c r="EN232" s="117"/>
      <c r="EO232" s="117"/>
      <c r="EP232" s="117"/>
      <c r="EQ232" s="117"/>
      <c r="ER232" s="117"/>
      <c r="ES232" s="117"/>
      <c r="ET232" s="117"/>
      <c r="EU232" s="117"/>
      <c r="EV232" s="117"/>
      <c r="EW232" s="117"/>
      <c r="EX232" s="117"/>
      <c r="EY232" s="117"/>
      <c r="EZ232" s="117"/>
      <c r="FA232" s="117"/>
      <c r="FB232" s="117"/>
      <c r="FC232" s="117"/>
      <c r="FD232" s="117"/>
      <c r="FE232" s="117"/>
      <c r="FF232" s="117"/>
      <c r="FG232" s="117"/>
      <c r="FH232" s="117"/>
      <c r="FI232" s="117"/>
      <c r="FJ232" s="117"/>
      <c r="FK232" s="117"/>
      <c r="FL232" s="117"/>
      <c r="FM232" s="117"/>
      <c r="FN232" s="117"/>
      <c r="FO232" s="117"/>
      <c r="FP232" s="117"/>
      <c r="FQ232" s="117"/>
      <c r="FR232" s="117"/>
      <c r="FS232" s="117"/>
      <c r="FT232" s="117"/>
      <c r="FU232" s="117"/>
      <c r="FV232" s="117"/>
      <c r="FW232" s="117"/>
      <c r="FX232" s="117"/>
      <c r="FY232" s="117"/>
      <c r="FZ232" s="117"/>
      <c r="GA232" s="117"/>
      <c r="GB232" s="117"/>
      <c r="GC232" s="117"/>
      <c r="GD232" s="117"/>
      <c r="GE232" s="117"/>
      <c r="GF232" s="117"/>
      <c r="GG232" s="117"/>
      <c r="GH232" s="117"/>
      <c r="GI232" s="117"/>
      <c r="GJ232" s="117"/>
      <c r="GK232" s="117"/>
      <c r="GL232" s="117"/>
      <c r="GM232" s="117"/>
      <c r="GN232" s="117"/>
      <c r="GO232" s="117"/>
      <c r="GP232" s="117"/>
      <c r="GQ232" s="117"/>
      <c r="GR232" s="117"/>
      <c r="GS232" s="117"/>
      <c r="GT232" s="117"/>
      <c r="GU232" s="117"/>
      <c r="GV232" s="117"/>
      <c r="GW232" s="117"/>
      <c r="GX232" s="117"/>
      <c r="GY232" s="117"/>
      <c r="GZ232" s="117"/>
      <c r="HA232" s="117"/>
      <c r="HB232" s="117"/>
      <c r="HC232" s="117"/>
      <c r="HD232" s="117"/>
      <c r="HE232" s="117"/>
      <c r="HF232" s="117"/>
      <c r="HG232" s="117"/>
      <c r="HH232" s="117"/>
      <c r="HI232" s="117"/>
      <c r="HJ232" s="117"/>
      <c r="HK232" s="117"/>
      <c r="HL232" s="117"/>
      <c r="HM232" s="117"/>
      <c r="HN232" s="117"/>
      <c r="HO232" s="117"/>
      <c r="HP232" s="117"/>
      <c r="HQ232" s="117"/>
      <c r="HR232" s="117"/>
      <c r="HS232" s="117"/>
      <c r="HT232" s="117"/>
      <c r="HU232" s="117"/>
      <c r="HV232" s="117"/>
      <c r="HW232" s="117"/>
      <c r="HX232" s="117"/>
      <c r="HY232" s="117"/>
      <c r="HZ232" s="117"/>
      <c r="IA232" s="117"/>
      <c r="IB232" s="117"/>
      <c r="IC232" s="117"/>
      <c r="ID232" s="117"/>
      <c r="IE232" s="117"/>
      <c r="IF232" s="117"/>
      <c r="IG232" s="117"/>
      <c r="IH232" s="117"/>
      <c r="II232" s="117"/>
      <c r="IJ232" s="117"/>
      <c r="IK232" s="117"/>
      <c r="IL232" s="117"/>
      <c r="IM232" s="117"/>
      <c r="IN232" s="117"/>
      <c r="IO232" s="117"/>
      <c r="IP232" s="117"/>
      <c r="IQ232" s="117"/>
      <c r="IR232" s="117"/>
      <c r="IS232" s="117"/>
      <c r="IT232" s="117"/>
      <c r="IU232" s="117"/>
      <c r="IV232" s="117"/>
      <c r="IW232" s="117"/>
    </row>
    <row r="233" customFormat="false" ht="12.75" hidden="false" customHeight="false" outlineLevel="0" collapsed="false">
      <c r="A233" s="117"/>
      <c r="B233" s="128" t="n">
        <v>43862</v>
      </c>
      <c r="C233" s="115" t="n">
        <v>5.869</v>
      </c>
      <c r="E233" s="115" t="n">
        <v>0</v>
      </c>
      <c r="F233" s="116" t="n">
        <v>1.57</v>
      </c>
      <c r="G233" s="115" t="n">
        <v>1.205</v>
      </c>
      <c r="H233" s="115" t="n">
        <v>0.39</v>
      </c>
      <c r="I233" s="115" t="n">
        <v>0.27</v>
      </c>
      <c r="L233" s="117"/>
      <c r="M233" s="117"/>
      <c r="N233" s="117"/>
      <c r="O233" s="117"/>
      <c r="P233" s="117"/>
      <c r="Q233" s="117"/>
      <c r="R233" s="117"/>
      <c r="S233" s="117"/>
      <c r="T233" s="117"/>
      <c r="U233" s="117"/>
      <c r="V233" s="117"/>
      <c r="W233" s="117"/>
      <c r="X233" s="117"/>
      <c r="Y233" s="117"/>
      <c r="Z233" s="117"/>
      <c r="AA233" s="117"/>
      <c r="AB233" s="117"/>
      <c r="AC233" s="117"/>
      <c r="AD233" s="117"/>
      <c r="AE233" s="117"/>
      <c r="AF233" s="117"/>
      <c r="AG233" s="117"/>
      <c r="AH233" s="117"/>
      <c r="AI233" s="117"/>
      <c r="AJ233" s="117"/>
      <c r="AK233" s="117"/>
      <c r="AL233" s="117"/>
      <c r="AM233" s="117"/>
      <c r="AN233" s="117"/>
      <c r="AO233" s="117"/>
      <c r="AP233" s="117"/>
      <c r="AQ233" s="117"/>
      <c r="AR233" s="117"/>
      <c r="AS233" s="117"/>
      <c r="AT233" s="117"/>
      <c r="AU233" s="117"/>
      <c r="AV233" s="117"/>
      <c r="AW233" s="117"/>
      <c r="AX233" s="117"/>
      <c r="AY233" s="117"/>
      <c r="AZ233" s="117"/>
      <c r="BA233" s="117"/>
      <c r="BB233" s="117"/>
      <c r="BC233" s="117"/>
      <c r="BD233" s="117"/>
      <c r="BE233" s="117"/>
      <c r="BF233" s="117"/>
      <c r="BG233" s="117"/>
      <c r="BH233" s="117"/>
      <c r="BI233" s="117"/>
      <c r="BJ233" s="117"/>
      <c r="BK233" s="117"/>
      <c r="BL233" s="117"/>
      <c r="BM233" s="117"/>
      <c r="BN233" s="117"/>
      <c r="BO233" s="117"/>
      <c r="BP233" s="117"/>
      <c r="BQ233" s="117"/>
      <c r="BR233" s="117"/>
      <c r="BS233" s="117"/>
      <c r="BT233" s="117"/>
      <c r="BU233" s="117"/>
      <c r="BV233" s="117"/>
      <c r="BW233" s="117"/>
      <c r="BX233" s="117"/>
      <c r="BY233" s="117"/>
      <c r="BZ233" s="117"/>
      <c r="CA233" s="117"/>
      <c r="CB233" s="117"/>
      <c r="CC233" s="117"/>
      <c r="CD233" s="117"/>
      <c r="CE233" s="117"/>
      <c r="CF233" s="117"/>
      <c r="CG233" s="117"/>
      <c r="CH233" s="117"/>
      <c r="CI233" s="117"/>
      <c r="CJ233" s="117"/>
      <c r="CK233" s="117"/>
      <c r="CL233" s="117"/>
      <c r="CM233" s="117"/>
      <c r="CN233" s="117"/>
      <c r="CO233" s="117"/>
      <c r="CP233" s="117"/>
      <c r="CQ233" s="117"/>
      <c r="CR233" s="117"/>
      <c r="CS233" s="117"/>
      <c r="CT233" s="117"/>
      <c r="CU233" s="117"/>
      <c r="CV233" s="117"/>
      <c r="CW233" s="117"/>
      <c r="CX233" s="117"/>
      <c r="CY233" s="117"/>
      <c r="CZ233" s="117"/>
      <c r="DA233" s="117"/>
      <c r="DB233" s="117"/>
      <c r="DC233" s="117"/>
      <c r="DD233" s="117"/>
      <c r="DE233" s="117"/>
      <c r="DF233" s="117"/>
      <c r="DG233" s="117"/>
      <c r="DH233" s="117"/>
      <c r="DI233" s="117"/>
      <c r="DJ233" s="117"/>
      <c r="DK233" s="117"/>
      <c r="DL233" s="117"/>
      <c r="DM233" s="117"/>
      <c r="DN233" s="117"/>
      <c r="DO233" s="117"/>
      <c r="DP233" s="117"/>
      <c r="DQ233" s="117"/>
      <c r="DR233" s="117"/>
      <c r="DS233" s="117"/>
      <c r="DT233" s="117"/>
      <c r="DU233" s="117"/>
      <c r="DV233" s="117"/>
      <c r="DW233" s="117"/>
      <c r="DX233" s="117"/>
      <c r="DY233" s="117"/>
      <c r="DZ233" s="117"/>
      <c r="EA233" s="117"/>
      <c r="EB233" s="117"/>
      <c r="EC233" s="117"/>
      <c r="ED233" s="117"/>
      <c r="EE233" s="117"/>
      <c r="EF233" s="117"/>
      <c r="EG233" s="117"/>
      <c r="EH233" s="117"/>
      <c r="EI233" s="117"/>
      <c r="EJ233" s="117"/>
      <c r="EK233" s="117"/>
      <c r="EL233" s="117"/>
      <c r="EM233" s="117"/>
      <c r="EN233" s="117"/>
      <c r="EO233" s="117"/>
      <c r="EP233" s="117"/>
      <c r="EQ233" s="117"/>
      <c r="ER233" s="117"/>
      <c r="ES233" s="117"/>
      <c r="ET233" s="117"/>
      <c r="EU233" s="117"/>
      <c r="EV233" s="117"/>
      <c r="EW233" s="117"/>
      <c r="EX233" s="117"/>
      <c r="EY233" s="117"/>
      <c r="EZ233" s="117"/>
      <c r="FA233" s="117"/>
      <c r="FB233" s="117"/>
      <c r="FC233" s="117"/>
      <c r="FD233" s="117"/>
      <c r="FE233" s="117"/>
      <c r="FF233" s="117"/>
      <c r="FG233" s="117"/>
      <c r="FH233" s="117"/>
      <c r="FI233" s="117"/>
      <c r="FJ233" s="117"/>
      <c r="FK233" s="117"/>
      <c r="FL233" s="117"/>
      <c r="FM233" s="117"/>
      <c r="FN233" s="117"/>
      <c r="FO233" s="117"/>
      <c r="FP233" s="117"/>
      <c r="FQ233" s="117"/>
      <c r="FR233" s="117"/>
      <c r="FS233" s="117"/>
      <c r="FT233" s="117"/>
      <c r="FU233" s="117"/>
      <c r="FV233" s="117"/>
      <c r="FW233" s="117"/>
      <c r="FX233" s="117"/>
      <c r="FY233" s="117"/>
      <c r="FZ233" s="117"/>
      <c r="GA233" s="117"/>
      <c r="GB233" s="117"/>
      <c r="GC233" s="117"/>
      <c r="GD233" s="117"/>
      <c r="GE233" s="117"/>
      <c r="GF233" s="117"/>
      <c r="GG233" s="117"/>
      <c r="GH233" s="117"/>
      <c r="GI233" s="117"/>
      <c r="GJ233" s="117"/>
      <c r="GK233" s="117"/>
      <c r="GL233" s="117"/>
      <c r="GM233" s="117"/>
      <c r="GN233" s="117"/>
      <c r="GO233" s="117"/>
      <c r="GP233" s="117"/>
      <c r="GQ233" s="117"/>
      <c r="GR233" s="117"/>
      <c r="GS233" s="117"/>
      <c r="GT233" s="117"/>
      <c r="GU233" s="117"/>
      <c r="GV233" s="117"/>
      <c r="GW233" s="117"/>
      <c r="GX233" s="117"/>
      <c r="GY233" s="117"/>
      <c r="GZ233" s="117"/>
      <c r="HA233" s="117"/>
      <c r="HB233" s="117"/>
      <c r="HC233" s="117"/>
      <c r="HD233" s="117"/>
      <c r="HE233" s="117"/>
      <c r="HF233" s="117"/>
      <c r="HG233" s="117"/>
      <c r="HH233" s="117"/>
      <c r="HI233" s="117"/>
      <c r="HJ233" s="117"/>
      <c r="HK233" s="117"/>
      <c r="HL233" s="117"/>
      <c r="HM233" s="117"/>
      <c r="HN233" s="117"/>
      <c r="HO233" s="117"/>
      <c r="HP233" s="117"/>
      <c r="HQ233" s="117"/>
      <c r="HR233" s="117"/>
      <c r="HS233" s="117"/>
      <c r="HT233" s="117"/>
      <c r="HU233" s="117"/>
      <c r="HV233" s="117"/>
      <c r="HW233" s="117"/>
      <c r="HX233" s="117"/>
      <c r="HY233" s="117"/>
      <c r="HZ233" s="117"/>
      <c r="IA233" s="117"/>
      <c r="IB233" s="117"/>
      <c r="IC233" s="117"/>
      <c r="ID233" s="117"/>
      <c r="IE233" s="117"/>
      <c r="IF233" s="117"/>
      <c r="IG233" s="117"/>
      <c r="IH233" s="117"/>
      <c r="II233" s="117"/>
      <c r="IJ233" s="117"/>
      <c r="IK233" s="117"/>
      <c r="IL233" s="117"/>
      <c r="IM233" s="117"/>
      <c r="IN233" s="117"/>
      <c r="IO233" s="117"/>
      <c r="IP233" s="117"/>
      <c r="IQ233" s="117"/>
      <c r="IR233" s="117"/>
      <c r="IS233" s="117"/>
      <c r="IT233" s="117"/>
      <c r="IU233" s="117"/>
      <c r="IV233" s="117"/>
      <c r="IW233" s="117"/>
    </row>
    <row r="234" customFormat="false" ht="12.75" hidden="false" customHeight="false" outlineLevel="0" collapsed="false">
      <c r="A234" s="117"/>
      <c r="B234" s="128" t="n">
        <v>43891</v>
      </c>
      <c r="C234" s="115" t="n">
        <v>5.729</v>
      </c>
      <c r="E234" s="115" t="n">
        <v>0</v>
      </c>
      <c r="F234" s="116" t="n">
        <v>0.93</v>
      </c>
      <c r="G234" s="115" t="n">
        <v>0.815</v>
      </c>
      <c r="H234" s="115" t="n">
        <v>0.39</v>
      </c>
      <c r="I234" s="115" t="n">
        <v>0.24</v>
      </c>
      <c r="L234" s="117"/>
      <c r="M234" s="117"/>
      <c r="N234" s="117"/>
      <c r="O234" s="117"/>
      <c r="P234" s="117"/>
      <c r="Q234" s="117"/>
      <c r="R234" s="117"/>
      <c r="S234" s="117"/>
      <c r="T234" s="117"/>
      <c r="U234" s="117"/>
      <c r="V234" s="117"/>
      <c r="W234" s="117"/>
      <c r="X234" s="117"/>
      <c r="Y234" s="117"/>
      <c r="Z234" s="117"/>
      <c r="AA234" s="117"/>
      <c r="AB234" s="117"/>
      <c r="AC234" s="117"/>
      <c r="AD234" s="117"/>
      <c r="AE234" s="117"/>
      <c r="AF234" s="117"/>
      <c r="AG234" s="117"/>
      <c r="AH234" s="117"/>
      <c r="AI234" s="117"/>
      <c r="AJ234" s="117"/>
      <c r="AK234" s="117"/>
      <c r="AL234" s="117"/>
      <c r="AM234" s="117"/>
      <c r="AN234" s="117"/>
      <c r="AO234" s="117"/>
      <c r="AP234" s="117"/>
      <c r="AQ234" s="117"/>
      <c r="AR234" s="117"/>
      <c r="AS234" s="117"/>
      <c r="AT234" s="117"/>
      <c r="AU234" s="117"/>
      <c r="AV234" s="117"/>
      <c r="AW234" s="117"/>
      <c r="AX234" s="117"/>
      <c r="AY234" s="117"/>
      <c r="AZ234" s="117"/>
      <c r="BA234" s="117"/>
      <c r="BB234" s="117"/>
      <c r="BC234" s="117"/>
      <c r="BD234" s="117"/>
      <c r="BE234" s="117"/>
      <c r="BF234" s="117"/>
      <c r="BG234" s="117"/>
      <c r="BH234" s="117"/>
      <c r="BI234" s="117"/>
      <c r="BJ234" s="117"/>
      <c r="BK234" s="117"/>
      <c r="BL234" s="117"/>
      <c r="BM234" s="117"/>
      <c r="BN234" s="117"/>
      <c r="BO234" s="117"/>
      <c r="BP234" s="117"/>
      <c r="BQ234" s="117"/>
      <c r="BR234" s="117"/>
      <c r="BS234" s="117"/>
      <c r="BT234" s="117"/>
      <c r="BU234" s="117"/>
      <c r="BV234" s="117"/>
      <c r="BW234" s="117"/>
      <c r="BX234" s="117"/>
      <c r="BY234" s="117"/>
      <c r="BZ234" s="117"/>
      <c r="CA234" s="117"/>
      <c r="CB234" s="117"/>
      <c r="CC234" s="117"/>
      <c r="CD234" s="117"/>
      <c r="CE234" s="117"/>
      <c r="CF234" s="117"/>
      <c r="CG234" s="117"/>
      <c r="CH234" s="117"/>
      <c r="CI234" s="117"/>
      <c r="CJ234" s="117"/>
      <c r="CK234" s="117"/>
      <c r="CL234" s="117"/>
      <c r="CM234" s="117"/>
      <c r="CN234" s="117"/>
      <c r="CO234" s="117"/>
      <c r="CP234" s="117"/>
      <c r="CQ234" s="117"/>
      <c r="CR234" s="117"/>
      <c r="CS234" s="117"/>
      <c r="CT234" s="117"/>
      <c r="CU234" s="117"/>
      <c r="CV234" s="117"/>
      <c r="CW234" s="117"/>
      <c r="CX234" s="117"/>
      <c r="CY234" s="117"/>
      <c r="CZ234" s="117"/>
      <c r="DA234" s="117"/>
      <c r="DB234" s="117"/>
      <c r="DC234" s="117"/>
      <c r="DD234" s="117"/>
      <c r="DE234" s="117"/>
      <c r="DF234" s="117"/>
      <c r="DG234" s="117"/>
      <c r="DH234" s="117"/>
      <c r="DI234" s="117"/>
      <c r="DJ234" s="117"/>
      <c r="DK234" s="117"/>
      <c r="DL234" s="117"/>
      <c r="DM234" s="117"/>
      <c r="DN234" s="117"/>
      <c r="DO234" s="117"/>
      <c r="DP234" s="117"/>
      <c r="DQ234" s="117"/>
      <c r="DR234" s="117"/>
      <c r="DS234" s="117"/>
      <c r="DT234" s="117"/>
      <c r="DU234" s="117"/>
      <c r="DV234" s="117"/>
      <c r="DW234" s="117"/>
      <c r="DX234" s="117"/>
      <c r="DY234" s="117"/>
      <c r="DZ234" s="117"/>
      <c r="EA234" s="117"/>
      <c r="EB234" s="117"/>
      <c r="EC234" s="117"/>
      <c r="ED234" s="117"/>
      <c r="EE234" s="117"/>
      <c r="EF234" s="117"/>
      <c r="EG234" s="117"/>
      <c r="EH234" s="117"/>
      <c r="EI234" s="117"/>
      <c r="EJ234" s="117"/>
      <c r="EK234" s="117"/>
      <c r="EL234" s="117"/>
      <c r="EM234" s="117"/>
      <c r="EN234" s="117"/>
      <c r="EO234" s="117"/>
      <c r="EP234" s="117"/>
      <c r="EQ234" s="117"/>
      <c r="ER234" s="117"/>
      <c r="ES234" s="117"/>
      <c r="ET234" s="117"/>
      <c r="EU234" s="117"/>
      <c r="EV234" s="117"/>
      <c r="EW234" s="117"/>
      <c r="EX234" s="117"/>
      <c r="EY234" s="117"/>
      <c r="EZ234" s="117"/>
      <c r="FA234" s="117"/>
      <c r="FB234" s="117"/>
      <c r="FC234" s="117"/>
      <c r="FD234" s="117"/>
      <c r="FE234" s="117"/>
      <c r="FF234" s="117"/>
      <c r="FG234" s="117"/>
      <c r="FH234" s="117"/>
      <c r="FI234" s="117"/>
      <c r="FJ234" s="117"/>
      <c r="FK234" s="117"/>
      <c r="FL234" s="117"/>
      <c r="FM234" s="117"/>
      <c r="FN234" s="117"/>
      <c r="FO234" s="117"/>
      <c r="FP234" s="117"/>
      <c r="FQ234" s="117"/>
      <c r="FR234" s="117"/>
      <c r="FS234" s="117"/>
      <c r="FT234" s="117"/>
      <c r="FU234" s="117"/>
      <c r="FV234" s="117"/>
      <c r="FW234" s="117"/>
      <c r="FX234" s="117"/>
      <c r="FY234" s="117"/>
      <c r="FZ234" s="117"/>
      <c r="GA234" s="117"/>
      <c r="GB234" s="117"/>
      <c r="GC234" s="117"/>
      <c r="GD234" s="117"/>
      <c r="GE234" s="117"/>
      <c r="GF234" s="117"/>
      <c r="GG234" s="117"/>
      <c r="GH234" s="117"/>
      <c r="GI234" s="117"/>
      <c r="GJ234" s="117"/>
      <c r="GK234" s="117"/>
      <c r="GL234" s="117"/>
      <c r="GM234" s="117"/>
      <c r="GN234" s="117"/>
      <c r="GO234" s="117"/>
      <c r="GP234" s="117"/>
      <c r="GQ234" s="117"/>
      <c r="GR234" s="117"/>
      <c r="GS234" s="117"/>
      <c r="GT234" s="117"/>
      <c r="GU234" s="117"/>
      <c r="GV234" s="117"/>
      <c r="GW234" s="117"/>
      <c r="GX234" s="117"/>
      <c r="GY234" s="117"/>
      <c r="GZ234" s="117"/>
      <c r="HA234" s="117"/>
      <c r="HB234" s="117"/>
      <c r="HC234" s="117"/>
      <c r="HD234" s="117"/>
      <c r="HE234" s="117"/>
      <c r="HF234" s="117"/>
      <c r="HG234" s="117"/>
      <c r="HH234" s="117"/>
      <c r="HI234" s="117"/>
      <c r="HJ234" s="117"/>
      <c r="HK234" s="117"/>
      <c r="HL234" s="117"/>
      <c r="HM234" s="117"/>
      <c r="HN234" s="117"/>
      <c r="HO234" s="117"/>
      <c r="HP234" s="117"/>
      <c r="HQ234" s="117"/>
      <c r="HR234" s="117"/>
      <c r="HS234" s="117"/>
      <c r="HT234" s="117"/>
      <c r="HU234" s="117"/>
      <c r="HV234" s="117"/>
      <c r="HW234" s="117"/>
      <c r="HX234" s="117"/>
      <c r="HY234" s="117"/>
      <c r="HZ234" s="117"/>
      <c r="IA234" s="117"/>
      <c r="IB234" s="117"/>
      <c r="IC234" s="117"/>
      <c r="ID234" s="117"/>
      <c r="IE234" s="117"/>
      <c r="IF234" s="117"/>
      <c r="IG234" s="117"/>
      <c r="IH234" s="117"/>
      <c r="II234" s="117"/>
      <c r="IJ234" s="117"/>
      <c r="IK234" s="117"/>
      <c r="IL234" s="117"/>
      <c r="IM234" s="117"/>
      <c r="IN234" s="117"/>
      <c r="IO234" s="117"/>
      <c r="IP234" s="117"/>
      <c r="IQ234" s="117"/>
      <c r="IR234" s="117"/>
      <c r="IS234" s="117"/>
      <c r="IT234" s="117"/>
      <c r="IU234" s="117"/>
      <c r="IV234" s="117"/>
      <c r="IW234" s="117"/>
    </row>
    <row r="235" customFormat="false" ht="12.75" hidden="false" customHeight="false" outlineLevel="0" collapsed="false">
      <c r="A235" s="117"/>
      <c r="B235" s="128" t="n">
        <v>43922</v>
      </c>
      <c r="C235" s="115" t="n">
        <v>5.6</v>
      </c>
      <c r="E235" s="115" t="n">
        <v>0</v>
      </c>
      <c r="F235" s="116" t="n">
        <v>0.5</v>
      </c>
      <c r="G235" s="115" t="n">
        <v>0.435</v>
      </c>
      <c r="H235" s="115" t="n">
        <v>0.24</v>
      </c>
      <c r="I235" s="115" t="n">
        <v>0.17</v>
      </c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  <c r="AA235" s="117"/>
      <c r="AB235" s="117"/>
      <c r="AC235" s="117"/>
      <c r="AD235" s="117"/>
      <c r="AE235" s="117"/>
      <c r="AF235" s="117"/>
      <c r="AG235" s="117"/>
      <c r="AH235" s="117"/>
      <c r="AI235" s="117"/>
      <c r="AJ235" s="117"/>
      <c r="AK235" s="117"/>
      <c r="AL235" s="117"/>
      <c r="AM235" s="117"/>
      <c r="AN235" s="117"/>
      <c r="AO235" s="117"/>
      <c r="AP235" s="117"/>
      <c r="AQ235" s="117"/>
      <c r="AR235" s="117"/>
      <c r="AS235" s="117"/>
      <c r="AT235" s="117"/>
      <c r="AU235" s="117"/>
      <c r="AV235" s="117"/>
      <c r="AW235" s="117"/>
      <c r="AX235" s="117"/>
      <c r="AY235" s="117"/>
      <c r="AZ235" s="117"/>
      <c r="BA235" s="117"/>
      <c r="BB235" s="117"/>
      <c r="BC235" s="117"/>
      <c r="BD235" s="117"/>
      <c r="BE235" s="117"/>
      <c r="BF235" s="117"/>
      <c r="BG235" s="117"/>
      <c r="BH235" s="117"/>
      <c r="BI235" s="117"/>
      <c r="BJ235" s="117"/>
      <c r="BK235" s="117"/>
      <c r="BL235" s="117"/>
      <c r="BM235" s="117"/>
      <c r="BN235" s="117"/>
      <c r="BO235" s="117"/>
      <c r="BP235" s="117"/>
      <c r="BQ235" s="117"/>
      <c r="BR235" s="117"/>
      <c r="BS235" s="117"/>
      <c r="BT235" s="117"/>
      <c r="BU235" s="117"/>
      <c r="BV235" s="117"/>
      <c r="BW235" s="117"/>
      <c r="BX235" s="117"/>
      <c r="BY235" s="117"/>
      <c r="BZ235" s="117"/>
      <c r="CA235" s="117"/>
      <c r="CB235" s="117"/>
      <c r="CC235" s="117"/>
      <c r="CD235" s="117"/>
      <c r="CE235" s="117"/>
      <c r="CF235" s="117"/>
      <c r="CG235" s="117"/>
      <c r="CH235" s="117"/>
      <c r="CI235" s="117"/>
      <c r="CJ235" s="117"/>
      <c r="CK235" s="117"/>
      <c r="CL235" s="117"/>
      <c r="CM235" s="117"/>
      <c r="CN235" s="117"/>
      <c r="CO235" s="117"/>
      <c r="CP235" s="117"/>
      <c r="CQ235" s="117"/>
      <c r="CR235" s="117"/>
      <c r="CS235" s="117"/>
      <c r="CT235" s="117"/>
      <c r="CU235" s="117"/>
      <c r="CV235" s="117"/>
      <c r="CW235" s="117"/>
      <c r="CX235" s="117"/>
      <c r="CY235" s="117"/>
      <c r="CZ235" s="117"/>
      <c r="DA235" s="117"/>
      <c r="DB235" s="117"/>
      <c r="DC235" s="117"/>
      <c r="DD235" s="117"/>
      <c r="DE235" s="117"/>
      <c r="DF235" s="117"/>
      <c r="DG235" s="117"/>
      <c r="DH235" s="117"/>
      <c r="DI235" s="117"/>
      <c r="DJ235" s="117"/>
      <c r="DK235" s="117"/>
      <c r="DL235" s="117"/>
      <c r="DM235" s="117"/>
      <c r="DN235" s="117"/>
      <c r="DO235" s="117"/>
      <c r="DP235" s="117"/>
      <c r="DQ235" s="117"/>
      <c r="DR235" s="117"/>
      <c r="DS235" s="117"/>
      <c r="DT235" s="117"/>
      <c r="DU235" s="117"/>
      <c r="DV235" s="117"/>
      <c r="DW235" s="117"/>
      <c r="DX235" s="117"/>
      <c r="DY235" s="117"/>
      <c r="DZ235" s="117"/>
      <c r="EA235" s="117"/>
      <c r="EB235" s="117"/>
      <c r="EC235" s="117"/>
      <c r="ED235" s="117"/>
      <c r="EE235" s="117"/>
      <c r="EF235" s="117"/>
      <c r="EG235" s="117"/>
      <c r="EH235" s="117"/>
      <c r="EI235" s="117"/>
      <c r="EJ235" s="117"/>
      <c r="EK235" s="117"/>
      <c r="EL235" s="117"/>
      <c r="EM235" s="117"/>
      <c r="EN235" s="117"/>
      <c r="EO235" s="117"/>
      <c r="EP235" s="117"/>
      <c r="EQ235" s="117"/>
      <c r="ER235" s="117"/>
      <c r="ES235" s="117"/>
      <c r="ET235" s="117"/>
      <c r="EU235" s="117"/>
      <c r="EV235" s="117"/>
      <c r="EW235" s="117"/>
      <c r="EX235" s="117"/>
      <c r="EY235" s="117"/>
      <c r="EZ235" s="117"/>
      <c r="FA235" s="117"/>
      <c r="FB235" s="117"/>
      <c r="FC235" s="117"/>
      <c r="FD235" s="117"/>
      <c r="FE235" s="117"/>
      <c r="FF235" s="117"/>
      <c r="FG235" s="117"/>
      <c r="FH235" s="117"/>
      <c r="FI235" s="117"/>
      <c r="FJ235" s="117"/>
      <c r="FK235" s="117"/>
      <c r="FL235" s="117"/>
      <c r="FM235" s="117"/>
      <c r="FN235" s="117"/>
      <c r="FO235" s="117"/>
      <c r="FP235" s="117"/>
      <c r="FQ235" s="117"/>
      <c r="FR235" s="117"/>
      <c r="FS235" s="117"/>
      <c r="FT235" s="117"/>
      <c r="FU235" s="117"/>
      <c r="FV235" s="117"/>
      <c r="FW235" s="117"/>
      <c r="FX235" s="117"/>
      <c r="FY235" s="117"/>
      <c r="FZ235" s="117"/>
      <c r="GA235" s="117"/>
      <c r="GB235" s="117"/>
      <c r="GC235" s="117"/>
      <c r="GD235" s="117"/>
      <c r="GE235" s="117"/>
      <c r="GF235" s="117"/>
      <c r="GG235" s="117"/>
      <c r="GH235" s="117"/>
      <c r="GI235" s="117"/>
      <c r="GJ235" s="117"/>
      <c r="GK235" s="117"/>
      <c r="GL235" s="117"/>
      <c r="GM235" s="117"/>
      <c r="GN235" s="117"/>
      <c r="GO235" s="117"/>
      <c r="GP235" s="117"/>
      <c r="GQ235" s="117"/>
      <c r="GR235" s="117"/>
      <c r="GS235" s="117"/>
      <c r="GT235" s="117"/>
      <c r="GU235" s="117"/>
      <c r="GV235" s="117"/>
      <c r="GW235" s="117"/>
      <c r="GX235" s="117"/>
      <c r="GY235" s="117"/>
      <c r="GZ235" s="117"/>
      <c r="HA235" s="117"/>
      <c r="HB235" s="117"/>
      <c r="HC235" s="117"/>
      <c r="HD235" s="117"/>
      <c r="HE235" s="117"/>
      <c r="HF235" s="117"/>
      <c r="HG235" s="117"/>
      <c r="HH235" s="117"/>
      <c r="HI235" s="117"/>
      <c r="HJ235" s="117"/>
      <c r="HK235" s="117"/>
      <c r="HL235" s="117"/>
      <c r="HM235" s="117"/>
      <c r="HN235" s="117"/>
      <c r="HO235" s="117"/>
      <c r="HP235" s="117"/>
      <c r="HQ235" s="117"/>
      <c r="HR235" s="117"/>
      <c r="HS235" s="117"/>
      <c r="HT235" s="117"/>
      <c r="HU235" s="117"/>
      <c r="HV235" s="117"/>
      <c r="HW235" s="117"/>
      <c r="HX235" s="117"/>
      <c r="HY235" s="117"/>
      <c r="HZ235" s="117"/>
      <c r="IA235" s="117"/>
      <c r="IB235" s="117"/>
      <c r="IC235" s="117"/>
      <c r="ID235" s="117"/>
      <c r="IE235" s="117"/>
      <c r="IF235" s="117"/>
      <c r="IG235" s="117"/>
      <c r="IH235" s="117"/>
      <c r="II235" s="117"/>
      <c r="IJ235" s="117"/>
      <c r="IK235" s="117"/>
      <c r="IL235" s="117"/>
      <c r="IM235" s="117"/>
      <c r="IN235" s="117"/>
      <c r="IO235" s="117"/>
      <c r="IP235" s="117"/>
      <c r="IQ235" s="117"/>
      <c r="IR235" s="117"/>
      <c r="IS235" s="117"/>
      <c r="IT235" s="117"/>
      <c r="IU235" s="117"/>
      <c r="IV235" s="117"/>
      <c r="IW235" s="117"/>
    </row>
    <row r="236" customFormat="false" ht="12.75" hidden="false" customHeight="false" outlineLevel="0" collapsed="false">
      <c r="A236" s="117"/>
      <c r="B236" s="128" t="n">
        <v>43952</v>
      </c>
      <c r="C236" s="115" t="n">
        <v>5.644</v>
      </c>
      <c r="E236" s="115" t="n">
        <v>0</v>
      </c>
      <c r="F236" s="116" t="n">
        <v>0.44</v>
      </c>
      <c r="G236" s="115" t="n">
        <v>0.385</v>
      </c>
      <c r="H236" s="115" t="n">
        <v>0.195</v>
      </c>
      <c r="I236" s="115" t="n">
        <v>0.165</v>
      </c>
      <c r="L236" s="117"/>
      <c r="M236" s="117"/>
      <c r="N236" s="117"/>
      <c r="O236" s="117"/>
      <c r="P236" s="117"/>
      <c r="Q236" s="117"/>
      <c r="R236" s="117"/>
      <c r="S236" s="117"/>
      <c r="T236" s="117"/>
      <c r="U236" s="117"/>
      <c r="V236" s="117"/>
      <c r="W236" s="117"/>
      <c r="X236" s="117"/>
      <c r="Y236" s="117"/>
      <c r="Z236" s="117"/>
      <c r="AA236" s="117"/>
      <c r="AB236" s="117"/>
      <c r="AC236" s="117"/>
      <c r="AD236" s="117"/>
      <c r="AE236" s="117"/>
      <c r="AF236" s="117"/>
      <c r="AG236" s="117"/>
      <c r="AH236" s="117"/>
      <c r="AI236" s="117"/>
      <c r="AJ236" s="117"/>
      <c r="AK236" s="117"/>
      <c r="AL236" s="117"/>
      <c r="AM236" s="117"/>
      <c r="AN236" s="117"/>
      <c r="AO236" s="117"/>
      <c r="AP236" s="117"/>
      <c r="AQ236" s="117"/>
      <c r="AR236" s="117"/>
      <c r="AS236" s="117"/>
      <c r="AT236" s="117"/>
      <c r="AU236" s="117"/>
      <c r="AV236" s="117"/>
      <c r="AW236" s="117"/>
      <c r="AX236" s="117"/>
      <c r="AY236" s="117"/>
      <c r="AZ236" s="117"/>
      <c r="BA236" s="117"/>
      <c r="BB236" s="117"/>
      <c r="BC236" s="117"/>
      <c r="BD236" s="117"/>
      <c r="BE236" s="117"/>
      <c r="BF236" s="117"/>
      <c r="BG236" s="117"/>
      <c r="BH236" s="117"/>
      <c r="BI236" s="117"/>
      <c r="BJ236" s="117"/>
      <c r="BK236" s="117"/>
      <c r="BL236" s="117"/>
      <c r="BM236" s="117"/>
      <c r="BN236" s="117"/>
      <c r="BO236" s="117"/>
      <c r="BP236" s="117"/>
      <c r="BQ236" s="117"/>
      <c r="BR236" s="117"/>
      <c r="BS236" s="117"/>
      <c r="BT236" s="117"/>
      <c r="BU236" s="117"/>
      <c r="BV236" s="117"/>
      <c r="BW236" s="117"/>
      <c r="BX236" s="117"/>
      <c r="BY236" s="117"/>
      <c r="BZ236" s="117"/>
      <c r="CA236" s="117"/>
      <c r="CB236" s="117"/>
      <c r="CC236" s="117"/>
      <c r="CD236" s="117"/>
      <c r="CE236" s="117"/>
      <c r="CF236" s="117"/>
      <c r="CG236" s="117"/>
      <c r="CH236" s="117"/>
      <c r="CI236" s="117"/>
      <c r="CJ236" s="117"/>
      <c r="CK236" s="117"/>
      <c r="CL236" s="117"/>
      <c r="CM236" s="117"/>
      <c r="CN236" s="117"/>
      <c r="CO236" s="117"/>
      <c r="CP236" s="117"/>
      <c r="CQ236" s="117"/>
      <c r="CR236" s="117"/>
      <c r="CS236" s="117"/>
      <c r="CT236" s="117"/>
      <c r="CU236" s="117"/>
      <c r="CV236" s="117"/>
      <c r="CW236" s="117"/>
      <c r="CX236" s="117"/>
      <c r="CY236" s="117"/>
      <c r="CZ236" s="117"/>
      <c r="DA236" s="117"/>
      <c r="DB236" s="117"/>
      <c r="DC236" s="117"/>
      <c r="DD236" s="117"/>
      <c r="DE236" s="117"/>
      <c r="DF236" s="117"/>
      <c r="DG236" s="117"/>
      <c r="DH236" s="117"/>
      <c r="DI236" s="117"/>
      <c r="DJ236" s="117"/>
      <c r="DK236" s="117"/>
      <c r="DL236" s="117"/>
      <c r="DM236" s="117"/>
      <c r="DN236" s="117"/>
      <c r="DO236" s="117"/>
      <c r="DP236" s="117"/>
      <c r="DQ236" s="117"/>
      <c r="DR236" s="117"/>
      <c r="DS236" s="117"/>
      <c r="DT236" s="117"/>
      <c r="DU236" s="117"/>
      <c r="DV236" s="117"/>
      <c r="DW236" s="117"/>
      <c r="DX236" s="117"/>
      <c r="DY236" s="117"/>
      <c r="DZ236" s="117"/>
      <c r="EA236" s="117"/>
      <c r="EB236" s="117"/>
      <c r="EC236" s="117"/>
      <c r="ED236" s="117"/>
      <c r="EE236" s="117"/>
      <c r="EF236" s="117"/>
      <c r="EG236" s="117"/>
      <c r="EH236" s="117"/>
      <c r="EI236" s="117"/>
      <c r="EJ236" s="117"/>
      <c r="EK236" s="117"/>
      <c r="EL236" s="117"/>
      <c r="EM236" s="117"/>
      <c r="EN236" s="117"/>
      <c r="EO236" s="117"/>
      <c r="EP236" s="117"/>
      <c r="EQ236" s="117"/>
      <c r="ER236" s="117"/>
      <c r="ES236" s="117"/>
      <c r="ET236" s="117"/>
      <c r="EU236" s="117"/>
      <c r="EV236" s="117"/>
      <c r="EW236" s="117"/>
      <c r="EX236" s="117"/>
      <c r="EY236" s="117"/>
      <c r="EZ236" s="117"/>
      <c r="FA236" s="117"/>
      <c r="FB236" s="117"/>
      <c r="FC236" s="117"/>
      <c r="FD236" s="117"/>
      <c r="FE236" s="117"/>
      <c r="FF236" s="117"/>
      <c r="FG236" s="117"/>
      <c r="FH236" s="117"/>
      <c r="FI236" s="117"/>
      <c r="FJ236" s="117"/>
      <c r="FK236" s="117"/>
      <c r="FL236" s="117"/>
      <c r="FM236" s="117"/>
      <c r="FN236" s="117"/>
      <c r="FO236" s="117"/>
      <c r="FP236" s="117"/>
      <c r="FQ236" s="117"/>
      <c r="FR236" s="117"/>
      <c r="FS236" s="117"/>
      <c r="FT236" s="117"/>
      <c r="FU236" s="117"/>
      <c r="FV236" s="117"/>
      <c r="FW236" s="117"/>
      <c r="FX236" s="117"/>
      <c r="FY236" s="117"/>
      <c r="FZ236" s="117"/>
      <c r="GA236" s="117"/>
      <c r="GB236" s="117"/>
      <c r="GC236" s="117"/>
      <c r="GD236" s="117"/>
      <c r="GE236" s="117"/>
      <c r="GF236" s="117"/>
      <c r="GG236" s="117"/>
      <c r="GH236" s="117"/>
      <c r="GI236" s="117"/>
      <c r="GJ236" s="117"/>
      <c r="GK236" s="117"/>
      <c r="GL236" s="117"/>
      <c r="GM236" s="117"/>
      <c r="GN236" s="117"/>
      <c r="GO236" s="117"/>
      <c r="GP236" s="117"/>
      <c r="GQ236" s="117"/>
      <c r="GR236" s="117"/>
      <c r="GS236" s="117"/>
      <c r="GT236" s="117"/>
      <c r="GU236" s="117"/>
      <c r="GV236" s="117"/>
      <c r="GW236" s="117"/>
      <c r="GX236" s="117"/>
      <c r="GY236" s="117"/>
      <c r="GZ236" s="117"/>
      <c r="HA236" s="117"/>
      <c r="HB236" s="117"/>
      <c r="HC236" s="117"/>
      <c r="HD236" s="117"/>
      <c r="HE236" s="117"/>
      <c r="HF236" s="117"/>
      <c r="HG236" s="117"/>
      <c r="HH236" s="117"/>
      <c r="HI236" s="117"/>
      <c r="HJ236" s="117"/>
      <c r="HK236" s="117"/>
      <c r="HL236" s="117"/>
      <c r="HM236" s="117"/>
      <c r="HN236" s="117"/>
      <c r="HO236" s="117"/>
      <c r="HP236" s="117"/>
      <c r="HQ236" s="117"/>
      <c r="HR236" s="117"/>
      <c r="HS236" s="117"/>
      <c r="HT236" s="117"/>
      <c r="HU236" s="117"/>
      <c r="HV236" s="117"/>
      <c r="HW236" s="117"/>
      <c r="HX236" s="117"/>
      <c r="HY236" s="117"/>
      <c r="HZ236" s="117"/>
      <c r="IA236" s="117"/>
      <c r="IB236" s="117"/>
      <c r="IC236" s="117"/>
      <c r="ID236" s="117"/>
      <c r="IE236" s="117"/>
      <c r="IF236" s="117"/>
      <c r="IG236" s="117"/>
      <c r="IH236" s="117"/>
      <c r="II236" s="117"/>
      <c r="IJ236" s="117"/>
      <c r="IK236" s="117"/>
      <c r="IL236" s="117"/>
      <c r="IM236" s="117"/>
      <c r="IN236" s="117"/>
      <c r="IO236" s="117"/>
      <c r="IP236" s="117"/>
      <c r="IQ236" s="117"/>
      <c r="IR236" s="117"/>
      <c r="IS236" s="117"/>
      <c r="IT236" s="117"/>
      <c r="IU236" s="117"/>
      <c r="IV236" s="117"/>
      <c r="IW236" s="117"/>
    </row>
    <row r="237" customFormat="false" ht="12.75" hidden="false" customHeight="false" outlineLevel="0" collapsed="false">
      <c r="A237" s="117"/>
      <c r="B237" s="128" t="n">
        <v>43983</v>
      </c>
      <c r="C237" s="115" t="n">
        <v>5.681</v>
      </c>
      <c r="E237" s="115" t="n">
        <v>0</v>
      </c>
      <c r="F237" s="116" t="n">
        <v>0.44</v>
      </c>
      <c r="G237" s="115" t="n">
        <v>0.385</v>
      </c>
      <c r="H237" s="115" t="n">
        <v>0.195</v>
      </c>
      <c r="I237" s="115" t="n">
        <v>0.17</v>
      </c>
      <c r="L237" s="117"/>
      <c r="M237" s="117"/>
      <c r="N237" s="117"/>
      <c r="O237" s="117"/>
      <c r="P237" s="117"/>
      <c r="Q237" s="117"/>
      <c r="R237" s="117"/>
      <c r="S237" s="117"/>
      <c r="T237" s="117"/>
      <c r="U237" s="117"/>
      <c r="V237" s="117"/>
      <c r="W237" s="117"/>
      <c r="X237" s="117"/>
      <c r="Y237" s="117"/>
      <c r="Z237" s="117"/>
      <c r="AA237" s="117"/>
      <c r="AB237" s="117"/>
      <c r="AC237" s="117"/>
      <c r="AD237" s="117"/>
      <c r="AE237" s="117"/>
      <c r="AF237" s="117"/>
      <c r="AG237" s="117"/>
      <c r="AH237" s="117"/>
      <c r="AI237" s="117"/>
      <c r="AJ237" s="117"/>
      <c r="AK237" s="117"/>
      <c r="AL237" s="117"/>
      <c r="AM237" s="117"/>
      <c r="AN237" s="117"/>
      <c r="AO237" s="117"/>
      <c r="AP237" s="117"/>
      <c r="AQ237" s="117"/>
      <c r="AR237" s="117"/>
      <c r="AS237" s="117"/>
      <c r="AT237" s="117"/>
      <c r="AU237" s="117"/>
      <c r="AV237" s="117"/>
      <c r="AW237" s="117"/>
      <c r="AX237" s="117"/>
      <c r="AY237" s="117"/>
      <c r="AZ237" s="117"/>
      <c r="BA237" s="117"/>
      <c r="BB237" s="117"/>
      <c r="BC237" s="117"/>
      <c r="BD237" s="117"/>
      <c r="BE237" s="117"/>
      <c r="BF237" s="117"/>
      <c r="BG237" s="117"/>
      <c r="BH237" s="117"/>
      <c r="BI237" s="117"/>
      <c r="BJ237" s="117"/>
      <c r="BK237" s="117"/>
      <c r="BL237" s="117"/>
      <c r="BM237" s="117"/>
      <c r="BN237" s="117"/>
      <c r="BO237" s="117"/>
      <c r="BP237" s="117"/>
      <c r="BQ237" s="117"/>
      <c r="BR237" s="117"/>
      <c r="BS237" s="117"/>
      <c r="BT237" s="117"/>
      <c r="BU237" s="117"/>
      <c r="BV237" s="117"/>
      <c r="BW237" s="117"/>
      <c r="BX237" s="117"/>
      <c r="BY237" s="117"/>
      <c r="BZ237" s="117"/>
      <c r="CA237" s="117"/>
      <c r="CB237" s="117"/>
      <c r="CC237" s="117"/>
      <c r="CD237" s="117"/>
      <c r="CE237" s="117"/>
      <c r="CF237" s="117"/>
      <c r="CG237" s="117"/>
      <c r="CH237" s="117"/>
      <c r="CI237" s="117"/>
      <c r="CJ237" s="117"/>
      <c r="CK237" s="117"/>
      <c r="CL237" s="117"/>
      <c r="CM237" s="117"/>
      <c r="CN237" s="117"/>
      <c r="CO237" s="117"/>
      <c r="CP237" s="117"/>
      <c r="CQ237" s="117"/>
      <c r="CR237" s="117"/>
      <c r="CS237" s="117"/>
      <c r="CT237" s="117"/>
      <c r="CU237" s="117"/>
      <c r="CV237" s="117"/>
      <c r="CW237" s="117"/>
      <c r="CX237" s="117"/>
      <c r="CY237" s="117"/>
      <c r="CZ237" s="117"/>
      <c r="DA237" s="117"/>
      <c r="DB237" s="117"/>
      <c r="DC237" s="117"/>
      <c r="DD237" s="117"/>
      <c r="DE237" s="117"/>
      <c r="DF237" s="117"/>
      <c r="DG237" s="117"/>
      <c r="DH237" s="117"/>
      <c r="DI237" s="117"/>
      <c r="DJ237" s="117"/>
      <c r="DK237" s="117"/>
      <c r="DL237" s="117"/>
      <c r="DM237" s="117"/>
      <c r="DN237" s="117"/>
      <c r="DO237" s="117"/>
      <c r="DP237" s="117"/>
      <c r="DQ237" s="117"/>
      <c r="DR237" s="117"/>
      <c r="DS237" s="117"/>
      <c r="DT237" s="117"/>
      <c r="DU237" s="117"/>
      <c r="DV237" s="117"/>
      <c r="DW237" s="117"/>
      <c r="DX237" s="117"/>
      <c r="DY237" s="117"/>
      <c r="DZ237" s="117"/>
      <c r="EA237" s="117"/>
      <c r="EB237" s="117"/>
      <c r="EC237" s="117"/>
      <c r="ED237" s="117"/>
      <c r="EE237" s="117"/>
      <c r="EF237" s="117"/>
      <c r="EG237" s="117"/>
      <c r="EH237" s="117"/>
      <c r="EI237" s="117"/>
      <c r="EJ237" s="117"/>
      <c r="EK237" s="117"/>
      <c r="EL237" s="117"/>
      <c r="EM237" s="117"/>
      <c r="EN237" s="117"/>
      <c r="EO237" s="117"/>
      <c r="EP237" s="117"/>
      <c r="EQ237" s="117"/>
      <c r="ER237" s="117"/>
      <c r="ES237" s="117"/>
      <c r="ET237" s="117"/>
      <c r="EU237" s="117"/>
      <c r="EV237" s="117"/>
      <c r="EW237" s="117"/>
      <c r="EX237" s="117"/>
      <c r="EY237" s="117"/>
      <c r="EZ237" s="117"/>
      <c r="FA237" s="117"/>
      <c r="FB237" s="117"/>
      <c r="FC237" s="117"/>
      <c r="FD237" s="117"/>
      <c r="FE237" s="117"/>
      <c r="FF237" s="117"/>
      <c r="FG237" s="117"/>
      <c r="FH237" s="117"/>
      <c r="FI237" s="117"/>
      <c r="FJ237" s="117"/>
      <c r="FK237" s="117"/>
      <c r="FL237" s="117"/>
      <c r="FM237" s="117"/>
      <c r="FN237" s="117"/>
      <c r="FO237" s="117"/>
      <c r="FP237" s="117"/>
      <c r="FQ237" s="117"/>
      <c r="FR237" s="117"/>
      <c r="FS237" s="117"/>
      <c r="FT237" s="117"/>
      <c r="FU237" s="117"/>
      <c r="FV237" s="117"/>
      <c r="FW237" s="117"/>
      <c r="FX237" s="117"/>
      <c r="FY237" s="117"/>
      <c r="FZ237" s="117"/>
      <c r="GA237" s="117"/>
      <c r="GB237" s="117"/>
      <c r="GC237" s="117"/>
      <c r="GD237" s="117"/>
      <c r="GE237" s="117"/>
      <c r="GF237" s="117"/>
      <c r="GG237" s="117"/>
      <c r="GH237" s="117"/>
      <c r="GI237" s="117"/>
      <c r="GJ237" s="117"/>
      <c r="GK237" s="117"/>
      <c r="GL237" s="117"/>
      <c r="GM237" s="117"/>
      <c r="GN237" s="117"/>
      <c r="GO237" s="117"/>
      <c r="GP237" s="117"/>
      <c r="GQ237" s="117"/>
      <c r="GR237" s="117"/>
      <c r="GS237" s="117"/>
      <c r="GT237" s="117"/>
      <c r="GU237" s="117"/>
      <c r="GV237" s="117"/>
      <c r="GW237" s="117"/>
      <c r="GX237" s="117"/>
      <c r="GY237" s="117"/>
      <c r="GZ237" s="117"/>
      <c r="HA237" s="117"/>
      <c r="HB237" s="117"/>
      <c r="HC237" s="117"/>
      <c r="HD237" s="117"/>
      <c r="HE237" s="117"/>
      <c r="HF237" s="117"/>
      <c r="HG237" s="117"/>
      <c r="HH237" s="117"/>
      <c r="HI237" s="117"/>
      <c r="HJ237" s="117"/>
      <c r="HK237" s="117"/>
      <c r="HL237" s="117"/>
      <c r="HM237" s="117"/>
      <c r="HN237" s="117"/>
      <c r="HO237" s="117"/>
      <c r="HP237" s="117"/>
      <c r="HQ237" s="117"/>
      <c r="HR237" s="117"/>
      <c r="HS237" s="117"/>
      <c r="HT237" s="117"/>
      <c r="HU237" s="117"/>
      <c r="HV237" s="117"/>
      <c r="HW237" s="117"/>
      <c r="HX237" s="117"/>
      <c r="HY237" s="117"/>
      <c r="HZ237" s="117"/>
      <c r="IA237" s="117"/>
      <c r="IB237" s="117"/>
      <c r="IC237" s="117"/>
      <c r="ID237" s="117"/>
      <c r="IE237" s="117"/>
      <c r="IF237" s="117"/>
      <c r="IG237" s="117"/>
      <c r="IH237" s="117"/>
      <c r="II237" s="117"/>
      <c r="IJ237" s="117"/>
      <c r="IK237" s="117"/>
      <c r="IL237" s="117"/>
      <c r="IM237" s="117"/>
      <c r="IN237" s="117"/>
      <c r="IO237" s="117"/>
      <c r="IP237" s="117"/>
      <c r="IQ237" s="117"/>
      <c r="IR237" s="117"/>
      <c r="IS237" s="117"/>
      <c r="IT237" s="117"/>
      <c r="IU237" s="117"/>
      <c r="IV237" s="117"/>
      <c r="IW237" s="117"/>
    </row>
    <row r="238" customFormat="false" ht="12.75" hidden="false" customHeight="false" outlineLevel="0" collapsed="false">
      <c r="A238" s="117"/>
      <c r="B238" s="128" t="n">
        <v>44013</v>
      </c>
      <c r="C238" s="115" t="n">
        <v>5.721</v>
      </c>
      <c r="E238" s="115" t="n">
        <v>0</v>
      </c>
      <c r="F238" s="116" t="n">
        <v>0.5</v>
      </c>
      <c r="G238" s="115" t="n">
        <v>0.3975</v>
      </c>
      <c r="H238" s="115" t="n">
        <v>0.265</v>
      </c>
      <c r="I238" s="115" t="n">
        <v>0.175</v>
      </c>
      <c r="L238" s="117"/>
      <c r="M238" s="117"/>
      <c r="N238" s="117"/>
      <c r="O238" s="117"/>
      <c r="P238" s="117"/>
      <c r="Q238" s="117"/>
      <c r="R238" s="117"/>
      <c r="S238" s="117"/>
      <c r="T238" s="117"/>
      <c r="U238" s="117"/>
      <c r="V238" s="117"/>
      <c r="W238" s="117"/>
      <c r="X238" s="117"/>
      <c r="Y238" s="117"/>
      <c r="Z238" s="117"/>
      <c r="AA238" s="117"/>
      <c r="AB238" s="117"/>
      <c r="AC238" s="117"/>
      <c r="AD238" s="117"/>
      <c r="AE238" s="117"/>
      <c r="AF238" s="117"/>
      <c r="AG238" s="117"/>
      <c r="AH238" s="117"/>
      <c r="AI238" s="117"/>
      <c r="AJ238" s="117"/>
      <c r="AK238" s="117"/>
      <c r="AL238" s="117"/>
      <c r="AM238" s="117"/>
      <c r="AN238" s="117"/>
      <c r="AO238" s="117"/>
      <c r="AP238" s="117"/>
      <c r="AQ238" s="117"/>
      <c r="AR238" s="117"/>
      <c r="AS238" s="117"/>
      <c r="AT238" s="117"/>
      <c r="AU238" s="117"/>
      <c r="AV238" s="117"/>
      <c r="AW238" s="117"/>
      <c r="AX238" s="117"/>
      <c r="AY238" s="117"/>
      <c r="AZ238" s="117"/>
      <c r="BA238" s="117"/>
      <c r="BB238" s="117"/>
      <c r="BC238" s="117"/>
      <c r="BD238" s="117"/>
      <c r="BE238" s="117"/>
      <c r="BF238" s="117"/>
      <c r="BG238" s="117"/>
      <c r="BH238" s="117"/>
      <c r="BI238" s="117"/>
      <c r="BJ238" s="117"/>
      <c r="BK238" s="117"/>
      <c r="BL238" s="117"/>
      <c r="BM238" s="117"/>
      <c r="BN238" s="117"/>
      <c r="BO238" s="117"/>
      <c r="BP238" s="117"/>
      <c r="BQ238" s="117"/>
      <c r="BR238" s="117"/>
      <c r="BS238" s="117"/>
      <c r="BT238" s="117"/>
      <c r="BU238" s="117"/>
      <c r="BV238" s="117"/>
      <c r="BW238" s="117"/>
      <c r="BX238" s="117"/>
      <c r="BY238" s="117"/>
      <c r="BZ238" s="117"/>
      <c r="CA238" s="117"/>
      <c r="CB238" s="117"/>
      <c r="CC238" s="117"/>
      <c r="CD238" s="117"/>
      <c r="CE238" s="117"/>
      <c r="CF238" s="117"/>
      <c r="CG238" s="117"/>
      <c r="CH238" s="117"/>
      <c r="CI238" s="117"/>
      <c r="CJ238" s="117"/>
      <c r="CK238" s="117"/>
      <c r="CL238" s="117"/>
      <c r="CM238" s="117"/>
      <c r="CN238" s="117"/>
      <c r="CO238" s="117"/>
      <c r="CP238" s="117"/>
      <c r="CQ238" s="117"/>
      <c r="CR238" s="117"/>
      <c r="CS238" s="117"/>
      <c r="CT238" s="117"/>
      <c r="CU238" s="117"/>
      <c r="CV238" s="117"/>
      <c r="CW238" s="117"/>
      <c r="CX238" s="117"/>
      <c r="CY238" s="117"/>
      <c r="CZ238" s="117"/>
      <c r="DA238" s="117"/>
      <c r="DB238" s="117"/>
      <c r="DC238" s="117"/>
      <c r="DD238" s="117"/>
      <c r="DE238" s="117"/>
      <c r="DF238" s="117"/>
      <c r="DG238" s="117"/>
      <c r="DH238" s="117"/>
      <c r="DI238" s="117"/>
      <c r="DJ238" s="117"/>
      <c r="DK238" s="117"/>
      <c r="DL238" s="117"/>
      <c r="DM238" s="117"/>
      <c r="DN238" s="117"/>
      <c r="DO238" s="117"/>
      <c r="DP238" s="117"/>
      <c r="DQ238" s="117"/>
      <c r="DR238" s="117"/>
      <c r="DS238" s="117"/>
      <c r="DT238" s="117"/>
      <c r="DU238" s="117"/>
      <c r="DV238" s="117"/>
      <c r="DW238" s="117"/>
      <c r="DX238" s="117"/>
      <c r="DY238" s="117"/>
      <c r="DZ238" s="117"/>
      <c r="EA238" s="117"/>
      <c r="EB238" s="117"/>
      <c r="EC238" s="117"/>
      <c r="ED238" s="117"/>
      <c r="EE238" s="117"/>
      <c r="EF238" s="117"/>
      <c r="EG238" s="117"/>
      <c r="EH238" s="117"/>
      <c r="EI238" s="117"/>
      <c r="EJ238" s="117"/>
      <c r="EK238" s="117"/>
      <c r="EL238" s="117"/>
      <c r="EM238" s="117"/>
      <c r="EN238" s="117"/>
      <c r="EO238" s="117"/>
      <c r="EP238" s="117"/>
      <c r="EQ238" s="117"/>
      <c r="ER238" s="117"/>
      <c r="ES238" s="117"/>
      <c r="ET238" s="117"/>
      <c r="EU238" s="117"/>
      <c r="EV238" s="117"/>
      <c r="EW238" s="117"/>
      <c r="EX238" s="117"/>
      <c r="EY238" s="117"/>
      <c r="EZ238" s="117"/>
      <c r="FA238" s="117"/>
      <c r="FB238" s="117"/>
      <c r="FC238" s="117"/>
      <c r="FD238" s="117"/>
      <c r="FE238" s="117"/>
      <c r="FF238" s="117"/>
      <c r="FG238" s="117"/>
      <c r="FH238" s="117"/>
      <c r="FI238" s="117"/>
      <c r="FJ238" s="117"/>
      <c r="FK238" s="117"/>
      <c r="FL238" s="117"/>
      <c r="FM238" s="117"/>
      <c r="FN238" s="117"/>
      <c r="FO238" s="117"/>
      <c r="FP238" s="117"/>
      <c r="FQ238" s="117"/>
      <c r="FR238" s="117"/>
      <c r="FS238" s="117"/>
      <c r="FT238" s="117"/>
      <c r="FU238" s="117"/>
      <c r="FV238" s="117"/>
      <c r="FW238" s="117"/>
      <c r="FX238" s="117"/>
      <c r="FY238" s="117"/>
      <c r="FZ238" s="117"/>
      <c r="GA238" s="117"/>
      <c r="GB238" s="117"/>
      <c r="GC238" s="117"/>
      <c r="GD238" s="117"/>
      <c r="GE238" s="117"/>
      <c r="GF238" s="117"/>
      <c r="GG238" s="117"/>
      <c r="GH238" s="117"/>
      <c r="GI238" s="117"/>
      <c r="GJ238" s="117"/>
      <c r="GK238" s="117"/>
      <c r="GL238" s="117"/>
      <c r="GM238" s="117"/>
      <c r="GN238" s="117"/>
      <c r="GO238" s="117"/>
      <c r="GP238" s="117"/>
      <c r="GQ238" s="117"/>
      <c r="GR238" s="117"/>
      <c r="GS238" s="117"/>
      <c r="GT238" s="117"/>
      <c r="GU238" s="117"/>
      <c r="GV238" s="117"/>
      <c r="GW238" s="117"/>
      <c r="GX238" s="117"/>
      <c r="GY238" s="117"/>
      <c r="GZ238" s="117"/>
      <c r="HA238" s="117"/>
      <c r="HB238" s="117"/>
      <c r="HC238" s="117"/>
      <c r="HD238" s="117"/>
      <c r="HE238" s="117"/>
      <c r="HF238" s="117"/>
      <c r="HG238" s="117"/>
      <c r="HH238" s="117"/>
      <c r="HI238" s="117"/>
      <c r="HJ238" s="117"/>
      <c r="HK238" s="117"/>
      <c r="HL238" s="117"/>
      <c r="HM238" s="117"/>
      <c r="HN238" s="117"/>
      <c r="HO238" s="117"/>
      <c r="HP238" s="117"/>
      <c r="HQ238" s="117"/>
      <c r="HR238" s="117"/>
      <c r="HS238" s="117"/>
      <c r="HT238" s="117"/>
      <c r="HU238" s="117"/>
      <c r="HV238" s="117"/>
      <c r="HW238" s="117"/>
      <c r="HX238" s="117"/>
      <c r="HY238" s="117"/>
      <c r="HZ238" s="117"/>
      <c r="IA238" s="117"/>
      <c r="IB238" s="117"/>
      <c r="IC238" s="117"/>
      <c r="ID238" s="117"/>
      <c r="IE238" s="117"/>
      <c r="IF238" s="117"/>
      <c r="IG238" s="117"/>
      <c r="IH238" s="117"/>
      <c r="II238" s="117"/>
      <c r="IJ238" s="117"/>
      <c r="IK238" s="117"/>
      <c r="IL238" s="117"/>
      <c r="IM238" s="117"/>
      <c r="IN238" s="117"/>
      <c r="IO238" s="117"/>
      <c r="IP238" s="117"/>
      <c r="IQ238" s="117"/>
      <c r="IR238" s="117"/>
      <c r="IS238" s="117"/>
      <c r="IT238" s="117"/>
      <c r="IU238" s="117"/>
      <c r="IV238" s="117"/>
      <c r="IW238" s="117"/>
    </row>
    <row r="239" customFormat="false" ht="12.75" hidden="false" customHeight="false" outlineLevel="0" collapsed="false">
      <c r="A239" s="117"/>
      <c r="B239" s="128" t="n">
        <v>44044</v>
      </c>
      <c r="C239" s="115" t="n">
        <v>5.769</v>
      </c>
      <c r="E239" s="115" t="n">
        <v>0</v>
      </c>
      <c r="F239" s="116" t="n">
        <v>0.5</v>
      </c>
      <c r="G239" s="115" t="n">
        <v>0.4</v>
      </c>
      <c r="H239" s="115" t="n">
        <v>0.205</v>
      </c>
      <c r="I239" s="115" t="n">
        <v>0.175</v>
      </c>
      <c r="L239" s="117"/>
      <c r="M239" s="117"/>
      <c r="N239" s="117"/>
      <c r="O239" s="117"/>
      <c r="P239" s="117"/>
      <c r="Q239" s="117"/>
      <c r="R239" s="117"/>
      <c r="S239" s="117"/>
      <c r="T239" s="117"/>
      <c r="U239" s="117"/>
      <c r="V239" s="117"/>
      <c r="W239" s="117"/>
      <c r="X239" s="117"/>
      <c r="Y239" s="117"/>
      <c r="Z239" s="117"/>
      <c r="AA239" s="117"/>
      <c r="AB239" s="117"/>
      <c r="AC239" s="117"/>
      <c r="AD239" s="117"/>
      <c r="AE239" s="117"/>
      <c r="AF239" s="117"/>
      <c r="AG239" s="117"/>
      <c r="AH239" s="117"/>
      <c r="AI239" s="117"/>
      <c r="AJ239" s="117"/>
      <c r="AK239" s="117"/>
      <c r="AL239" s="117"/>
      <c r="AM239" s="117"/>
      <c r="AN239" s="117"/>
      <c r="AO239" s="117"/>
      <c r="AP239" s="117"/>
      <c r="AQ239" s="117"/>
      <c r="AR239" s="117"/>
      <c r="AS239" s="117"/>
      <c r="AT239" s="117"/>
      <c r="AU239" s="117"/>
      <c r="AV239" s="117"/>
      <c r="AW239" s="117"/>
      <c r="AX239" s="117"/>
      <c r="AY239" s="117"/>
      <c r="AZ239" s="117"/>
      <c r="BA239" s="117"/>
      <c r="BB239" s="117"/>
      <c r="BC239" s="117"/>
      <c r="BD239" s="117"/>
      <c r="BE239" s="117"/>
      <c r="BF239" s="117"/>
      <c r="BG239" s="117"/>
      <c r="BH239" s="117"/>
      <c r="BI239" s="117"/>
      <c r="BJ239" s="117"/>
      <c r="BK239" s="117"/>
      <c r="BL239" s="117"/>
      <c r="BM239" s="117"/>
      <c r="BN239" s="117"/>
      <c r="BO239" s="117"/>
      <c r="BP239" s="117"/>
      <c r="BQ239" s="117"/>
      <c r="BR239" s="117"/>
      <c r="BS239" s="117"/>
      <c r="BT239" s="117"/>
      <c r="BU239" s="117"/>
      <c r="BV239" s="117"/>
      <c r="BW239" s="117"/>
      <c r="BX239" s="117"/>
      <c r="BY239" s="117"/>
      <c r="BZ239" s="117"/>
      <c r="CA239" s="117"/>
      <c r="CB239" s="117"/>
      <c r="CC239" s="117"/>
      <c r="CD239" s="117"/>
      <c r="CE239" s="117"/>
      <c r="CF239" s="117"/>
      <c r="CG239" s="117"/>
      <c r="CH239" s="117"/>
      <c r="CI239" s="117"/>
      <c r="CJ239" s="117"/>
      <c r="CK239" s="117"/>
      <c r="CL239" s="117"/>
      <c r="CM239" s="117"/>
      <c r="CN239" s="117"/>
      <c r="CO239" s="117"/>
      <c r="CP239" s="117"/>
      <c r="CQ239" s="117"/>
      <c r="CR239" s="117"/>
      <c r="CS239" s="117"/>
      <c r="CT239" s="117"/>
      <c r="CU239" s="117"/>
      <c r="CV239" s="117"/>
      <c r="CW239" s="117"/>
      <c r="CX239" s="117"/>
      <c r="CY239" s="117"/>
      <c r="CZ239" s="117"/>
      <c r="DA239" s="117"/>
      <c r="DB239" s="117"/>
      <c r="DC239" s="117"/>
      <c r="DD239" s="117"/>
      <c r="DE239" s="117"/>
      <c r="DF239" s="117"/>
      <c r="DG239" s="117"/>
      <c r="DH239" s="117"/>
      <c r="DI239" s="117"/>
      <c r="DJ239" s="117"/>
      <c r="DK239" s="117"/>
      <c r="DL239" s="117"/>
      <c r="DM239" s="117"/>
      <c r="DN239" s="117"/>
      <c r="DO239" s="117"/>
      <c r="DP239" s="117"/>
      <c r="DQ239" s="117"/>
      <c r="DR239" s="117"/>
      <c r="DS239" s="117"/>
      <c r="DT239" s="117"/>
      <c r="DU239" s="117"/>
      <c r="DV239" s="117"/>
      <c r="DW239" s="117"/>
      <c r="DX239" s="117"/>
      <c r="DY239" s="117"/>
      <c r="DZ239" s="117"/>
      <c r="EA239" s="117"/>
      <c r="EB239" s="117"/>
      <c r="EC239" s="117"/>
      <c r="ED239" s="117"/>
      <c r="EE239" s="117"/>
      <c r="EF239" s="117"/>
      <c r="EG239" s="117"/>
      <c r="EH239" s="117"/>
      <c r="EI239" s="117"/>
      <c r="EJ239" s="117"/>
      <c r="EK239" s="117"/>
      <c r="EL239" s="117"/>
      <c r="EM239" s="117"/>
      <c r="EN239" s="117"/>
      <c r="EO239" s="117"/>
      <c r="EP239" s="117"/>
      <c r="EQ239" s="117"/>
      <c r="ER239" s="117"/>
      <c r="ES239" s="117"/>
      <c r="ET239" s="117"/>
      <c r="EU239" s="117"/>
      <c r="EV239" s="117"/>
      <c r="EW239" s="117"/>
      <c r="EX239" s="117"/>
      <c r="EY239" s="117"/>
      <c r="EZ239" s="117"/>
      <c r="FA239" s="117"/>
      <c r="FB239" s="117"/>
      <c r="FC239" s="117"/>
      <c r="FD239" s="117"/>
      <c r="FE239" s="117"/>
      <c r="FF239" s="117"/>
      <c r="FG239" s="117"/>
      <c r="FH239" s="117"/>
      <c r="FI239" s="117"/>
      <c r="FJ239" s="117"/>
      <c r="FK239" s="117"/>
      <c r="FL239" s="117"/>
      <c r="FM239" s="117"/>
      <c r="FN239" s="117"/>
      <c r="FO239" s="117"/>
      <c r="FP239" s="117"/>
      <c r="FQ239" s="117"/>
      <c r="FR239" s="117"/>
      <c r="FS239" s="117"/>
      <c r="FT239" s="117"/>
      <c r="FU239" s="117"/>
      <c r="FV239" s="117"/>
      <c r="FW239" s="117"/>
      <c r="FX239" s="117"/>
      <c r="FY239" s="117"/>
      <c r="FZ239" s="117"/>
      <c r="GA239" s="117"/>
      <c r="GB239" s="117"/>
      <c r="GC239" s="117"/>
      <c r="GD239" s="117"/>
      <c r="GE239" s="117"/>
      <c r="GF239" s="117"/>
      <c r="GG239" s="117"/>
      <c r="GH239" s="117"/>
      <c r="GI239" s="117"/>
      <c r="GJ239" s="117"/>
      <c r="GK239" s="117"/>
      <c r="GL239" s="117"/>
      <c r="GM239" s="117"/>
      <c r="GN239" s="117"/>
      <c r="GO239" s="117"/>
      <c r="GP239" s="117"/>
      <c r="GQ239" s="117"/>
      <c r="GR239" s="117"/>
      <c r="GS239" s="117"/>
      <c r="GT239" s="117"/>
      <c r="GU239" s="117"/>
      <c r="GV239" s="117"/>
      <c r="GW239" s="117"/>
      <c r="GX239" s="117"/>
      <c r="GY239" s="117"/>
      <c r="GZ239" s="117"/>
      <c r="HA239" s="117"/>
      <c r="HB239" s="117"/>
      <c r="HC239" s="117"/>
      <c r="HD239" s="117"/>
      <c r="HE239" s="117"/>
      <c r="HF239" s="117"/>
      <c r="HG239" s="117"/>
      <c r="HH239" s="117"/>
      <c r="HI239" s="117"/>
      <c r="HJ239" s="117"/>
      <c r="HK239" s="117"/>
      <c r="HL239" s="117"/>
      <c r="HM239" s="117"/>
      <c r="HN239" s="117"/>
      <c r="HO239" s="117"/>
      <c r="HP239" s="117"/>
      <c r="HQ239" s="117"/>
      <c r="HR239" s="117"/>
      <c r="HS239" s="117"/>
      <c r="HT239" s="117"/>
      <c r="HU239" s="117"/>
      <c r="HV239" s="117"/>
      <c r="HW239" s="117"/>
      <c r="HX239" s="117"/>
      <c r="HY239" s="117"/>
      <c r="HZ239" s="117"/>
      <c r="IA239" s="117"/>
      <c r="IB239" s="117"/>
      <c r="IC239" s="117"/>
      <c r="ID239" s="117"/>
      <c r="IE239" s="117"/>
      <c r="IF239" s="117"/>
      <c r="IG239" s="117"/>
      <c r="IH239" s="117"/>
      <c r="II239" s="117"/>
      <c r="IJ239" s="117"/>
      <c r="IK239" s="117"/>
      <c r="IL239" s="117"/>
      <c r="IM239" s="117"/>
      <c r="IN239" s="117"/>
      <c r="IO239" s="117"/>
      <c r="IP239" s="117"/>
      <c r="IQ239" s="117"/>
      <c r="IR239" s="117"/>
      <c r="IS239" s="117"/>
      <c r="IT239" s="117"/>
      <c r="IU239" s="117"/>
      <c r="IV239" s="117"/>
      <c r="IW239" s="117"/>
    </row>
    <row r="240" customFormat="false" ht="12.75" hidden="false" customHeight="false" outlineLevel="0" collapsed="false">
      <c r="A240" s="117"/>
      <c r="B240" s="128" t="n">
        <v>44075</v>
      </c>
      <c r="C240" s="115" t="n">
        <v>5.782</v>
      </c>
      <c r="E240" s="115" t="n">
        <v>0</v>
      </c>
      <c r="F240" s="116" t="n">
        <v>0.46</v>
      </c>
      <c r="G240" s="115" t="n">
        <v>0.3975</v>
      </c>
      <c r="H240" s="115" t="n">
        <v>0.185</v>
      </c>
      <c r="I240" s="115" t="n">
        <v>0.165</v>
      </c>
      <c r="L240" s="117"/>
      <c r="M240" s="117"/>
      <c r="N240" s="117"/>
      <c r="O240" s="117"/>
      <c r="P240" s="117"/>
      <c r="Q240" s="117"/>
      <c r="R240" s="117"/>
      <c r="S240" s="117"/>
      <c r="T240" s="117"/>
      <c r="U240" s="117"/>
      <c r="V240" s="117"/>
      <c r="W240" s="117"/>
      <c r="X240" s="117"/>
      <c r="Y240" s="117"/>
      <c r="Z240" s="117"/>
      <c r="AA240" s="117"/>
      <c r="AB240" s="117"/>
      <c r="AC240" s="117"/>
      <c r="AD240" s="117"/>
      <c r="AE240" s="117"/>
      <c r="AF240" s="117"/>
      <c r="AG240" s="117"/>
      <c r="AH240" s="117"/>
      <c r="AI240" s="117"/>
      <c r="AJ240" s="117"/>
      <c r="AK240" s="117"/>
      <c r="AL240" s="117"/>
      <c r="AM240" s="117"/>
      <c r="AN240" s="117"/>
      <c r="AO240" s="117"/>
      <c r="AP240" s="117"/>
      <c r="AQ240" s="117"/>
      <c r="AR240" s="117"/>
      <c r="AS240" s="117"/>
      <c r="AT240" s="117"/>
      <c r="AU240" s="117"/>
      <c r="AV240" s="117"/>
      <c r="AW240" s="117"/>
      <c r="AX240" s="117"/>
      <c r="AY240" s="117"/>
      <c r="AZ240" s="117"/>
      <c r="BA240" s="117"/>
      <c r="BB240" s="117"/>
      <c r="BC240" s="117"/>
      <c r="BD240" s="117"/>
      <c r="BE240" s="117"/>
      <c r="BF240" s="117"/>
      <c r="BG240" s="117"/>
      <c r="BH240" s="117"/>
      <c r="BI240" s="117"/>
      <c r="BJ240" s="117"/>
      <c r="BK240" s="117"/>
      <c r="BL240" s="117"/>
      <c r="BM240" s="117"/>
      <c r="BN240" s="117"/>
      <c r="BO240" s="117"/>
      <c r="BP240" s="117"/>
      <c r="BQ240" s="117"/>
      <c r="BR240" s="117"/>
      <c r="BS240" s="117"/>
      <c r="BT240" s="117"/>
      <c r="BU240" s="117"/>
      <c r="BV240" s="117"/>
      <c r="BW240" s="117"/>
      <c r="BX240" s="117"/>
      <c r="BY240" s="117"/>
      <c r="BZ240" s="117"/>
      <c r="CA240" s="117"/>
      <c r="CB240" s="117"/>
      <c r="CC240" s="117"/>
      <c r="CD240" s="117"/>
      <c r="CE240" s="117"/>
      <c r="CF240" s="117"/>
      <c r="CG240" s="117"/>
      <c r="CH240" s="117"/>
      <c r="CI240" s="117"/>
      <c r="CJ240" s="117"/>
      <c r="CK240" s="117"/>
      <c r="CL240" s="117"/>
      <c r="CM240" s="117"/>
      <c r="CN240" s="117"/>
      <c r="CO240" s="117"/>
      <c r="CP240" s="117"/>
      <c r="CQ240" s="117"/>
      <c r="CR240" s="117"/>
      <c r="CS240" s="117"/>
      <c r="CT240" s="117"/>
      <c r="CU240" s="117"/>
      <c r="CV240" s="117"/>
      <c r="CW240" s="117"/>
      <c r="CX240" s="117"/>
      <c r="CY240" s="117"/>
      <c r="CZ240" s="117"/>
      <c r="DA240" s="117"/>
      <c r="DB240" s="117"/>
      <c r="DC240" s="117"/>
      <c r="DD240" s="117"/>
      <c r="DE240" s="117"/>
      <c r="DF240" s="117"/>
      <c r="DG240" s="117"/>
      <c r="DH240" s="117"/>
      <c r="DI240" s="117"/>
      <c r="DJ240" s="117"/>
      <c r="DK240" s="117"/>
      <c r="DL240" s="117"/>
      <c r="DM240" s="117"/>
      <c r="DN240" s="117"/>
      <c r="DO240" s="117"/>
      <c r="DP240" s="117"/>
      <c r="DQ240" s="117"/>
      <c r="DR240" s="117"/>
      <c r="DS240" s="117"/>
      <c r="DT240" s="117"/>
      <c r="DU240" s="117"/>
      <c r="DV240" s="117"/>
      <c r="DW240" s="117"/>
      <c r="DX240" s="117"/>
      <c r="DY240" s="117"/>
      <c r="DZ240" s="117"/>
      <c r="EA240" s="117"/>
      <c r="EB240" s="117"/>
      <c r="EC240" s="117"/>
      <c r="ED240" s="117"/>
      <c r="EE240" s="117"/>
      <c r="EF240" s="117"/>
      <c r="EG240" s="117"/>
      <c r="EH240" s="117"/>
      <c r="EI240" s="117"/>
      <c r="EJ240" s="117"/>
      <c r="EK240" s="117"/>
      <c r="EL240" s="117"/>
      <c r="EM240" s="117"/>
      <c r="EN240" s="117"/>
      <c r="EO240" s="117"/>
      <c r="EP240" s="117"/>
      <c r="EQ240" s="117"/>
      <c r="ER240" s="117"/>
      <c r="ES240" s="117"/>
      <c r="ET240" s="117"/>
      <c r="EU240" s="117"/>
      <c r="EV240" s="117"/>
      <c r="EW240" s="117"/>
      <c r="EX240" s="117"/>
      <c r="EY240" s="117"/>
      <c r="EZ240" s="117"/>
      <c r="FA240" s="117"/>
      <c r="FB240" s="117"/>
      <c r="FC240" s="117"/>
      <c r="FD240" s="117"/>
      <c r="FE240" s="117"/>
      <c r="FF240" s="117"/>
      <c r="FG240" s="117"/>
      <c r="FH240" s="117"/>
      <c r="FI240" s="117"/>
      <c r="FJ240" s="117"/>
      <c r="FK240" s="117"/>
      <c r="FL240" s="117"/>
      <c r="FM240" s="117"/>
      <c r="FN240" s="117"/>
      <c r="FO240" s="117"/>
      <c r="FP240" s="117"/>
      <c r="FQ240" s="117"/>
      <c r="FR240" s="117"/>
      <c r="FS240" s="117"/>
      <c r="FT240" s="117"/>
      <c r="FU240" s="117"/>
      <c r="FV240" s="117"/>
      <c r="FW240" s="117"/>
      <c r="FX240" s="117"/>
      <c r="FY240" s="117"/>
      <c r="FZ240" s="117"/>
      <c r="GA240" s="117"/>
      <c r="GB240" s="117"/>
      <c r="GC240" s="117"/>
      <c r="GD240" s="117"/>
      <c r="GE240" s="117"/>
      <c r="GF240" s="117"/>
      <c r="GG240" s="117"/>
      <c r="GH240" s="117"/>
      <c r="GI240" s="117"/>
      <c r="GJ240" s="117"/>
      <c r="GK240" s="117"/>
      <c r="GL240" s="117"/>
      <c r="GM240" s="117"/>
      <c r="GN240" s="117"/>
      <c r="GO240" s="117"/>
      <c r="GP240" s="117"/>
      <c r="GQ240" s="117"/>
      <c r="GR240" s="117"/>
      <c r="GS240" s="117"/>
      <c r="GT240" s="117"/>
      <c r="GU240" s="117"/>
      <c r="GV240" s="117"/>
      <c r="GW240" s="117"/>
      <c r="GX240" s="117"/>
      <c r="GY240" s="117"/>
      <c r="GZ240" s="117"/>
      <c r="HA240" s="117"/>
      <c r="HB240" s="117"/>
      <c r="HC240" s="117"/>
      <c r="HD240" s="117"/>
      <c r="HE240" s="117"/>
      <c r="HF240" s="117"/>
      <c r="HG240" s="117"/>
      <c r="HH240" s="117"/>
      <c r="HI240" s="117"/>
      <c r="HJ240" s="117"/>
      <c r="HK240" s="117"/>
      <c r="HL240" s="117"/>
      <c r="HM240" s="117"/>
      <c r="HN240" s="117"/>
      <c r="HO240" s="117"/>
      <c r="HP240" s="117"/>
      <c r="HQ240" s="117"/>
      <c r="HR240" s="117"/>
      <c r="HS240" s="117"/>
      <c r="HT240" s="117"/>
      <c r="HU240" s="117"/>
      <c r="HV240" s="117"/>
      <c r="HW240" s="117"/>
      <c r="HX240" s="117"/>
      <c r="HY240" s="117"/>
      <c r="HZ240" s="117"/>
      <c r="IA240" s="117"/>
      <c r="IB240" s="117"/>
      <c r="IC240" s="117"/>
      <c r="ID240" s="117"/>
      <c r="IE240" s="117"/>
      <c r="IF240" s="117"/>
      <c r="IG240" s="117"/>
      <c r="IH240" s="117"/>
      <c r="II240" s="117"/>
      <c r="IJ240" s="117"/>
      <c r="IK240" s="117"/>
      <c r="IL240" s="117"/>
      <c r="IM240" s="117"/>
      <c r="IN240" s="117"/>
      <c r="IO240" s="117"/>
      <c r="IP240" s="117"/>
      <c r="IQ240" s="117"/>
      <c r="IR240" s="117"/>
      <c r="IS240" s="117"/>
      <c r="IT240" s="117"/>
      <c r="IU240" s="117"/>
      <c r="IV240" s="117"/>
      <c r="IW240" s="117"/>
    </row>
    <row r="241" customFormat="false" ht="12.75" hidden="false" customHeight="false" outlineLevel="0" collapsed="false">
      <c r="A241" s="117"/>
      <c r="B241" s="128" t="n">
        <v>44105</v>
      </c>
      <c r="C241" s="115" t="n">
        <v>5.815</v>
      </c>
      <c r="E241" s="115" t="n">
        <v>0</v>
      </c>
      <c r="F241" s="116" t="n">
        <v>0.47</v>
      </c>
      <c r="G241" s="115" t="n">
        <v>0.4</v>
      </c>
      <c r="H241" s="115" t="n">
        <v>0.205</v>
      </c>
      <c r="I241" s="115" t="n">
        <v>0.1725</v>
      </c>
      <c r="L241" s="117"/>
      <c r="M241" s="117"/>
      <c r="N241" s="117"/>
      <c r="O241" s="117"/>
      <c r="P241" s="117"/>
      <c r="Q241" s="117"/>
      <c r="R241" s="117"/>
      <c r="S241" s="117"/>
      <c r="T241" s="117"/>
      <c r="U241" s="117"/>
      <c r="V241" s="117"/>
      <c r="W241" s="117"/>
      <c r="X241" s="117"/>
      <c r="Y241" s="117"/>
      <c r="Z241" s="117"/>
      <c r="AA241" s="117"/>
      <c r="AB241" s="117"/>
      <c r="AC241" s="117"/>
      <c r="AD241" s="117"/>
      <c r="AE241" s="117"/>
      <c r="AF241" s="117"/>
      <c r="AG241" s="117"/>
      <c r="AH241" s="117"/>
      <c r="AI241" s="117"/>
      <c r="AJ241" s="117"/>
      <c r="AK241" s="117"/>
      <c r="AL241" s="117"/>
      <c r="AM241" s="117"/>
      <c r="AN241" s="117"/>
      <c r="AO241" s="117"/>
      <c r="AP241" s="117"/>
      <c r="AQ241" s="117"/>
      <c r="AR241" s="117"/>
      <c r="AS241" s="117"/>
      <c r="AT241" s="117"/>
      <c r="AU241" s="117"/>
      <c r="AV241" s="117"/>
      <c r="AW241" s="117"/>
      <c r="AX241" s="117"/>
      <c r="AY241" s="117"/>
      <c r="AZ241" s="117"/>
      <c r="BA241" s="117"/>
      <c r="BB241" s="117"/>
      <c r="BC241" s="117"/>
      <c r="BD241" s="117"/>
      <c r="BE241" s="117"/>
      <c r="BF241" s="117"/>
      <c r="BG241" s="117"/>
      <c r="BH241" s="117"/>
      <c r="BI241" s="117"/>
      <c r="BJ241" s="117"/>
      <c r="BK241" s="117"/>
      <c r="BL241" s="117"/>
      <c r="BM241" s="117"/>
      <c r="BN241" s="117"/>
      <c r="BO241" s="117"/>
      <c r="BP241" s="117"/>
      <c r="BQ241" s="117"/>
      <c r="BR241" s="117"/>
      <c r="BS241" s="117"/>
      <c r="BT241" s="117"/>
      <c r="BU241" s="117"/>
      <c r="BV241" s="117"/>
      <c r="BW241" s="117"/>
      <c r="BX241" s="117"/>
      <c r="BY241" s="117"/>
      <c r="BZ241" s="117"/>
      <c r="CA241" s="117"/>
      <c r="CB241" s="117"/>
      <c r="CC241" s="117"/>
      <c r="CD241" s="117"/>
      <c r="CE241" s="117"/>
      <c r="CF241" s="117"/>
      <c r="CG241" s="117"/>
      <c r="CH241" s="117"/>
      <c r="CI241" s="117"/>
      <c r="CJ241" s="117"/>
      <c r="CK241" s="117"/>
      <c r="CL241" s="117"/>
      <c r="CM241" s="117"/>
      <c r="CN241" s="117"/>
      <c r="CO241" s="117"/>
      <c r="CP241" s="117"/>
      <c r="CQ241" s="117"/>
      <c r="CR241" s="117"/>
      <c r="CS241" s="117"/>
      <c r="CT241" s="117"/>
      <c r="CU241" s="117"/>
      <c r="CV241" s="117"/>
      <c r="CW241" s="117"/>
      <c r="CX241" s="117"/>
      <c r="CY241" s="117"/>
      <c r="CZ241" s="117"/>
      <c r="DA241" s="117"/>
      <c r="DB241" s="117"/>
      <c r="DC241" s="117"/>
      <c r="DD241" s="117"/>
      <c r="DE241" s="117"/>
      <c r="DF241" s="117"/>
      <c r="DG241" s="117"/>
      <c r="DH241" s="117"/>
      <c r="DI241" s="117"/>
      <c r="DJ241" s="117"/>
      <c r="DK241" s="117"/>
      <c r="DL241" s="117"/>
      <c r="DM241" s="117"/>
      <c r="DN241" s="117"/>
      <c r="DO241" s="117"/>
      <c r="DP241" s="117"/>
      <c r="DQ241" s="117"/>
      <c r="DR241" s="117"/>
      <c r="DS241" s="117"/>
      <c r="DT241" s="117"/>
      <c r="DU241" s="117"/>
      <c r="DV241" s="117"/>
      <c r="DW241" s="117"/>
      <c r="DX241" s="117"/>
      <c r="DY241" s="117"/>
      <c r="DZ241" s="117"/>
      <c r="EA241" s="117"/>
      <c r="EB241" s="117"/>
      <c r="EC241" s="117"/>
      <c r="ED241" s="117"/>
      <c r="EE241" s="117"/>
      <c r="EF241" s="117"/>
      <c r="EG241" s="117"/>
      <c r="EH241" s="117"/>
      <c r="EI241" s="117"/>
      <c r="EJ241" s="117"/>
      <c r="EK241" s="117"/>
      <c r="EL241" s="117"/>
      <c r="EM241" s="117"/>
      <c r="EN241" s="117"/>
      <c r="EO241" s="117"/>
      <c r="EP241" s="117"/>
      <c r="EQ241" s="117"/>
      <c r="ER241" s="117"/>
      <c r="ES241" s="117"/>
      <c r="ET241" s="117"/>
      <c r="EU241" s="117"/>
      <c r="EV241" s="117"/>
      <c r="EW241" s="117"/>
      <c r="EX241" s="117"/>
      <c r="EY241" s="117"/>
      <c r="EZ241" s="117"/>
      <c r="FA241" s="117"/>
      <c r="FB241" s="117"/>
      <c r="FC241" s="117"/>
      <c r="FD241" s="117"/>
      <c r="FE241" s="117"/>
      <c r="FF241" s="117"/>
      <c r="FG241" s="117"/>
      <c r="FH241" s="117"/>
      <c r="FI241" s="117"/>
      <c r="FJ241" s="117"/>
      <c r="FK241" s="117"/>
      <c r="FL241" s="117"/>
      <c r="FM241" s="117"/>
      <c r="FN241" s="117"/>
      <c r="FO241" s="117"/>
      <c r="FP241" s="117"/>
      <c r="FQ241" s="117"/>
      <c r="FR241" s="117"/>
      <c r="FS241" s="117"/>
      <c r="FT241" s="117"/>
      <c r="FU241" s="117"/>
      <c r="FV241" s="117"/>
      <c r="FW241" s="117"/>
      <c r="FX241" s="117"/>
      <c r="FY241" s="117"/>
      <c r="FZ241" s="117"/>
      <c r="GA241" s="117"/>
      <c r="GB241" s="117"/>
      <c r="GC241" s="117"/>
      <c r="GD241" s="117"/>
      <c r="GE241" s="117"/>
      <c r="GF241" s="117"/>
      <c r="GG241" s="117"/>
      <c r="GH241" s="117"/>
      <c r="GI241" s="117"/>
      <c r="GJ241" s="117"/>
      <c r="GK241" s="117"/>
      <c r="GL241" s="117"/>
      <c r="GM241" s="117"/>
      <c r="GN241" s="117"/>
      <c r="GO241" s="117"/>
      <c r="GP241" s="117"/>
      <c r="GQ241" s="117"/>
      <c r="GR241" s="117"/>
      <c r="GS241" s="117"/>
      <c r="GT241" s="117"/>
      <c r="GU241" s="117"/>
      <c r="GV241" s="117"/>
      <c r="GW241" s="117"/>
      <c r="GX241" s="117"/>
      <c r="GY241" s="117"/>
      <c r="GZ241" s="117"/>
      <c r="HA241" s="117"/>
      <c r="HB241" s="117"/>
      <c r="HC241" s="117"/>
      <c r="HD241" s="117"/>
      <c r="HE241" s="117"/>
      <c r="HF241" s="117"/>
      <c r="HG241" s="117"/>
      <c r="HH241" s="117"/>
      <c r="HI241" s="117"/>
      <c r="HJ241" s="117"/>
      <c r="HK241" s="117"/>
      <c r="HL241" s="117"/>
      <c r="HM241" s="117"/>
      <c r="HN241" s="117"/>
      <c r="HO241" s="117"/>
      <c r="HP241" s="117"/>
      <c r="HQ241" s="117"/>
      <c r="HR241" s="117"/>
      <c r="HS241" s="117"/>
      <c r="HT241" s="117"/>
      <c r="HU241" s="117"/>
      <c r="HV241" s="117"/>
      <c r="HW241" s="117"/>
      <c r="HX241" s="117"/>
      <c r="HY241" s="117"/>
      <c r="HZ241" s="117"/>
      <c r="IA241" s="117"/>
      <c r="IB241" s="117"/>
      <c r="IC241" s="117"/>
      <c r="ID241" s="117"/>
      <c r="IE241" s="117"/>
      <c r="IF241" s="117"/>
      <c r="IG241" s="117"/>
      <c r="IH241" s="117"/>
      <c r="II241" s="117"/>
      <c r="IJ241" s="117"/>
      <c r="IK241" s="117"/>
      <c r="IL241" s="117"/>
      <c r="IM241" s="117"/>
      <c r="IN241" s="117"/>
      <c r="IO241" s="117"/>
      <c r="IP241" s="117"/>
      <c r="IQ241" s="117"/>
      <c r="IR241" s="117"/>
      <c r="IS241" s="117"/>
      <c r="IT241" s="117"/>
      <c r="IU241" s="117"/>
      <c r="IV241" s="117"/>
      <c r="IW241" s="117"/>
    </row>
    <row r="242" customFormat="false" ht="12.75" hidden="false" customHeight="false" outlineLevel="0" collapsed="false">
      <c r="A242" s="117"/>
      <c r="B242" s="128" t="n">
        <v>44136</v>
      </c>
      <c r="C242" s="115" t="n">
        <v>5.931</v>
      </c>
      <c r="E242" s="115" t="n">
        <v>0</v>
      </c>
      <c r="F242" s="116" t="n">
        <v>0.86</v>
      </c>
      <c r="G242" s="115" t="n">
        <v>0.645</v>
      </c>
      <c r="H242" s="115" t="n">
        <v>0.3</v>
      </c>
      <c r="I242" s="115" t="n">
        <v>0.24</v>
      </c>
      <c r="L242" s="117"/>
      <c r="M242" s="117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17"/>
      <c r="Z242" s="117"/>
      <c r="AA242" s="117"/>
      <c r="AB242" s="117"/>
      <c r="AC242" s="117"/>
      <c r="AD242" s="117"/>
      <c r="AE242" s="117"/>
      <c r="AF242" s="117"/>
      <c r="AG242" s="117"/>
      <c r="AH242" s="117"/>
      <c r="AI242" s="117"/>
      <c r="AJ242" s="117"/>
      <c r="AK242" s="117"/>
      <c r="AL242" s="117"/>
      <c r="AM242" s="117"/>
      <c r="AN242" s="117"/>
      <c r="AO242" s="117"/>
      <c r="AP242" s="117"/>
      <c r="AQ242" s="117"/>
      <c r="AR242" s="117"/>
      <c r="AS242" s="117"/>
      <c r="AT242" s="117"/>
      <c r="AU242" s="117"/>
      <c r="AV242" s="117"/>
      <c r="AW242" s="117"/>
      <c r="AX242" s="117"/>
      <c r="AY242" s="117"/>
      <c r="AZ242" s="117"/>
      <c r="BA242" s="117"/>
      <c r="BB242" s="117"/>
      <c r="BC242" s="117"/>
      <c r="BD242" s="117"/>
      <c r="BE242" s="117"/>
      <c r="BF242" s="117"/>
      <c r="BG242" s="117"/>
      <c r="BH242" s="117"/>
      <c r="BI242" s="117"/>
      <c r="BJ242" s="117"/>
      <c r="BK242" s="117"/>
      <c r="BL242" s="117"/>
      <c r="BM242" s="117"/>
      <c r="BN242" s="117"/>
      <c r="BO242" s="117"/>
      <c r="BP242" s="117"/>
      <c r="BQ242" s="117"/>
      <c r="BR242" s="117"/>
      <c r="BS242" s="117"/>
      <c r="BT242" s="117"/>
      <c r="BU242" s="117"/>
      <c r="BV242" s="117"/>
      <c r="BW242" s="117"/>
      <c r="BX242" s="117"/>
      <c r="BY242" s="117"/>
      <c r="BZ242" s="117"/>
      <c r="CA242" s="117"/>
      <c r="CB242" s="117"/>
      <c r="CC242" s="117"/>
      <c r="CD242" s="117"/>
      <c r="CE242" s="117"/>
      <c r="CF242" s="117"/>
      <c r="CG242" s="117"/>
      <c r="CH242" s="117"/>
      <c r="CI242" s="117"/>
      <c r="CJ242" s="117"/>
      <c r="CK242" s="117"/>
      <c r="CL242" s="117"/>
      <c r="CM242" s="117"/>
      <c r="CN242" s="117"/>
      <c r="CO242" s="117"/>
      <c r="CP242" s="117"/>
      <c r="CQ242" s="117"/>
      <c r="CR242" s="117"/>
      <c r="CS242" s="117"/>
      <c r="CT242" s="117"/>
      <c r="CU242" s="117"/>
      <c r="CV242" s="117"/>
      <c r="CW242" s="117"/>
      <c r="CX242" s="117"/>
      <c r="CY242" s="117"/>
      <c r="CZ242" s="117"/>
      <c r="DA242" s="117"/>
      <c r="DB242" s="117"/>
      <c r="DC242" s="117"/>
      <c r="DD242" s="117"/>
      <c r="DE242" s="117"/>
      <c r="DF242" s="117"/>
      <c r="DG242" s="117"/>
      <c r="DH242" s="117"/>
      <c r="DI242" s="117"/>
      <c r="DJ242" s="117"/>
      <c r="DK242" s="117"/>
      <c r="DL242" s="117"/>
      <c r="DM242" s="117"/>
      <c r="DN242" s="117"/>
      <c r="DO242" s="117"/>
      <c r="DP242" s="117"/>
      <c r="DQ242" s="117"/>
      <c r="DR242" s="117"/>
      <c r="DS242" s="117"/>
      <c r="DT242" s="117"/>
      <c r="DU242" s="117"/>
      <c r="DV242" s="117"/>
      <c r="DW242" s="117"/>
      <c r="DX242" s="117"/>
      <c r="DY242" s="117"/>
      <c r="DZ242" s="117"/>
      <c r="EA242" s="117"/>
      <c r="EB242" s="117"/>
      <c r="EC242" s="117"/>
      <c r="ED242" s="117"/>
      <c r="EE242" s="117"/>
      <c r="EF242" s="117"/>
      <c r="EG242" s="117"/>
      <c r="EH242" s="117"/>
      <c r="EI242" s="117"/>
      <c r="EJ242" s="117"/>
      <c r="EK242" s="117"/>
      <c r="EL242" s="117"/>
      <c r="EM242" s="117"/>
      <c r="EN242" s="117"/>
      <c r="EO242" s="117"/>
      <c r="EP242" s="117"/>
      <c r="EQ242" s="117"/>
      <c r="ER242" s="117"/>
      <c r="ES242" s="117"/>
      <c r="ET242" s="117"/>
      <c r="EU242" s="117"/>
      <c r="EV242" s="117"/>
      <c r="EW242" s="117"/>
      <c r="EX242" s="117"/>
      <c r="EY242" s="117"/>
      <c r="EZ242" s="117"/>
      <c r="FA242" s="117"/>
      <c r="FB242" s="117"/>
      <c r="FC242" s="117"/>
      <c r="FD242" s="117"/>
      <c r="FE242" s="117"/>
      <c r="FF242" s="117"/>
      <c r="FG242" s="117"/>
      <c r="FH242" s="117"/>
      <c r="FI242" s="117"/>
      <c r="FJ242" s="117"/>
      <c r="FK242" s="117"/>
      <c r="FL242" s="117"/>
      <c r="FM242" s="117"/>
      <c r="FN242" s="117"/>
      <c r="FO242" s="117"/>
      <c r="FP242" s="117"/>
      <c r="FQ242" s="117"/>
      <c r="FR242" s="117"/>
      <c r="FS242" s="117"/>
      <c r="FT242" s="117"/>
      <c r="FU242" s="117"/>
      <c r="FV242" s="117"/>
      <c r="FW242" s="117"/>
      <c r="FX242" s="117"/>
      <c r="FY242" s="117"/>
      <c r="FZ242" s="117"/>
      <c r="GA242" s="117"/>
      <c r="GB242" s="117"/>
      <c r="GC242" s="117"/>
      <c r="GD242" s="117"/>
      <c r="GE242" s="117"/>
      <c r="GF242" s="117"/>
      <c r="GG242" s="117"/>
      <c r="GH242" s="117"/>
      <c r="GI242" s="117"/>
      <c r="GJ242" s="117"/>
      <c r="GK242" s="117"/>
      <c r="GL242" s="117"/>
      <c r="GM242" s="117"/>
      <c r="GN242" s="117"/>
      <c r="GO242" s="117"/>
      <c r="GP242" s="117"/>
      <c r="GQ242" s="117"/>
      <c r="GR242" s="117"/>
      <c r="GS242" s="117"/>
      <c r="GT242" s="117"/>
      <c r="GU242" s="117"/>
      <c r="GV242" s="117"/>
      <c r="GW242" s="117"/>
      <c r="GX242" s="117"/>
      <c r="GY242" s="117"/>
      <c r="GZ242" s="117"/>
      <c r="HA242" s="117"/>
      <c r="HB242" s="117"/>
      <c r="HC242" s="117"/>
      <c r="HD242" s="117"/>
      <c r="HE242" s="117"/>
      <c r="HF242" s="117"/>
      <c r="HG242" s="117"/>
      <c r="HH242" s="117"/>
      <c r="HI242" s="117"/>
      <c r="HJ242" s="117"/>
      <c r="HK242" s="117"/>
      <c r="HL242" s="117"/>
      <c r="HM242" s="117"/>
      <c r="HN242" s="117"/>
      <c r="HO242" s="117"/>
      <c r="HP242" s="117"/>
      <c r="HQ242" s="117"/>
      <c r="HR242" s="117"/>
      <c r="HS242" s="117"/>
      <c r="HT242" s="117"/>
      <c r="HU242" s="117"/>
      <c r="HV242" s="117"/>
      <c r="HW242" s="117"/>
      <c r="HX242" s="117"/>
      <c r="HY242" s="117"/>
      <c r="HZ242" s="117"/>
      <c r="IA242" s="117"/>
      <c r="IB242" s="117"/>
      <c r="IC242" s="117"/>
      <c r="ID242" s="117"/>
      <c r="IE242" s="117"/>
      <c r="IF242" s="117"/>
      <c r="IG242" s="117"/>
      <c r="IH242" s="117"/>
      <c r="II242" s="117"/>
      <c r="IJ242" s="117"/>
      <c r="IK242" s="117"/>
      <c r="IL242" s="117"/>
      <c r="IM242" s="117"/>
      <c r="IN242" s="117"/>
      <c r="IO242" s="117"/>
      <c r="IP242" s="117"/>
      <c r="IQ242" s="117"/>
      <c r="IR242" s="117"/>
      <c r="IS242" s="117"/>
      <c r="IT242" s="117"/>
      <c r="IU242" s="117"/>
      <c r="IV242" s="117"/>
      <c r="IW242" s="117"/>
    </row>
    <row r="243" customFormat="false" ht="12.75" hidden="false" customHeight="false" outlineLevel="0" collapsed="false">
      <c r="A243" s="117"/>
      <c r="B243" s="128" t="n">
        <v>44166</v>
      </c>
      <c r="C243" s="115" t="n">
        <v>6.054</v>
      </c>
      <c r="E243" s="115" t="n">
        <v>0</v>
      </c>
      <c r="F243" s="116" t="n">
        <v>1.28</v>
      </c>
      <c r="G243" s="115" t="n">
        <v>0.98</v>
      </c>
      <c r="H243" s="115" t="n">
        <v>0.37</v>
      </c>
      <c r="I243" s="115" t="n">
        <v>0.26</v>
      </c>
      <c r="L243" s="117"/>
      <c r="M243" s="117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  <c r="X243" s="117"/>
      <c r="Y243" s="117"/>
      <c r="Z243" s="117"/>
      <c r="AA243" s="117"/>
      <c r="AB243" s="117"/>
      <c r="AC243" s="117"/>
      <c r="AD243" s="117"/>
      <c r="AE243" s="117"/>
      <c r="AF243" s="117"/>
      <c r="AG243" s="117"/>
      <c r="AH243" s="117"/>
      <c r="AI243" s="117"/>
      <c r="AJ243" s="117"/>
      <c r="AK243" s="117"/>
      <c r="AL243" s="117"/>
      <c r="AM243" s="117"/>
      <c r="AN243" s="117"/>
      <c r="AO243" s="117"/>
      <c r="AP243" s="117"/>
      <c r="AQ243" s="117"/>
      <c r="AR243" s="117"/>
      <c r="AS243" s="117"/>
      <c r="AT243" s="117"/>
      <c r="AU243" s="117"/>
      <c r="AV243" s="117"/>
      <c r="AW243" s="117"/>
      <c r="AX243" s="117"/>
      <c r="AY243" s="117"/>
      <c r="AZ243" s="117"/>
      <c r="BA243" s="117"/>
      <c r="BB243" s="117"/>
      <c r="BC243" s="117"/>
      <c r="BD243" s="117"/>
      <c r="BE243" s="117"/>
      <c r="BF243" s="117"/>
      <c r="BG243" s="117"/>
      <c r="BH243" s="117"/>
      <c r="BI243" s="117"/>
      <c r="BJ243" s="117"/>
      <c r="BK243" s="117"/>
      <c r="BL243" s="117"/>
      <c r="BM243" s="117"/>
      <c r="BN243" s="117"/>
      <c r="BO243" s="117"/>
      <c r="BP243" s="117"/>
      <c r="BQ243" s="117"/>
      <c r="BR243" s="117"/>
      <c r="BS243" s="117"/>
      <c r="BT243" s="117"/>
      <c r="BU243" s="117"/>
      <c r="BV243" s="117"/>
      <c r="BW243" s="117"/>
      <c r="BX243" s="117"/>
      <c r="BY243" s="117"/>
      <c r="BZ243" s="117"/>
      <c r="CA243" s="117"/>
      <c r="CB243" s="117"/>
      <c r="CC243" s="117"/>
      <c r="CD243" s="117"/>
      <c r="CE243" s="117"/>
      <c r="CF243" s="117"/>
      <c r="CG243" s="117"/>
      <c r="CH243" s="117"/>
      <c r="CI243" s="117"/>
      <c r="CJ243" s="117"/>
      <c r="CK243" s="117"/>
      <c r="CL243" s="117"/>
      <c r="CM243" s="117"/>
      <c r="CN243" s="117"/>
      <c r="CO243" s="117"/>
      <c r="CP243" s="117"/>
      <c r="CQ243" s="117"/>
      <c r="CR243" s="117"/>
      <c r="CS243" s="117"/>
      <c r="CT243" s="117"/>
      <c r="CU243" s="117"/>
      <c r="CV243" s="117"/>
      <c r="CW243" s="117"/>
      <c r="CX243" s="117"/>
      <c r="CY243" s="117"/>
      <c r="CZ243" s="117"/>
      <c r="DA243" s="117"/>
      <c r="DB243" s="117"/>
      <c r="DC243" s="117"/>
      <c r="DD243" s="117"/>
      <c r="DE243" s="117"/>
      <c r="DF243" s="117"/>
      <c r="DG243" s="117"/>
      <c r="DH243" s="117"/>
      <c r="DI243" s="117"/>
      <c r="DJ243" s="117"/>
      <c r="DK243" s="117"/>
      <c r="DL243" s="117"/>
      <c r="DM243" s="117"/>
      <c r="DN243" s="117"/>
      <c r="DO243" s="117"/>
      <c r="DP243" s="117"/>
      <c r="DQ243" s="117"/>
      <c r="DR243" s="117"/>
      <c r="DS243" s="117"/>
      <c r="DT243" s="117"/>
      <c r="DU243" s="117"/>
      <c r="DV243" s="117"/>
      <c r="DW243" s="117"/>
      <c r="DX243" s="117"/>
      <c r="DY243" s="117"/>
      <c r="DZ243" s="117"/>
      <c r="EA243" s="117"/>
      <c r="EB243" s="117"/>
      <c r="EC243" s="117"/>
      <c r="ED243" s="117"/>
      <c r="EE243" s="117"/>
      <c r="EF243" s="117"/>
      <c r="EG243" s="117"/>
      <c r="EH243" s="117"/>
      <c r="EI243" s="117"/>
      <c r="EJ243" s="117"/>
      <c r="EK243" s="117"/>
      <c r="EL243" s="117"/>
      <c r="EM243" s="117"/>
      <c r="EN243" s="117"/>
      <c r="EO243" s="117"/>
      <c r="EP243" s="117"/>
      <c r="EQ243" s="117"/>
      <c r="ER243" s="117"/>
      <c r="ES243" s="117"/>
      <c r="ET243" s="117"/>
      <c r="EU243" s="117"/>
      <c r="EV243" s="117"/>
      <c r="EW243" s="117"/>
      <c r="EX243" s="117"/>
      <c r="EY243" s="117"/>
      <c r="EZ243" s="117"/>
      <c r="FA243" s="117"/>
      <c r="FB243" s="117"/>
      <c r="FC243" s="117"/>
      <c r="FD243" s="117"/>
      <c r="FE243" s="117"/>
      <c r="FF243" s="117"/>
      <c r="FG243" s="117"/>
      <c r="FH243" s="117"/>
      <c r="FI243" s="117"/>
      <c r="FJ243" s="117"/>
      <c r="FK243" s="117"/>
      <c r="FL243" s="117"/>
      <c r="FM243" s="117"/>
      <c r="FN243" s="117"/>
      <c r="FO243" s="117"/>
      <c r="FP243" s="117"/>
      <c r="FQ243" s="117"/>
      <c r="FR243" s="117"/>
      <c r="FS243" s="117"/>
      <c r="FT243" s="117"/>
      <c r="FU243" s="117"/>
      <c r="FV243" s="117"/>
      <c r="FW243" s="117"/>
      <c r="FX243" s="117"/>
      <c r="FY243" s="117"/>
      <c r="FZ243" s="117"/>
      <c r="GA243" s="117"/>
      <c r="GB243" s="117"/>
      <c r="GC243" s="117"/>
      <c r="GD243" s="117"/>
      <c r="GE243" s="117"/>
      <c r="GF243" s="117"/>
      <c r="GG243" s="117"/>
      <c r="GH243" s="117"/>
      <c r="GI243" s="117"/>
      <c r="GJ243" s="117"/>
      <c r="GK243" s="117"/>
      <c r="GL243" s="117"/>
      <c r="GM243" s="117"/>
      <c r="GN243" s="117"/>
      <c r="GO243" s="117"/>
      <c r="GP243" s="117"/>
      <c r="GQ243" s="117"/>
      <c r="GR243" s="117"/>
      <c r="GS243" s="117"/>
      <c r="GT243" s="117"/>
      <c r="GU243" s="117"/>
      <c r="GV243" s="117"/>
      <c r="GW243" s="117"/>
      <c r="GX243" s="117"/>
      <c r="GY243" s="117"/>
      <c r="GZ243" s="117"/>
      <c r="HA243" s="117"/>
      <c r="HB243" s="117"/>
      <c r="HC243" s="117"/>
      <c r="HD243" s="117"/>
      <c r="HE243" s="117"/>
      <c r="HF243" s="117"/>
      <c r="HG243" s="117"/>
      <c r="HH243" s="117"/>
      <c r="HI243" s="117"/>
      <c r="HJ243" s="117"/>
      <c r="HK243" s="117"/>
      <c r="HL243" s="117"/>
      <c r="HM243" s="117"/>
      <c r="HN243" s="117"/>
      <c r="HO243" s="117"/>
      <c r="HP243" s="117"/>
      <c r="HQ243" s="117"/>
      <c r="HR243" s="117"/>
      <c r="HS243" s="117"/>
      <c r="HT243" s="117"/>
      <c r="HU243" s="117"/>
      <c r="HV243" s="117"/>
      <c r="HW243" s="117"/>
      <c r="HX243" s="117"/>
      <c r="HY243" s="117"/>
      <c r="HZ243" s="117"/>
      <c r="IA243" s="117"/>
      <c r="IB243" s="117"/>
      <c r="IC243" s="117"/>
      <c r="ID243" s="117"/>
      <c r="IE243" s="117"/>
      <c r="IF243" s="117"/>
      <c r="IG243" s="117"/>
      <c r="IH243" s="117"/>
      <c r="II243" s="117"/>
      <c r="IJ243" s="117"/>
      <c r="IK243" s="117"/>
      <c r="IL243" s="117"/>
      <c r="IM243" s="117"/>
      <c r="IN243" s="117"/>
      <c r="IO243" s="117"/>
      <c r="IP243" s="117"/>
      <c r="IQ243" s="117"/>
      <c r="IR243" s="117"/>
      <c r="IS243" s="117"/>
      <c r="IT243" s="117"/>
      <c r="IU243" s="117"/>
      <c r="IV243" s="117"/>
      <c r="IW243" s="117"/>
    </row>
    <row r="244" customFormat="false" ht="12.75" hidden="false" customHeight="false" outlineLevel="0" collapsed="false">
      <c r="A244" s="117"/>
      <c r="B244" s="128" t="n">
        <v>44197</v>
      </c>
      <c r="C244" s="115" t="n">
        <v>6.089</v>
      </c>
      <c r="E244" s="115" t="n">
        <v>0</v>
      </c>
      <c r="F244" s="116" t="n">
        <v>1.61</v>
      </c>
      <c r="G244" s="115" t="n">
        <v>1.205</v>
      </c>
      <c r="H244" s="115" t="n">
        <v>0.4</v>
      </c>
      <c r="I244" s="115" t="n">
        <v>0.27</v>
      </c>
      <c r="L244" s="117"/>
      <c r="M244" s="117"/>
      <c r="N244" s="117"/>
      <c r="O244" s="117"/>
      <c r="P244" s="117"/>
      <c r="Q244" s="117"/>
      <c r="R244" s="117"/>
      <c r="S244" s="117"/>
      <c r="T244" s="117"/>
      <c r="U244" s="117"/>
      <c r="V244" s="117"/>
      <c r="W244" s="117"/>
      <c r="X244" s="117"/>
      <c r="Y244" s="117"/>
      <c r="Z244" s="117"/>
      <c r="AA244" s="117"/>
      <c r="AB244" s="117"/>
      <c r="AC244" s="117"/>
      <c r="AD244" s="117"/>
      <c r="AE244" s="117"/>
      <c r="AF244" s="117"/>
      <c r="AG244" s="117"/>
      <c r="AH244" s="117"/>
      <c r="AI244" s="117"/>
      <c r="AJ244" s="117"/>
      <c r="AK244" s="117"/>
      <c r="AL244" s="117"/>
      <c r="AM244" s="117"/>
      <c r="AN244" s="117"/>
      <c r="AO244" s="117"/>
      <c r="AP244" s="117"/>
      <c r="AQ244" s="117"/>
      <c r="AR244" s="117"/>
      <c r="AS244" s="117"/>
      <c r="AT244" s="117"/>
      <c r="AU244" s="117"/>
      <c r="AV244" s="117"/>
      <c r="AW244" s="117"/>
      <c r="AX244" s="117"/>
      <c r="AY244" s="117"/>
      <c r="AZ244" s="117"/>
      <c r="BA244" s="117"/>
      <c r="BB244" s="117"/>
      <c r="BC244" s="117"/>
      <c r="BD244" s="117"/>
      <c r="BE244" s="117"/>
      <c r="BF244" s="117"/>
      <c r="BG244" s="117"/>
      <c r="BH244" s="117"/>
      <c r="BI244" s="117"/>
      <c r="BJ244" s="117"/>
      <c r="BK244" s="117"/>
      <c r="BL244" s="117"/>
      <c r="BM244" s="117"/>
      <c r="BN244" s="117"/>
      <c r="BO244" s="117"/>
      <c r="BP244" s="117"/>
      <c r="BQ244" s="117"/>
      <c r="BR244" s="117"/>
      <c r="BS244" s="117"/>
      <c r="BT244" s="117"/>
      <c r="BU244" s="117"/>
      <c r="BV244" s="117"/>
      <c r="BW244" s="117"/>
      <c r="BX244" s="117"/>
      <c r="BY244" s="117"/>
      <c r="BZ244" s="117"/>
      <c r="CA244" s="117"/>
      <c r="CB244" s="117"/>
      <c r="CC244" s="117"/>
      <c r="CD244" s="117"/>
      <c r="CE244" s="117"/>
      <c r="CF244" s="117"/>
      <c r="CG244" s="117"/>
      <c r="CH244" s="117"/>
      <c r="CI244" s="117"/>
      <c r="CJ244" s="117"/>
      <c r="CK244" s="117"/>
      <c r="CL244" s="117"/>
      <c r="CM244" s="117"/>
      <c r="CN244" s="117"/>
      <c r="CO244" s="117"/>
      <c r="CP244" s="117"/>
      <c r="CQ244" s="117"/>
      <c r="CR244" s="117"/>
      <c r="CS244" s="117"/>
      <c r="CT244" s="117"/>
      <c r="CU244" s="117"/>
      <c r="CV244" s="117"/>
      <c r="CW244" s="117"/>
      <c r="CX244" s="117"/>
      <c r="CY244" s="117"/>
      <c r="CZ244" s="117"/>
      <c r="DA244" s="117"/>
      <c r="DB244" s="117"/>
      <c r="DC244" s="117"/>
      <c r="DD244" s="117"/>
      <c r="DE244" s="117"/>
      <c r="DF244" s="117"/>
      <c r="DG244" s="117"/>
      <c r="DH244" s="117"/>
      <c r="DI244" s="117"/>
      <c r="DJ244" s="117"/>
      <c r="DK244" s="117"/>
      <c r="DL244" s="117"/>
      <c r="DM244" s="117"/>
      <c r="DN244" s="117"/>
      <c r="DO244" s="117"/>
      <c r="DP244" s="117"/>
      <c r="DQ244" s="117"/>
      <c r="DR244" s="117"/>
      <c r="DS244" s="117"/>
      <c r="DT244" s="117"/>
      <c r="DU244" s="117"/>
      <c r="DV244" s="117"/>
      <c r="DW244" s="117"/>
      <c r="DX244" s="117"/>
      <c r="DY244" s="117"/>
      <c r="DZ244" s="117"/>
      <c r="EA244" s="117"/>
      <c r="EB244" s="117"/>
      <c r="EC244" s="117"/>
      <c r="ED244" s="117"/>
      <c r="EE244" s="117"/>
      <c r="EF244" s="117"/>
      <c r="EG244" s="117"/>
      <c r="EH244" s="117"/>
      <c r="EI244" s="117"/>
      <c r="EJ244" s="117"/>
      <c r="EK244" s="117"/>
      <c r="EL244" s="117"/>
      <c r="EM244" s="117"/>
      <c r="EN244" s="117"/>
      <c r="EO244" s="117"/>
      <c r="EP244" s="117"/>
      <c r="EQ244" s="117"/>
      <c r="ER244" s="117"/>
      <c r="ES244" s="117"/>
      <c r="ET244" s="117"/>
      <c r="EU244" s="117"/>
      <c r="EV244" s="117"/>
      <c r="EW244" s="117"/>
      <c r="EX244" s="117"/>
      <c r="EY244" s="117"/>
      <c r="EZ244" s="117"/>
      <c r="FA244" s="117"/>
      <c r="FB244" s="117"/>
      <c r="FC244" s="117"/>
      <c r="FD244" s="117"/>
      <c r="FE244" s="117"/>
      <c r="FF244" s="117"/>
      <c r="FG244" s="117"/>
      <c r="FH244" s="117"/>
      <c r="FI244" s="117"/>
      <c r="FJ244" s="117"/>
      <c r="FK244" s="117"/>
      <c r="FL244" s="117"/>
      <c r="FM244" s="117"/>
      <c r="FN244" s="117"/>
      <c r="FO244" s="117"/>
      <c r="FP244" s="117"/>
      <c r="FQ244" s="117"/>
      <c r="FR244" s="117"/>
      <c r="FS244" s="117"/>
      <c r="FT244" s="117"/>
      <c r="FU244" s="117"/>
      <c r="FV244" s="117"/>
      <c r="FW244" s="117"/>
      <c r="FX244" s="117"/>
      <c r="FY244" s="117"/>
      <c r="FZ244" s="117"/>
      <c r="GA244" s="117"/>
      <c r="GB244" s="117"/>
      <c r="GC244" s="117"/>
      <c r="GD244" s="117"/>
      <c r="GE244" s="117"/>
      <c r="GF244" s="117"/>
      <c r="GG244" s="117"/>
      <c r="GH244" s="117"/>
      <c r="GI244" s="117"/>
      <c r="GJ244" s="117"/>
      <c r="GK244" s="117"/>
      <c r="GL244" s="117"/>
      <c r="GM244" s="117"/>
      <c r="GN244" s="117"/>
      <c r="GO244" s="117"/>
      <c r="GP244" s="117"/>
      <c r="GQ244" s="117"/>
      <c r="GR244" s="117"/>
      <c r="GS244" s="117"/>
      <c r="GT244" s="117"/>
      <c r="GU244" s="117"/>
      <c r="GV244" s="117"/>
      <c r="GW244" s="117"/>
      <c r="GX244" s="117"/>
      <c r="GY244" s="117"/>
      <c r="GZ244" s="117"/>
      <c r="HA244" s="117"/>
      <c r="HB244" s="117"/>
      <c r="HC244" s="117"/>
      <c r="HD244" s="117"/>
      <c r="HE244" s="117"/>
      <c r="HF244" s="117"/>
      <c r="HG244" s="117"/>
      <c r="HH244" s="117"/>
      <c r="HI244" s="117"/>
      <c r="HJ244" s="117"/>
      <c r="HK244" s="117"/>
      <c r="HL244" s="117"/>
      <c r="HM244" s="117"/>
      <c r="HN244" s="117"/>
      <c r="HO244" s="117"/>
      <c r="HP244" s="117"/>
      <c r="HQ244" s="117"/>
      <c r="HR244" s="117"/>
      <c r="HS244" s="117"/>
      <c r="HT244" s="117"/>
      <c r="HU244" s="117"/>
      <c r="HV244" s="117"/>
      <c r="HW244" s="117"/>
      <c r="HX244" s="117"/>
      <c r="HY244" s="117"/>
      <c r="HZ244" s="117"/>
      <c r="IA244" s="117"/>
      <c r="IB244" s="117"/>
      <c r="IC244" s="117"/>
      <c r="ID244" s="117"/>
      <c r="IE244" s="117"/>
      <c r="IF244" s="117"/>
      <c r="IG244" s="117"/>
      <c r="IH244" s="117"/>
      <c r="II244" s="117"/>
      <c r="IJ244" s="117"/>
      <c r="IK244" s="117"/>
      <c r="IL244" s="117"/>
      <c r="IM244" s="117"/>
      <c r="IN244" s="117"/>
      <c r="IO244" s="117"/>
      <c r="IP244" s="117"/>
      <c r="IQ244" s="117"/>
      <c r="IR244" s="117"/>
      <c r="IS244" s="117"/>
      <c r="IT244" s="117"/>
      <c r="IU244" s="117"/>
      <c r="IV244" s="117"/>
      <c r="IW244" s="117"/>
    </row>
    <row r="245" customFormat="false" ht="12.75" hidden="false" customHeight="false" outlineLevel="0" collapsed="false">
      <c r="A245" s="117"/>
      <c r="B245" s="128" t="n">
        <v>44228</v>
      </c>
      <c r="C245" s="115" t="n">
        <v>5.969</v>
      </c>
      <c r="E245" s="115" t="n">
        <v>0</v>
      </c>
      <c r="F245" s="116" t="n">
        <v>1.57</v>
      </c>
      <c r="G245" s="115" t="n">
        <v>1.205</v>
      </c>
      <c r="H245" s="115" t="n">
        <v>0.39</v>
      </c>
      <c r="I245" s="115" t="n">
        <v>0.27</v>
      </c>
      <c r="L245" s="117"/>
      <c r="M245" s="117"/>
      <c r="N245" s="117"/>
      <c r="O245" s="117"/>
      <c r="P245" s="117"/>
      <c r="Q245" s="117"/>
      <c r="R245" s="117"/>
      <c r="S245" s="117"/>
      <c r="T245" s="117"/>
      <c r="U245" s="117"/>
      <c r="V245" s="117"/>
      <c r="W245" s="117"/>
      <c r="X245" s="117"/>
      <c r="Y245" s="117"/>
      <c r="Z245" s="117"/>
      <c r="AA245" s="117"/>
      <c r="AB245" s="117"/>
      <c r="AC245" s="117"/>
      <c r="AD245" s="117"/>
      <c r="AE245" s="117"/>
      <c r="AF245" s="117"/>
      <c r="AG245" s="117"/>
      <c r="AH245" s="117"/>
      <c r="AI245" s="117"/>
      <c r="AJ245" s="117"/>
      <c r="AK245" s="117"/>
      <c r="AL245" s="117"/>
      <c r="AM245" s="117"/>
      <c r="AN245" s="117"/>
      <c r="AO245" s="117"/>
      <c r="AP245" s="117"/>
      <c r="AQ245" s="117"/>
      <c r="AR245" s="117"/>
      <c r="AS245" s="117"/>
      <c r="AT245" s="117"/>
      <c r="AU245" s="117"/>
      <c r="AV245" s="117"/>
      <c r="AW245" s="117"/>
      <c r="AX245" s="117"/>
      <c r="AY245" s="117"/>
      <c r="AZ245" s="117"/>
      <c r="BA245" s="117"/>
      <c r="BB245" s="117"/>
      <c r="BC245" s="117"/>
      <c r="BD245" s="117"/>
      <c r="BE245" s="117"/>
      <c r="BF245" s="117"/>
      <c r="BG245" s="117"/>
      <c r="BH245" s="117"/>
      <c r="BI245" s="117"/>
      <c r="BJ245" s="117"/>
      <c r="BK245" s="117"/>
      <c r="BL245" s="117"/>
      <c r="BM245" s="117"/>
      <c r="BN245" s="117"/>
      <c r="BO245" s="117"/>
      <c r="BP245" s="117"/>
      <c r="BQ245" s="117"/>
      <c r="BR245" s="117"/>
      <c r="BS245" s="117"/>
      <c r="BT245" s="117"/>
      <c r="BU245" s="117"/>
      <c r="BV245" s="117"/>
      <c r="BW245" s="117"/>
      <c r="BX245" s="117"/>
      <c r="BY245" s="117"/>
      <c r="BZ245" s="117"/>
      <c r="CA245" s="117"/>
      <c r="CB245" s="117"/>
      <c r="CC245" s="117"/>
      <c r="CD245" s="117"/>
      <c r="CE245" s="117"/>
      <c r="CF245" s="117"/>
      <c r="CG245" s="117"/>
      <c r="CH245" s="117"/>
      <c r="CI245" s="117"/>
      <c r="CJ245" s="117"/>
      <c r="CK245" s="117"/>
      <c r="CL245" s="117"/>
      <c r="CM245" s="117"/>
      <c r="CN245" s="117"/>
      <c r="CO245" s="117"/>
      <c r="CP245" s="117"/>
      <c r="CQ245" s="117"/>
      <c r="CR245" s="117"/>
      <c r="CS245" s="117"/>
      <c r="CT245" s="117"/>
      <c r="CU245" s="117"/>
      <c r="CV245" s="117"/>
      <c r="CW245" s="117"/>
      <c r="CX245" s="117"/>
      <c r="CY245" s="117"/>
      <c r="CZ245" s="117"/>
      <c r="DA245" s="117"/>
      <c r="DB245" s="117"/>
      <c r="DC245" s="117"/>
      <c r="DD245" s="117"/>
      <c r="DE245" s="117"/>
      <c r="DF245" s="117"/>
      <c r="DG245" s="117"/>
      <c r="DH245" s="117"/>
      <c r="DI245" s="117"/>
      <c r="DJ245" s="117"/>
      <c r="DK245" s="117"/>
      <c r="DL245" s="117"/>
      <c r="DM245" s="117"/>
      <c r="DN245" s="117"/>
      <c r="DO245" s="117"/>
      <c r="DP245" s="117"/>
      <c r="DQ245" s="117"/>
      <c r="DR245" s="117"/>
      <c r="DS245" s="117"/>
      <c r="DT245" s="117"/>
      <c r="DU245" s="117"/>
      <c r="DV245" s="117"/>
      <c r="DW245" s="117"/>
      <c r="DX245" s="117"/>
      <c r="DY245" s="117"/>
      <c r="DZ245" s="117"/>
      <c r="EA245" s="117"/>
      <c r="EB245" s="117"/>
      <c r="EC245" s="117"/>
      <c r="ED245" s="117"/>
      <c r="EE245" s="117"/>
      <c r="EF245" s="117"/>
      <c r="EG245" s="117"/>
      <c r="EH245" s="117"/>
      <c r="EI245" s="117"/>
      <c r="EJ245" s="117"/>
      <c r="EK245" s="117"/>
      <c r="EL245" s="117"/>
      <c r="EM245" s="117"/>
      <c r="EN245" s="117"/>
      <c r="EO245" s="117"/>
      <c r="EP245" s="117"/>
      <c r="EQ245" s="117"/>
      <c r="ER245" s="117"/>
      <c r="ES245" s="117"/>
      <c r="ET245" s="117"/>
      <c r="EU245" s="117"/>
      <c r="EV245" s="117"/>
      <c r="EW245" s="117"/>
      <c r="EX245" s="117"/>
      <c r="EY245" s="117"/>
      <c r="EZ245" s="117"/>
      <c r="FA245" s="117"/>
      <c r="FB245" s="117"/>
      <c r="FC245" s="117"/>
      <c r="FD245" s="117"/>
      <c r="FE245" s="117"/>
      <c r="FF245" s="117"/>
      <c r="FG245" s="117"/>
      <c r="FH245" s="117"/>
      <c r="FI245" s="117"/>
      <c r="FJ245" s="117"/>
      <c r="FK245" s="117"/>
      <c r="FL245" s="117"/>
      <c r="FM245" s="117"/>
      <c r="FN245" s="117"/>
      <c r="FO245" s="117"/>
      <c r="FP245" s="117"/>
      <c r="FQ245" s="117"/>
      <c r="FR245" s="117"/>
      <c r="FS245" s="117"/>
      <c r="FT245" s="117"/>
      <c r="FU245" s="117"/>
      <c r="FV245" s="117"/>
      <c r="FW245" s="117"/>
      <c r="FX245" s="117"/>
      <c r="FY245" s="117"/>
      <c r="FZ245" s="117"/>
      <c r="GA245" s="117"/>
      <c r="GB245" s="117"/>
      <c r="GC245" s="117"/>
      <c r="GD245" s="117"/>
      <c r="GE245" s="117"/>
      <c r="GF245" s="117"/>
      <c r="GG245" s="117"/>
      <c r="GH245" s="117"/>
      <c r="GI245" s="117"/>
      <c r="GJ245" s="117"/>
      <c r="GK245" s="117"/>
      <c r="GL245" s="117"/>
      <c r="GM245" s="117"/>
      <c r="GN245" s="117"/>
      <c r="GO245" s="117"/>
      <c r="GP245" s="117"/>
      <c r="GQ245" s="117"/>
      <c r="GR245" s="117"/>
      <c r="GS245" s="117"/>
      <c r="GT245" s="117"/>
      <c r="GU245" s="117"/>
      <c r="GV245" s="117"/>
      <c r="GW245" s="117"/>
      <c r="GX245" s="117"/>
      <c r="GY245" s="117"/>
      <c r="GZ245" s="117"/>
      <c r="HA245" s="117"/>
      <c r="HB245" s="117"/>
      <c r="HC245" s="117"/>
      <c r="HD245" s="117"/>
      <c r="HE245" s="117"/>
      <c r="HF245" s="117"/>
      <c r="HG245" s="117"/>
      <c r="HH245" s="117"/>
      <c r="HI245" s="117"/>
      <c r="HJ245" s="117"/>
      <c r="HK245" s="117"/>
      <c r="HL245" s="117"/>
      <c r="HM245" s="117"/>
      <c r="HN245" s="117"/>
      <c r="HO245" s="117"/>
      <c r="HP245" s="117"/>
      <c r="HQ245" s="117"/>
      <c r="HR245" s="117"/>
      <c r="HS245" s="117"/>
      <c r="HT245" s="117"/>
      <c r="HU245" s="117"/>
      <c r="HV245" s="117"/>
      <c r="HW245" s="117"/>
      <c r="HX245" s="117"/>
      <c r="HY245" s="117"/>
      <c r="HZ245" s="117"/>
      <c r="IA245" s="117"/>
      <c r="IB245" s="117"/>
      <c r="IC245" s="117"/>
      <c r="ID245" s="117"/>
      <c r="IE245" s="117"/>
      <c r="IF245" s="117"/>
      <c r="IG245" s="117"/>
      <c r="IH245" s="117"/>
      <c r="II245" s="117"/>
      <c r="IJ245" s="117"/>
      <c r="IK245" s="117"/>
      <c r="IL245" s="117"/>
      <c r="IM245" s="117"/>
      <c r="IN245" s="117"/>
      <c r="IO245" s="117"/>
      <c r="IP245" s="117"/>
      <c r="IQ245" s="117"/>
      <c r="IR245" s="117"/>
      <c r="IS245" s="117"/>
      <c r="IT245" s="117"/>
      <c r="IU245" s="117"/>
      <c r="IV245" s="117"/>
      <c r="IW245" s="117"/>
    </row>
    <row r="246" customFormat="false" ht="12.75" hidden="false" customHeight="false" outlineLevel="0" collapsed="false">
      <c r="A246" s="117"/>
      <c r="B246" s="128" t="n">
        <v>44256</v>
      </c>
      <c r="C246" s="115" t="n">
        <v>5.829</v>
      </c>
      <c r="E246" s="115" t="n">
        <v>0</v>
      </c>
      <c r="F246" s="116" t="n">
        <v>0.93</v>
      </c>
      <c r="G246" s="115" t="n">
        <v>0.815</v>
      </c>
      <c r="H246" s="115" t="n">
        <v>0.39</v>
      </c>
      <c r="I246" s="115" t="n">
        <v>0.24</v>
      </c>
      <c r="L246" s="117"/>
      <c r="M246" s="117"/>
      <c r="N246" s="117"/>
      <c r="O246" s="117"/>
      <c r="P246" s="117"/>
      <c r="Q246" s="117"/>
      <c r="R246" s="117"/>
      <c r="S246" s="117"/>
      <c r="T246" s="117"/>
      <c r="U246" s="117"/>
      <c r="V246" s="117"/>
      <c r="W246" s="117"/>
      <c r="X246" s="117"/>
      <c r="Y246" s="117"/>
      <c r="Z246" s="117"/>
      <c r="AA246" s="117"/>
      <c r="AB246" s="117"/>
      <c r="AC246" s="117"/>
      <c r="AD246" s="117"/>
      <c r="AE246" s="117"/>
      <c r="AF246" s="117"/>
      <c r="AG246" s="117"/>
      <c r="AH246" s="117"/>
      <c r="AI246" s="117"/>
      <c r="AJ246" s="117"/>
      <c r="AK246" s="117"/>
      <c r="AL246" s="117"/>
      <c r="AM246" s="117"/>
      <c r="AN246" s="117"/>
      <c r="AO246" s="117"/>
      <c r="AP246" s="117"/>
      <c r="AQ246" s="117"/>
      <c r="AR246" s="117"/>
      <c r="AS246" s="117"/>
      <c r="AT246" s="117"/>
      <c r="AU246" s="117"/>
      <c r="AV246" s="117"/>
      <c r="AW246" s="117"/>
      <c r="AX246" s="117"/>
      <c r="AY246" s="117"/>
      <c r="AZ246" s="117"/>
      <c r="BA246" s="117"/>
      <c r="BB246" s="117"/>
      <c r="BC246" s="117"/>
      <c r="BD246" s="117"/>
      <c r="BE246" s="117"/>
      <c r="BF246" s="117"/>
      <c r="BG246" s="117"/>
      <c r="BH246" s="117"/>
      <c r="BI246" s="117"/>
      <c r="BJ246" s="117"/>
      <c r="BK246" s="117"/>
      <c r="BL246" s="117"/>
      <c r="BM246" s="117"/>
      <c r="BN246" s="117"/>
      <c r="BO246" s="117"/>
      <c r="BP246" s="117"/>
      <c r="BQ246" s="117"/>
      <c r="BR246" s="117"/>
      <c r="BS246" s="117"/>
      <c r="BT246" s="117"/>
      <c r="BU246" s="117"/>
      <c r="BV246" s="117"/>
      <c r="BW246" s="117"/>
      <c r="BX246" s="117"/>
      <c r="BY246" s="117"/>
      <c r="BZ246" s="117"/>
      <c r="CA246" s="117"/>
      <c r="CB246" s="117"/>
      <c r="CC246" s="117"/>
      <c r="CD246" s="117"/>
      <c r="CE246" s="117"/>
      <c r="CF246" s="117"/>
      <c r="CG246" s="117"/>
      <c r="CH246" s="117"/>
      <c r="CI246" s="117"/>
      <c r="CJ246" s="117"/>
      <c r="CK246" s="117"/>
      <c r="CL246" s="117"/>
      <c r="CM246" s="117"/>
      <c r="CN246" s="117"/>
      <c r="CO246" s="117"/>
      <c r="CP246" s="117"/>
      <c r="CQ246" s="117"/>
      <c r="CR246" s="117"/>
      <c r="CS246" s="117"/>
      <c r="CT246" s="117"/>
      <c r="CU246" s="117"/>
      <c r="CV246" s="117"/>
      <c r="CW246" s="117"/>
      <c r="CX246" s="117"/>
      <c r="CY246" s="117"/>
      <c r="CZ246" s="117"/>
      <c r="DA246" s="117"/>
      <c r="DB246" s="117"/>
      <c r="DC246" s="117"/>
      <c r="DD246" s="117"/>
      <c r="DE246" s="117"/>
      <c r="DF246" s="117"/>
      <c r="DG246" s="117"/>
      <c r="DH246" s="117"/>
      <c r="DI246" s="117"/>
      <c r="DJ246" s="117"/>
      <c r="DK246" s="117"/>
      <c r="DL246" s="117"/>
      <c r="DM246" s="117"/>
      <c r="DN246" s="117"/>
      <c r="DO246" s="117"/>
      <c r="DP246" s="117"/>
      <c r="DQ246" s="117"/>
      <c r="DR246" s="117"/>
      <c r="DS246" s="117"/>
      <c r="DT246" s="117"/>
      <c r="DU246" s="117"/>
      <c r="DV246" s="117"/>
      <c r="DW246" s="117"/>
      <c r="DX246" s="117"/>
      <c r="DY246" s="117"/>
      <c r="DZ246" s="117"/>
      <c r="EA246" s="117"/>
      <c r="EB246" s="117"/>
      <c r="EC246" s="117"/>
      <c r="ED246" s="117"/>
      <c r="EE246" s="117"/>
      <c r="EF246" s="117"/>
      <c r="EG246" s="117"/>
      <c r="EH246" s="117"/>
      <c r="EI246" s="117"/>
      <c r="EJ246" s="117"/>
      <c r="EK246" s="117"/>
      <c r="EL246" s="117"/>
      <c r="EM246" s="117"/>
      <c r="EN246" s="117"/>
      <c r="EO246" s="117"/>
      <c r="EP246" s="117"/>
      <c r="EQ246" s="117"/>
      <c r="ER246" s="117"/>
      <c r="ES246" s="117"/>
      <c r="ET246" s="117"/>
      <c r="EU246" s="117"/>
      <c r="EV246" s="117"/>
      <c r="EW246" s="117"/>
      <c r="EX246" s="117"/>
      <c r="EY246" s="117"/>
      <c r="EZ246" s="117"/>
      <c r="FA246" s="117"/>
      <c r="FB246" s="117"/>
      <c r="FC246" s="117"/>
      <c r="FD246" s="117"/>
      <c r="FE246" s="117"/>
      <c r="FF246" s="117"/>
      <c r="FG246" s="117"/>
      <c r="FH246" s="117"/>
      <c r="FI246" s="117"/>
      <c r="FJ246" s="117"/>
      <c r="FK246" s="117"/>
      <c r="FL246" s="117"/>
      <c r="FM246" s="117"/>
      <c r="FN246" s="117"/>
      <c r="FO246" s="117"/>
      <c r="FP246" s="117"/>
      <c r="FQ246" s="117"/>
      <c r="FR246" s="117"/>
      <c r="FS246" s="117"/>
      <c r="FT246" s="117"/>
      <c r="FU246" s="117"/>
      <c r="FV246" s="117"/>
      <c r="FW246" s="117"/>
      <c r="FX246" s="117"/>
      <c r="FY246" s="117"/>
      <c r="FZ246" s="117"/>
      <c r="GA246" s="117"/>
      <c r="GB246" s="117"/>
      <c r="GC246" s="117"/>
      <c r="GD246" s="117"/>
      <c r="GE246" s="117"/>
      <c r="GF246" s="117"/>
      <c r="GG246" s="117"/>
      <c r="GH246" s="117"/>
      <c r="GI246" s="117"/>
      <c r="GJ246" s="117"/>
      <c r="GK246" s="117"/>
      <c r="GL246" s="117"/>
      <c r="GM246" s="117"/>
      <c r="GN246" s="117"/>
      <c r="GO246" s="117"/>
      <c r="GP246" s="117"/>
      <c r="GQ246" s="117"/>
      <c r="GR246" s="117"/>
      <c r="GS246" s="117"/>
      <c r="GT246" s="117"/>
      <c r="GU246" s="117"/>
      <c r="GV246" s="117"/>
      <c r="GW246" s="117"/>
      <c r="GX246" s="117"/>
      <c r="GY246" s="117"/>
      <c r="GZ246" s="117"/>
      <c r="HA246" s="117"/>
      <c r="HB246" s="117"/>
      <c r="HC246" s="117"/>
      <c r="HD246" s="117"/>
      <c r="HE246" s="117"/>
      <c r="HF246" s="117"/>
      <c r="HG246" s="117"/>
      <c r="HH246" s="117"/>
      <c r="HI246" s="117"/>
      <c r="HJ246" s="117"/>
      <c r="HK246" s="117"/>
      <c r="HL246" s="117"/>
      <c r="HM246" s="117"/>
      <c r="HN246" s="117"/>
      <c r="HO246" s="117"/>
      <c r="HP246" s="117"/>
      <c r="HQ246" s="117"/>
      <c r="HR246" s="117"/>
      <c r="HS246" s="117"/>
      <c r="HT246" s="117"/>
      <c r="HU246" s="117"/>
      <c r="HV246" s="117"/>
      <c r="HW246" s="117"/>
      <c r="HX246" s="117"/>
      <c r="HY246" s="117"/>
      <c r="HZ246" s="117"/>
      <c r="IA246" s="117"/>
      <c r="IB246" s="117"/>
      <c r="IC246" s="117"/>
      <c r="ID246" s="117"/>
      <c r="IE246" s="117"/>
      <c r="IF246" s="117"/>
      <c r="IG246" s="117"/>
      <c r="IH246" s="117"/>
      <c r="II246" s="117"/>
      <c r="IJ246" s="117"/>
      <c r="IK246" s="117"/>
      <c r="IL246" s="117"/>
      <c r="IM246" s="117"/>
      <c r="IN246" s="117"/>
      <c r="IO246" s="117"/>
      <c r="IP246" s="117"/>
      <c r="IQ246" s="117"/>
      <c r="IR246" s="117"/>
      <c r="IS246" s="117"/>
      <c r="IT246" s="117"/>
      <c r="IU246" s="117"/>
      <c r="IV246" s="117"/>
      <c r="IW246" s="117"/>
    </row>
    <row r="247" customFormat="false" ht="12.75" hidden="false" customHeight="false" outlineLevel="0" collapsed="false">
      <c r="A247" s="117"/>
      <c r="B247" s="128" t="n">
        <v>44287</v>
      </c>
      <c r="C247" s="115" t="n">
        <v>5.7</v>
      </c>
      <c r="E247" s="115" t="n">
        <v>0</v>
      </c>
      <c r="F247" s="116" t="n">
        <v>0.5</v>
      </c>
      <c r="G247" s="115" t="n">
        <v>0.435</v>
      </c>
      <c r="H247" s="115" t="n">
        <v>0.24</v>
      </c>
      <c r="I247" s="115" t="n">
        <v>0.17</v>
      </c>
      <c r="L247" s="117"/>
      <c r="M247" s="117"/>
      <c r="N247" s="117"/>
      <c r="O247" s="117"/>
      <c r="P247" s="117"/>
      <c r="Q247" s="117"/>
      <c r="R247" s="117"/>
      <c r="S247" s="117"/>
      <c r="T247" s="117"/>
      <c r="U247" s="117"/>
      <c r="V247" s="117"/>
      <c r="W247" s="117"/>
      <c r="X247" s="117"/>
      <c r="Y247" s="117"/>
      <c r="Z247" s="117"/>
      <c r="AA247" s="117"/>
      <c r="AB247" s="117"/>
      <c r="AC247" s="117"/>
      <c r="AD247" s="117"/>
      <c r="AE247" s="117"/>
      <c r="AF247" s="117"/>
      <c r="AG247" s="117"/>
      <c r="AH247" s="117"/>
      <c r="AI247" s="117"/>
      <c r="AJ247" s="117"/>
      <c r="AK247" s="117"/>
      <c r="AL247" s="117"/>
      <c r="AM247" s="117"/>
      <c r="AN247" s="117"/>
      <c r="AO247" s="117"/>
      <c r="AP247" s="117"/>
      <c r="AQ247" s="117"/>
      <c r="AR247" s="117"/>
      <c r="AS247" s="117"/>
      <c r="AT247" s="117"/>
      <c r="AU247" s="117"/>
      <c r="AV247" s="117"/>
      <c r="AW247" s="117"/>
      <c r="AX247" s="117"/>
      <c r="AY247" s="117"/>
      <c r="AZ247" s="117"/>
      <c r="BA247" s="117"/>
      <c r="BB247" s="117"/>
      <c r="BC247" s="117"/>
      <c r="BD247" s="117"/>
      <c r="BE247" s="117"/>
      <c r="BF247" s="117"/>
      <c r="BG247" s="117"/>
      <c r="BH247" s="117"/>
      <c r="BI247" s="117"/>
      <c r="BJ247" s="117"/>
      <c r="BK247" s="117"/>
      <c r="BL247" s="117"/>
      <c r="BM247" s="117"/>
      <c r="BN247" s="117"/>
      <c r="BO247" s="117"/>
      <c r="BP247" s="117"/>
      <c r="BQ247" s="117"/>
      <c r="BR247" s="117"/>
      <c r="BS247" s="117"/>
      <c r="BT247" s="117"/>
      <c r="BU247" s="117"/>
      <c r="BV247" s="117"/>
      <c r="BW247" s="117"/>
      <c r="BX247" s="117"/>
      <c r="BY247" s="117"/>
      <c r="BZ247" s="117"/>
      <c r="CA247" s="117"/>
      <c r="CB247" s="117"/>
      <c r="CC247" s="117"/>
      <c r="CD247" s="117"/>
      <c r="CE247" s="117"/>
      <c r="CF247" s="117"/>
      <c r="CG247" s="117"/>
      <c r="CH247" s="117"/>
      <c r="CI247" s="117"/>
      <c r="CJ247" s="117"/>
      <c r="CK247" s="117"/>
      <c r="CL247" s="117"/>
      <c r="CM247" s="117"/>
      <c r="CN247" s="117"/>
      <c r="CO247" s="117"/>
      <c r="CP247" s="117"/>
      <c r="CQ247" s="117"/>
      <c r="CR247" s="117"/>
      <c r="CS247" s="117"/>
      <c r="CT247" s="117"/>
      <c r="CU247" s="117"/>
      <c r="CV247" s="117"/>
      <c r="CW247" s="117"/>
      <c r="CX247" s="117"/>
      <c r="CY247" s="117"/>
      <c r="CZ247" s="117"/>
      <c r="DA247" s="117"/>
      <c r="DB247" s="117"/>
      <c r="DC247" s="117"/>
      <c r="DD247" s="117"/>
      <c r="DE247" s="117"/>
      <c r="DF247" s="117"/>
      <c r="DG247" s="117"/>
      <c r="DH247" s="117"/>
      <c r="DI247" s="117"/>
      <c r="DJ247" s="117"/>
      <c r="DK247" s="117"/>
      <c r="DL247" s="117"/>
      <c r="DM247" s="117"/>
      <c r="DN247" s="117"/>
      <c r="DO247" s="117"/>
      <c r="DP247" s="117"/>
      <c r="DQ247" s="117"/>
      <c r="DR247" s="117"/>
      <c r="DS247" s="117"/>
      <c r="DT247" s="117"/>
      <c r="DU247" s="117"/>
      <c r="DV247" s="117"/>
      <c r="DW247" s="117"/>
      <c r="DX247" s="117"/>
      <c r="DY247" s="117"/>
      <c r="DZ247" s="117"/>
      <c r="EA247" s="117"/>
      <c r="EB247" s="117"/>
      <c r="EC247" s="117"/>
      <c r="ED247" s="117"/>
      <c r="EE247" s="117"/>
      <c r="EF247" s="117"/>
      <c r="EG247" s="117"/>
      <c r="EH247" s="117"/>
      <c r="EI247" s="117"/>
      <c r="EJ247" s="117"/>
      <c r="EK247" s="117"/>
      <c r="EL247" s="117"/>
      <c r="EM247" s="117"/>
      <c r="EN247" s="117"/>
      <c r="EO247" s="117"/>
      <c r="EP247" s="117"/>
      <c r="EQ247" s="117"/>
      <c r="ER247" s="117"/>
      <c r="ES247" s="117"/>
      <c r="ET247" s="117"/>
      <c r="EU247" s="117"/>
      <c r="EV247" s="117"/>
      <c r="EW247" s="117"/>
      <c r="EX247" s="117"/>
      <c r="EY247" s="117"/>
      <c r="EZ247" s="117"/>
      <c r="FA247" s="117"/>
      <c r="FB247" s="117"/>
      <c r="FC247" s="117"/>
      <c r="FD247" s="117"/>
      <c r="FE247" s="117"/>
      <c r="FF247" s="117"/>
      <c r="FG247" s="117"/>
      <c r="FH247" s="117"/>
      <c r="FI247" s="117"/>
      <c r="FJ247" s="117"/>
      <c r="FK247" s="117"/>
      <c r="FL247" s="117"/>
      <c r="FM247" s="117"/>
      <c r="FN247" s="117"/>
      <c r="FO247" s="117"/>
      <c r="FP247" s="117"/>
      <c r="FQ247" s="117"/>
      <c r="FR247" s="117"/>
      <c r="FS247" s="117"/>
      <c r="FT247" s="117"/>
      <c r="FU247" s="117"/>
      <c r="FV247" s="117"/>
      <c r="FW247" s="117"/>
      <c r="FX247" s="117"/>
      <c r="FY247" s="117"/>
      <c r="FZ247" s="117"/>
      <c r="GA247" s="117"/>
      <c r="GB247" s="117"/>
      <c r="GC247" s="117"/>
      <c r="GD247" s="117"/>
      <c r="GE247" s="117"/>
      <c r="GF247" s="117"/>
      <c r="GG247" s="117"/>
      <c r="GH247" s="117"/>
      <c r="GI247" s="117"/>
      <c r="GJ247" s="117"/>
      <c r="GK247" s="117"/>
      <c r="GL247" s="117"/>
      <c r="GM247" s="117"/>
      <c r="GN247" s="117"/>
      <c r="GO247" s="117"/>
      <c r="GP247" s="117"/>
      <c r="GQ247" s="117"/>
      <c r="GR247" s="117"/>
      <c r="GS247" s="117"/>
      <c r="GT247" s="117"/>
      <c r="GU247" s="117"/>
      <c r="GV247" s="117"/>
      <c r="GW247" s="117"/>
      <c r="GX247" s="117"/>
      <c r="GY247" s="117"/>
      <c r="GZ247" s="117"/>
      <c r="HA247" s="117"/>
      <c r="HB247" s="117"/>
      <c r="HC247" s="117"/>
      <c r="HD247" s="117"/>
      <c r="HE247" s="117"/>
      <c r="HF247" s="117"/>
      <c r="HG247" s="117"/>
      <c r="HH247" s="117"/>
      <c r="HI247" s="117"/>
      <c r="HJ247" s="117"/>
      <c r="HK247" s="117"/>
      <c r="HL247" s="117"/>
      <c r="HM247" s="117"/>
      <c r="HN247" s="117"/>
      <c r="HO247" s="117"/>
      <c r="HP247" s="117"/>
      <c r="HQ247" s="117"/>
      <c r="HR247" s="117"/>
      <c r="HS247" s="117"/>
      <c r="HT247" s="117"/>
      <c r="HU247" s="117"/>
      <c r="HV247" s="117"/>
      <c r="HW247" s="117"/>
      <c r="HX247" s="117"/>
      <c r="HY247" s="117"/>
      <c r="HZ247" s="117"/>
      <c r="IA247" s="117"/>
      <c r="IB247" s="117"/>
      <c r="IC247" s="117"/>
      <c r="ID247" s="117"/>
      <c r="IE247" s="117"/>
      <c r="IF247" s="117"/>
      <c r="IG247" s="117"/>
      <c r="IH247" s="117"/>
      <c r="II247" s="117"/>
      <c r="IJ247" s="117"/>
      <c r="IK247" s="117"/>
      <c r="IL247" s="117"/>
      <c r="IM247" s="117"/>
      <c r="IN247" s="117"/>
      <c r="IO247" s="117"/>
      <c r="IP247" s="117"/>
      <c r="IQ247" s="117"/>
      <c r="IR247" s="117"/>
      <c r="IS247" s="117"/>
      <c r="IT247" s="117"/>
      <c r="IU247" s="117"/>
      <c r="IV247" s="117"/>
      <c r="IW247" s="117"/>
    </row>
    <row r="248" customFormat="false" ht="12.75" hidden="false" customHeight="false" outlineLevel="0" collapsed="false">
      <c r="A248" s="117"/>
      <c r="B248" s="128" t="n">
        <v>44317</v>
      </c>
      <c r="C248" s="115" t="n">
        <v>5.744</v>
      </c>
      <c r="E248" s="115" t="n">
        <v>0</v>
      </c>
      <c r="F248" s="116" t="n">
        <v>0.44</v>
      </c>
      <c r="G248" s="115" t="n">
        <v>0.385</v>
      </c>
      <c r="H248" s="115" t="n">
        <v>0.195</v>
      </c>
      <c r="I248" s="115" t="n">
        <v>0.165</v>
      </c>
      <c r="L248" s="117"/>
      <c r="M248" s="117"/>
      <c r="N248" s="117"/>
      <c r="O248" s="117"/>
      <c r="P248" s="117"/>
      <c r="Q248" s="117"/>
      <c r="R248" s="117"/>
      <c r="S248" s="117"/>
      <c r="T248" s="117"/>
      <c r="U248" s="117"/>
      <c r="V248" s="117"/>
      <c r="W248" s="117"/>
      <c r="X248" s="117"/>
      <c r="Y248" s="117"/>
      <c r="Z248" s="117"/>
      <c r="AA248" s="117"/>
      <c r="AB248" s="117"/>
      <c r="AC248" s="117"/>
      <c r="AD248" s="117"/>
      <c r="AE248" s="117"/>
      <c r="AF248" s="117"/>
      <c r="AG248" s="117"/>
      <c r="AH248" s="117"/>
      <c r="AI248" s="117"/>
      <c r="AJ248" s="117"/>
      <c r="AK248" s="117"/>
      <c r="AL248" s="117"/>
      <c r="AM248" s="117"/>
      <c r="AN248" s="117"/>
      <c r="AO248" s="117"/>
      <c r="AP248" s="117"/>
      <c r="AQ248" s="117"/>
      <c r="AR248" s="117"/>
      <c r="AS248" s="117"/>
      <c r="AT248" s="117"/>
      <c r="AU248" s="117"/>
      <c r="AV248" s="117"/>
      <c r="AW248" s="117"/>
      <c r="AX248" s="117"/>
      <c r="AY248" s="117"/>
      <c r="AZ248" s="117"/>
      <c r="BA248" s="117"/>
      <c r="BB248" s="117"/>
      <c r="BC248" s="117"/>
      <c r="BD248" s="117"/>
      <c r="BE248" s="117"/>
      <c r="BF248" s="117"/>
      <c r="BG248" s="117"/>
      <c r="BH248" s="117"/>
      <c r="BI248" s="117"/>
      <c r="BJ248" s="117"/>
      <c r="BK248" s="117"/>
      <c r="BL248" s="117"/>
      <c r="BM248" s="117"/>
      <c r="BN248" s="117"/>
      <c r="BO248" s="117"/>
      <c r="BP248" s="117"/>
      <c r="BQ248" s="117"/>
      <c r="BR248" s="117"/>
      <c r="BS248" s="117"/>
      <c r="BT248" s="117"/>
      <c r="BU248" s="117"/>
      <c r="BV248" s="117"/>
      <c r="BW248" s="117"/>
      <c r="BX248" s="117"/>
      <c r="BY248" s="117"/>
      <c r="BZ248" s="117"/>
      <c r="CA248" s="117"/>
      <c r="CB248" s="117"/>
      <c r="CC248" s="117"/>
      <c r="CD248" s="117"/>
      <c r="CE248" s="117"/>
      <c r="CF248" s="117"/>
      <c r="CG248" s="117"/>
      <c r="CH248" s="117"/>
      <c r="CI248" s="117"/>
      <c r="CJ248" s="117"/>
      <c r="CK248" s="117"/>
      <c r="CL248" s="117"/>
      <c r="CM248" s="117"/>
      <c r="CN248" s="117"/>
      <c r="CO248" s="117"/>
      <c r="CP248" s="117"/>
      <c r="CQ248" s="117"/>
      <c r="CR248" s="117"/>
      <c r="CS248" s="117"/>
      <c r="CT248" s="117"/>
      <c r="CU248" s="117"/>
      <c r="CV248" s="117"/>
      <c r="CW248" s="117"/>
      <c r="CX248" s="117"/>
      <c r="CY248" s="117"/>
      <c r="CZ248" s="117"/>
      <c r="DA248" s="117"/>
      <c r="DB248" s="117"/>
      <c r="DC248" s="117"/>
      <c r="DD248" s="117"/>
      <c r="DE248" s="117"/>
      <c r="DF248" s="117"/>
      <c r="DG248" s="117"/>
      <c r="DH248" s="117"/>
      <c r="DI248" s="117"/>
      <c r="DJ248" s="117"/>
      <c r="DK248" s="117"/>
      <c r="DL248" s="117"/>
      <c r="DM248" s="117"/>
      <c r="DN248" s="117"/>
      <c r="DO248" s="117"/>
      <c r="DP248" s="117"/>
      <c r="DQ248" s="117"/>
      <c r="DR248" s="117"/>
      <c r="DS248" s="117"/>
      <c r="DT248" s="117"/>
      <c r="DU248" s="117"/>
      <c r="DV248" s="117"/>
      <c r="DW248" s="117"/>
      <c r="DX248" s="117"/>
      <c r="DY248" s="117"/>
      <c r="DZ248" s="117"/>
      <c r="EA248" s="117"/>
      <c r="EB248" s="117"/>
      <c r="EC248" s="117"/>
      <c r="ED248" s="117"/>
      <c r="EE248" s="117"/>
      <c r="EF248" s="117"/>
      <c r="EG248" s="117"/>
      <c r="EH248" s="117"/>
      <c r="EI248" s="117"/>
      <c r="EJ248" s="117"/>
      <c r="EK248" s="117"/>
      <c r="EL248" s="117"/>
      <c r="EM248" s="117"/>
      <c r="EN248" s="117"/>
      <c r="EO248" s="117"/>
      <c r="EP248" s="117"/>
      <c r="EQ248" s="117"/>
      <c r="ER248" s="117"/>
      <c r="ES248" s="117"/>
      <c r="ET248" s="117"/>
      <c r="EU248" s="117"/>
      <c r="EV248" s="117"/>
      <c r="EW248" s="117"/>
      <c r="EX248" s="117"/>
      <c r="EY248" s="117"/>
      <c r="EZ248" s="117"/>
      <c r="FA248" s="117"/>
      <c r="FB248" s="117"/>
      <c r="FC248" s="117"/>
      <c r="FD248" s="117"/>
      <c r="FE248" s="117"/>
      <c r="FF248" s="117"/>
      <c r="FG248" s="117"/>
      <c r="FH248" s="117"/>
      <c r="FI248" s="117"/>
      <c r="FJ248" s="117"/>
      <c r="FK248" s="117"/>
      <c r="FL248" s="117"/>
      <c r="FM248" s="117"/>
      <c r="FN248" s="117"/>
      <c r="FO248" s="117"/>
      <c r="FP248" s="117"/>
      <c r="FQ248" s="117"/>
      <c r="FR248" s="117"/>
      <c r="FS248" s="117"/>
      <c r="FT248" s="117"/>
      <c r="FU248" s="117"/>
      <c r="FV248" s="117"/>
      <c r="FW248" s="117"/>
      <c r="FX248" s="117"/>
      <c r="FY248" s="117"/>
      <c r="FZ248" s="117"/>
      <c r="GA248" s="117"/>
      <c r="GB248" s="117"/>
      <c r="GC248" s="117"/>
      <c r="GD248" s="117"/>
      <c r="GE248" s="117"/>
      <c r="GF248" s="117"/>
      <c r="GG248" s="117"/>
      <c r="GH248" s="117"/>
      <c r="GI248" s="117"/>
      <c r="GJ248" s="117"/>
      <c r="GK248" s="117"/>
      <c r="GL248" s="117"/>
      <c r="GM248" s="117"/>
      <c r="GN248" s="117"/>
      <c r="GO248" s="117"/>
      <c r="GP248" s="117"/>
      <c r="GQ248" s="117"/>
      <c r="GR248" s="117"/>
      <c r="GS248" s="117"/>
      <c r="GT248" s="117"/>
      <c r="GU248" s="117"/>
      <c r="GV248" s="117"/>
      <c r="GW248" s="117"/>
      <c r="GX248" s="117"/>
      <c r="GY248" s="117"/>
      <c r="GZ248" s="117"/>
      <c r="HA248" s="117"/>
      <c r="HB248" s="117"/>
      <c r="HC248" s="117"/>
      <c r="HD248" s="117"/>
      <c r="HE248" s="117"/>
      <c r="HF248" s="117"/>
      <c r="HG248" s="117"/>
      <c r="HH248" s="117"/>
      <c r="HI248" s="117"/>
      <c r="HJ248" s="117"/>
      <c r="HK248" s="117"/>
      <c r="HL248" s="117"/>
      <c r="HM248" s="117"/>
      <c r="HN248" s="117"/>
      <c r="HO248" s="117"/>
      <c r="HP248" s="117"/>
      <c r="HQ248" s="117"/>
      <c r="HR248" s="117"/>
      <c r="HS248" s="117"/>
      <c r="HT248" s="117"/>
      <c r="HU248" s="117"/>
      <c r="HV248" s="117"/>
      <c r="HW248" s="117"/>
      <c r="HX248" s="117"/>
      <c r="HY248" s="117"/>
      <c r="HZ248" s="117"/>
      <c r="IA248" s="117"/>
      <c r="IB248" s="117"/>
      <c r="IC248" s="117"/>
      <c r="ID248" s="117"/>
      <c r="IE248" s="117"/>
      <c r="IF248" s="117"/>
      <c r="IG248" s="117"/>
      <c r="IH248" s="117"/>
      <c r="II248" s="117"/>
      <c r="IJ248" s="117"/>
      <c r="IK248" s="117"/>
      <c r="IL248" s="117"/>
      <c r="IM248" s="117"/>
      <c r="IN248" s="117"/>
      <c r="IO248" s="117"/>
      <c r="IP248" s="117"/>
      <c r="IQ248" s="117"/>
      <c r="IR248" s="117"/>
      <c r="IS248" s="117"/>
      <c r="IT248" s="117"/>
      <c r="IU248" s="117"/>
      <c r="IV248" s="117"/>
      <c r="IW248" s="117"/>
    </row>
    <row r="249" customFormat="false" ht="12.75" hidden="false" customHeight="false" outlineLevel="0" collapsed="false">
      <c r="A249" s="117"/>
      <c r="B249" s="128" t="n">
        <v>44348</v>
      </c>
      <c r="C249" s="115" t="n">
        <v>5.781</v>
      </c>
      <c r="E249" s="115" t="n">
        <v>0</v>
      </c>
      <c r="F249" s="116" t="n">
        <v>0.44</v>
      </c>
      <c r="G249" s="115" t="n">
        <v>0.385</v>
      </c>
      <c r="H249" s="115" t="n">
        <v>0.195</v>
      </c>
      <c r="I249" s="115" t="n">
        <v>0.17</v>
      </c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  <c r="AA249" s="117"/>
      <c r="AB249" s="117"/>
      <c r="AC249" s="117"/>
      <c r="AD249" s="117"/>
      <c r="AE249" s="117"/>
      <c r="AF249" s="117"/>
      <c r="AG249" s="117"/>
      <c r="AH249" s="117"/>
      <c r="AI249" s="117"/>
      <c r="AJ249" s="117"/>
      <c r="AK249" s="117"/>
      <c r="AL249" s="117"/>
      <c r="AM249" s="117"/>
      <c r="AN249" s="117"/>
      <c r="AO249" s="117"/>
      <c r="AP249" s="117"/>
      <c r="AQ249" s="117"/>
      <c r="AR249" s="117"/>
      <c r="AS249" s="117"/>
      <c r="AT249" s="117"/>
      <c r="AU249" s="117"/>
      <c r="AV249" s="117"/>
      <c r="AW249" s="117"/>
      <c r="AX249" s="117"/>
      <c r="AY249" s="117"/>
      <c r="AZ249" s="117"/>
      <c r="BA249" s="117"/>
      <c r="BB249" s="117"/>
      <c r="BC249" s="117"/>
      <c r="BD249" s="117"/>
      <c r="BE249" s="117"/>
      <c r="BF249" s="117"/>
      <c r="BG249" s="117"/>
      <c r="BH249" s="117"/>
      <c r="BI249" s="117"/>
      <c r="BJ249" s="117"/>
      <c r="BK249" s="117"/>
      <c r="BL249" s="117"/>
      <c r="BM249" s="117"/>
      <c r="BN249" s="117"/>
      <c r="BO249" s="117"/>
      <c r="BP249" s="117"/>
      <c r="BQ249" s="117"/>
      <c r="BR249" s="117"/>
      <c r="BS249" s="117"/>
      <c r="BT249" s="117"/>
      <c r="BU249" s="117"/>
      <c r="BV249" s="117"/>
      <c r="BW249" s="117"/>
      <c r="BX249" s="117"/>
      <c r="BY249" s="117"/>
      <c r="BZ249" s="117"/>
      <c r="CA249" s="117"/>
      <c r="CB249" s="117"/>
      <c r="CC249" s="117"/>
      <c r="CD249" s="117"/>
      <c r="CE249" s="117"/>
      <c r="CF249" s="117"/>
      <c r="CG249" s="117"/>
      <c r="CH249" s="117"/>
      <c r="CI249" s="117"/>
      <c r="CJ249" s="117"/>
      <c r="CK249" s="117"/>
      <c r="CL249" s="117"/>
      <c r="CM249" s="117"/>
      <c r="CN249" s="117"/>
      <c r="CO249" s="117"/>
      <c r="CP249" s="117"/>
      <c r="CQ249" s="117"/>
      <c r="CR249" s="117"/>
      <c r="CS249" s="117"/>
      <c r="CT249" s="117"/>
      <c r="CU249" s="117"/>
      <c r="CV249" s="117"/>
      <c r="CW249" s="117"/>
      <c r="CX249" s="117"/>
      <c r="CY249" s="117"/>
      <c r="CZ249" s="117"/>
      <c r="DA249" s="117"/>
      <c r="DB249" s="117"/>
      <c r="DC249" s="117"/>
      <c r="DD249" s="117"/>
      <c r="DE249" s="117"/>
      <c r="DF249" s="117"/>
      <c r="DG249" s="117"/>
      <c r="DH249" s="117"/>
      <c r="DI249" s="117"/>
      <c r="DJ249" s="117"/>
      <c r="DK249" s="117"/>
      <c r="DL249" s="117"/>
      <c r="DM249" s="117"/>
      <c r="DN249" s="117"/>
      <c r="DO249" s="117"/>
      <c r="DP249" s="117"/>
      <c r="DQ249" s="117"/>
      <c r="DR249" s="117"/>
      <c r="DS249" s="117"/>
      <c r="DT249" s="117"/>
      <c r="DU249" s="117"/>
      <c r="DV249" s="117"/>
      <c r="DW249" s="117"/>
      <c r="DX249" s="117"/>
      <c r="DY249" s="117"/>
      <c r="DZ249" s="117"/>
      <c r="EA249" s="117"/>
      <c r="EB249" s="117"/>
      <c r="EC249" s="117"/>
      <c r="ED249" s="117"/>
      <c r="EE249" s="117"/>
      <c r="EF249" s="117"/>
      <c r="EG249" s="117"/>
      <c r="EH249" s="117"/>
      <c r="EI249" s="117"/>
      <c r="EJ249" s="117"/>
      <c r="EK249" s="117"/>
      <c r="EL249" s="117"/>
      <c r="EM249" s="117"/>
      <c r="EN249" s="117"/>
      <c r="EO249" s="117"/>
      <c r="EP249" s="117"/>
      <c r="EQ249" s="117"/>
      <c r="ER249" s="117"/>
      <c r="ES249" s="117"/>
      <c r="ET249" s="117"/>
      <c r="EU249" s="117"/>
      <c r="EV249" s="117"/>
      <c r="EW249" s="117"/>
      <c r="EX249" s="117"/>
      <c r="EY249" s="117"/>
      <c r="EZ249" s="117"/>
      <c r="FA249" s="117"/>
      <c r="FB249" s="117"/>
      <c r="FC249" s="117"/>
      <c r="FD249" s="117"/>
      <c r="FE249" s="117"/>
      <c r="FF249" s="117"/>
      <c r="FG249" s="117"/>
      <c r="FH249" s="117"/>
      <c r="FI249" s="117"/>
      <c r="FJ249" s="117"/>
      <c r="FK249" s="117"/>
      <c r="FL249" s="117"/>
      <c r="FM249" s="117"/>
      <c r="FN249" s="117"/>
      <c r="FO249" s="117"/>
      <c r="FP249" s="117"/>
      <c r="FQ249" s="117"/>
      <c r="FR249" s="117"/>
      <c r="FS249" s="117"/>
      <c r="FT249" s="117"/>
      <c r="FU249" s="117"/>
      <c r="FV249" s="117"/>
      <c r="FW249" s="117"/>
      <c r="FX249" s="117"/>
      <c r="FY249" s="117"/>
      <c r="FZ249" s="117"/>
      <c r="GA249" s="117"/>
      <c r="GB249" s="117"/>
      <c r="GC249" s="117"/>
      <c r="GD249" s="117"/>
      <c r="GE249" s="117"/>
      <c r="GF249" s="117"/>
      <c r="GG249" s="117"/>
      <c r="GH249" s="117"/>
      <c r="GI249" s="117"/>
      <c r="GJ249" s="117"/>
      <c r="GK249" s="117"/>
      <c r="GL249" s="117"/>
      <c r="GM249" s="117"/>
      <c r="GN249" s="117"/>
      <c r="GO249" s="117"/>
      <c r="GP249" s="117"/>
      <c r="GQ249" s="117"/>
      <c r="GR249" s="117"/>
      <c r="GS249" s="117"/>
      <c r="GT249" s="117"/>
      <c r="GU249" s="117"/>
      <c r="GV249" s="117"/>
      <c r="GW249" s="117"/>
      <c r="GX249" s="117"/>
      <c r="GY249" s="117"/>
      <c r="GZ249" s="117"/>
      <c r="HA249" s="117"/>
      <c r="HB249" s="117"/>
      <c r="HC249" s="117"/>
      <c r="HD249" s="117"/>
      <c r="HE249" s="117"/>
      <c r="HF249" s="117"/>
      <c r="HG249" s="117"/>
      <c r="HH249" s="117"/>
      <c r="HI249" s="117"/>
      <c r="HJ249" s="117"/>
      <c r="HK249" s="117"/>
      <c r="HL249" s="117"/>
      <c r="HM249" s="117"/>
      <c r="HN249" s="117"/>
      <c r="HO249" s="117"/>
      <c r="HP249" s="117"/>
      <c r="HQ249" s="117"/>
      <c r="HR249" s="117"/>
      <c r="HS249" s="117"/>
      <c r="HT249" s="117"/>
      <c r="HU249" s="117"/>
      <c r="HV249" s="117"/>
      <c r="HW249" s="117"/>
      <c r="HX249" s="117"/>
      <c r="HY249" s="117"/>
      <c r="HZ249" s="117"/>
      <c r="IA249" s="117"/>
      <c r="IB249" s="117"/>
      <c r="IC249" s="117"/>
      <c r="ID249" s="117"/>
      <c r="IE249" s="117"/>
      <c r="IF249" s="117"/>
      <c r="IG249" s="117"/>
      <c r="IH249" s="117"/>
      <c r="II249" s="117"/>
      <c r="IJ249" s="117"/>
      <c r="IK249" s="117"/>
      <c r="IL249" s="117"/>
      <c r="IM249" s="117"/>
      <c r="IN249" s="117"/>
      <c r="IO249" s="117"/>
      <c r="IP249" s="117"/>
      <c r="IQ249" s="117"/>
      <c r="IR249" s="117"/>
      <c r="IS249" s="117"/>
      <c r="IT249" s="117"/>
      <c r="IU249" s="117"/>
      <c r="IV249" s="117"/>
      <c r="IW249" s="117"/>
    </row>
    <row r="250" customFormat="false" ht="12.75" hidden="false" customHeight="false" outlineLevel="0" collapsed="false">
      <c r="A250" s="117"/>
      <c r="B250" s="128" t="n">
        <v>44378</v>
      </c>
      <c r="C250" s="115" t="n">
        <v>5.821</v>
      </c>
      <c r="E250" s="115" t="n">
        <v>0</v>
      </c>
      <c r="F250" s="116" t="n">
        <v>0.5</v>
      </c>
      <c r="G250" s="115" t="n">
        <v>0.3975</v>
      </c>
      <c r="H250" s="115" t="n">
        <v>0.265</v>
      </c>
      <c r="I250" s="115" t="n">
        <v>0.175</v>
      </c>
      <c r="L250" s="117"/>
      <c r="M250" s="117"/>
      <c r="N250" s="117"/>
      <c r="O250" s="117"/>
      <c r="P250" s="117"/>
      <c r="Q250" s="117"/>
      <c r="R250" s="117"/>
      <c r="S250" s="117"/>
      <c r="T250" s="117"/>
      <c r="U250" s="117"/>
      <c r="V250" s="117"/>
      <c r="W250" s="117"/>
      <c r="X250" s="117"/>
      <c r="Y250" s="117"/>
      <c r="Z250" s="117"/>
      <c r="AA250" s="117"/>
      <c r="AB250" s="117"/>
      <c r="AC250" s="117"/>
      <c r="AD250" s="117"/>
      <c r="AE250" s="117"/>
      <c r="AF250" s="117"/>
      <c r="AG250" s="117"/>
      <c r="AH250" s="117"/>
      <c r="AI250" s="117"/>
      <c r="AJ250" s="117"/>
      <c r="AK250" s="117"/>
      <c r="AL250" s="117"/>
      <c r="AM250" s="117"/>
      <c r="AN250" s="117"/>
      <c r="AO250" s="117"/>
      <c r="AP250" s="117"/>
      <c r="AQ250" s="117"/>
      <c r="AR250" s="117"/>
      <c r="AS250" s="117"/>
      <c r="AT250" s="117"/>
      <c r="AU250" s="117"/>
      <c r="AV250" s="117"/>
      <c r="AW250" s="117"/>
      <c r="AX250" s="117"/>
      <c r="AY250" s="117"/>
      <c r="AZ250" s="117"/>
      <c r="BA250" s="117"/>
      <c r="BB250" s="117"/>
      <c r="BC250" s="117"/>
      <c r="BD250" s="117"/>
      <c r="BE250" s="117"/>
      <c r="BF250" s="117"/>
      <c r="BG250" s="117"/>
      <c r="BH250" s="117"/>
      <c r="BI250" s="117"/>
      <c r="BJ250" s="117"/>
      <c r="BK250" s="117"/>
      <c r="BL250" s="117"/>
      <c r="BM250" s="117"/>
      <c r="BN250" s="117"/>
      <c r="BO250" s="117"/>
      <c r="BP250" s="117"/>
      <c r="BQ250" s="117"/>
      <c r="BR250" s="117"/>
      <c r="BS250" s="117"/>
      <c r="BT250" s="117"/>
      <c r="BU250" s="117"/>
      <c r="BV250" s="117"/>
      <c r="BW250" s="117"/>
      <c r="BX250" s="117"/>
      <c r="BY250" s="117"/>
      <c r="BZ250" s="117"/>
      <c r="CA250" s="117"/>
      <c r="CB250" s="117"/>
      <c r="CC250" s="117"/>
      <c r="CD250" s="117"/>
      <c r="CE250" s="117"/>
      <c r="CF250" s="117"/>
      <c r="CG250" s="117"/>
      <c r="CH250" s="117"/>
      <c r="CI250" s="117"/>
      <c r="CJ250" s="117"/>
      <c r="CK250" s="117"/>
      <c r="CL250" s="117"/>
      <c r="CM250" s="117"/>
      <c r="CN250" s="117"/>
      <c r="CO250" s="117"/>
      <c r="CP250" s="117"/>
      <c r="CQ250" s="117"/>
      <c r="CR250" s="117"/>
      <c r="CS250" s="117"/>
      <c r="CT250" s="117"/>
      <c r="CU250" s="117"/>
      <c r="CV250" s="117"/>
      <c r="CW250" s="117"/>
      <c r="CX250" s="117"/>
      <c r="CY250" s="117"/>
      <c r="CZ250" s="117"/>
      <c r="DA250" s="117"/>
      <c r="DB250" s="117"/>
      <c r="DC250" s="117"/>
      <c r="DD250" s="117"/>
      <c r="DE250" s="117"/>
      <c r="DF250" s="117"/>
      <c r="DG250" s="117"/>
      <c r="DH250" s="117"/>
      <c r="DI250" s="117"/>
      <c r="DJ250" s="117"/>
      <c r="DK250" s="117"/>
      <c r="DL250" s="117"/>
      <c r="DM250" s="117"/>
      <c r="DN250" s="117"/>
      <c r="DO250" s="117"/>
      <c r="DP250" s="117"/>
      <c r="DQ250" s="117"/>
      <c r="DR250" s="117"/>
      <c r="DS250" s="117"/>
      <c r="DT250" s="117"/>
      <c r="DU250" s="117"/>
      <c r="DV250" s="117"/>
      <c r="DW250" s="117"/>
      <c r="DX250" s="117"/>
      <c r="DY250" s="117"/>
      <c r="DZ250" s="117"/>
      <c r="EA250" s="117"/>
      <c r="EB250" s="117"/>
      <c r="EC250" s="117"/>
      <c r="ED250" s="117"/>
      <c r="EE250" s="117"/>
      <c r="EF250" s="117"/>
      <c r="EG250" s="117"/>
      <c r="EH250" s="117"/>
      <c r="EI250" s="117"/>
      <c r="EJ250" s="117"/>
      <c r="EK250" s="117"/>
      <c r="EL250" s="117"/>
      <c r="EM250" s="117"/>
      <c r="EN250" s="117"/>
      <c r="EO250" s="117"/>
      <c r="EP250" s="117"/>
      <c r="EQ250" s="117"/>
      <c r="ER250" s="117"/>
      <c r="ES250" s="117"/>
      <c r="ET250" s="117"/>
      <c r="EU250" s="117"/>
      <c r="EV250" s="117"/>
      <c r="EW250" s="117"/>
      <c r="EX250" s="117"/>
      <c r="EY250" s="117"/>
      <c r="EZ250" s="117"/>
      <c r="FA250" s="117"/>
      <c r="FB250" s="117"/>
      <c r="FC250" s="117"/>
      <c r="FD250" s="117"/>
      <c r="FE250" s="117"/>
      <c r="FF250" s="117"/>
      <c r="FG250" s="117"/>
      <c r="FH250" s="117"/>
      <c r="FI250" s="117"/>
      <c r="FJ250" s="117"/>
      <c r="FK250" s="117"/>
      <c r="FL250" s="117"/>
      <c r="FM250" s="117"/>
      <c r="FN250" s="117"/>
      <c r="FO250" s="117"/>
      <c r="FP250" s="117"/>
      <c r="FQ250" s="117"/>
      <c r="FR250" s="117"/>
      <c r="FS250" s="117"/>
      <c r="FT250" s="117"/>
      <c r="FU250" s="117"/>
      <c r="FV250" s="117"/>
      <c r="FW250" s="117"/>
      <c r="FX250" s="117"/>
      <c r="FY250" s="117"/>
      <c r="FZ250" s="117"/>
      <c r="GA250" s="117"/>
      <c r="GB250" s="117"/>
      <c r="GC250" s="117"/>
      <c r="GD250" s="117"/>
      <c r="GE250" s="117"/>
      <c r="GF250" s="117"/>
      <c r="GG250" s="117"/>
      <c r="GH250" s="117"/>
      <c r="GI250" s="117"/>
      <c r="GJ250" s="117"/>
      <c r="GK250" s="117"/>
      <c r="GL250" s="117"/>
      <c r="GM250" s="117"/>
      <c r="GN250" s="117"/>
      <c r="GO250" s="117"/>
      <c r="GP250" s="117"/>
      <c r="GQ250" s="117"/>
      <c r="GR250" s="117"/>
      <c r="GS250" s="117"/>
      <c r="GT250" s="117"/>
      <c r="GU250" s="117"/>
      <c r="GV250" s="117"/>
      <c r="GW250" s="117"/>
      <c r="GX250" s="117"/>
      <c r="GY250" s="117"/>
      <c r="GZ250" s="117"/>
      <c r="HA250" s="117"/>
      <c r="HB250" s="117"/>
      <c r="HC250" s="117"/>
      <c r="HD250" s="117"/>
      <c r="HE250" s="117"/>
      <c r="HF250" s="117"/>
      <c r="HG250" s="117"/>
      <c r="HH250" s="117"/>
      <c r="HI250" s="117"/>
      <c r="HJ250" s="117"/>
      <c r="HK250" s="117"/>
      <c r="HL250" s="117"/>
      <c r="HM250" s="117"/>
      <c r="HN250" s="117"/>
      <c r="HO250" s="117"/>
      <c r="HP250" s="117"/>
      <c r="HQ250" s="117"/>
      <c r="HR250" s="117"/>
      <c r="HS250" s="117"/>
      <c r="HT250" s="117"/>
      <c r="HU250" s="117"/>
      <c r="HV250" s="117"/>
      <c r="HW250" s="117"/>
      <c r="HX250" s="117"/>
      <c r="HY250" s="117"/>
      <c r="HZ250" s="117"/>
      <c r="IA250" s="117"/>
      <c r="IB250" s="117"/>
      <c r="IC250" s="117"/>
      <c r="ID250" s="117"/>
      <c r="IE250" s="117"/>
      <c r="IF250" s="117"/>
      <c r="IG250" s="117"/>
      <c r="IH250" s="117"/>
      <c r="II250" s="117"/>
      <c r="IJ250" s="117"/>
      <c r="IK250" s="117"/>
      <c r="IL250" s="117"/>
      <c r="IM250" s="117"/>
      <c r="IN250" s="117"/>
      <c r="IO250" s="117"/>
      <c r="IP250" s="117"/>
      <c r="IQ250" s="117"/>
      <c r="IR250" s="117"/>
      <c r="IS250" s="117"/>
      <c r="IT250" s="117"/>
      <c r="IU250" s="117"/>
      <c r="IV250" s="117"/>
      <c r="IW250" s="117"/>
    </row>
    <row r="251" customFormat="false" ht="12.75" hidden="false" customHeight="false" outlineLevel="0" collapsed="false">
      <c r="A251" s="117"/>
      <c r="B251" s="128" t="n">
        <v>44409</v>
      </c>
      <c r="C251" s="115" t="n">
        <v>5.869</v>
      </c>
      <c r="E251" s="115" t="n">
        <v>0</v>
      </c>
      <c r="F251" s="116" t="n">
        <v>0.5</v>
      </c>
      <c r="G251" s="115" t="n">
        <v>0.4</v>
      </c>
      <c r="H251" s="115" t="n">
        <v>0.205</v>
      </c>
      <c r="I251" s="115" t="n">
        <v>0.175</v>
      </c>
      <c r="L251" s="117"/>
      <c r="M251" s="117"/>
      <c r="N251" s="117"/>
      <c r="O251" s="117"/>
      <c r="P251" s="117"/>
      <c r="Q251" s="117"/>
      <c r="R251" s="117"/>
      <c r="S251" s="117"/>
      <c r="T251" s="117"/>
      <c r="U251" s="117"/>
      <c r="V251" s="117"/>
      <c r="W251" s="117"/>
      <c r="X251" s="117"/>
      <c r="Y251" s="117"/>
      <c r="Z251" s="117"/>
      <c r="AA251" s="117"/>
      <c r="AB251" s="117"/>
      <c r="AC251" s="117"/>
      <c r="AD251" s="117"/>
      <c r="AE251" s="117"/>
      <c r="AF251" s="117"/>
      <c r="AG251" s="117"/>
      <c r="AH251" s="117"/>
      <c r="AI251" s="117"/>
      <c r="AJ251" s="117"/>
      <c r="AK251" s="117"/>
      <c r="AL251" s="117"/>
      <c r="AM251" s="117"/>
      <c r="AN251" s="117"/>
      <c r="AO251" s="117"/>
      <c r="AP251" s="117"/>
      <c r="AQ251" s="117"/>
      <c r="AR251" s="117"/>
      <c r="AS251" s="117"/>
      <c r="AT251" s="117"/>
      <c r="AU251" s="117"/>
      <c r="AV251" s="117"/>
      <c r="AW251" s="117"/>
      <c r="AX251" s="117"/>
      <c r="AY251" s="117"/>
      <c r="AZ251" s="117"/>
      <c r="BA251" s="117"/>
      <c r="BB251" s="117"/>
      <c r="BC251" s="117"/>
      <c r="BD251" s="117"/>
      <c r="BE251" s="117"/>
      <c r="BF251" s="117"/>
      <c r="BG251" s="117"/>
      <c r="BH251" s="117"/>
      <c r="BI251" s="117"/>
      <c r="BJ251" s="117"/>
      <c r="BK251" s="117"/>
      <c r="BL251" s="117"/>
      <c r="BM251" s="117"/>
      <c r="BN251" s="117"/>
      <c r="BO251" s="117"/>
      <c r="BP251" s="117"/>
      <c r="BQ251" s="117"/>
      <c r="BR251" s="117"/>
      <c r="BS251" s="117"/>
      <c r="BT251" s="117"/>
      <c r="BU251" s="117"/>
      <c r="BV251" s="117"/>
      <c r="BW251" s="117"/>
      <c r="BX251" s="117"/>
      <c r="BY251" s="117"/>
      <c r="BZ251" s="117"/>
      <c r="CA251" s="117"/>
      <c r="CB251" s="117"/>
      <c r="CC251" s="117"/>
      <c r="CD251" s="117"/>
      <c r="CE251" s="117"/>
      <c r="CF251" s="117"/>
      <c r="CG251" s="117"/>
      <c r="CH251" s="117"/>
      <c r="CI251" s="117"/>
      <c r="CJ251" s="117"/>
      <c r="CK251" s="117"/>
      <c r="CL251" s="117"/>
      <c r="CM251" s="117"/>
      <c r="CN251" s="117"/>
      <c r="CO251" s="117"/>
      <c r="CP251" s="117"/>
      <c r="CQ251" s="117"/>
      <c r="CR251" s="117"/>
      <c r="CS251" s="117"/>
      <c r="CT251" s="117"/>
      <c r="CU251" s="117"/>
      <c r="CV251" s="117"/>
      <c r="CW251" s="117"/>
      <c r="CX251" s="117"/>
      <c r="CY251" s="117"/>
      <c r="CZ251" s="117"/>
      <c r="DA251" s="117"/>
      <c r="DB251" s="117"/>
      <c r="DC251" s="117"/>
      <c r="DD251" s="117"/>
      <c r="DE251" s="117"/>
      <c r="DF251" s="117"/>
      <c r="DG251" s="117"/>
      <c r="DH251" s="117"/>
      <c r="DI251" s="117"/>
      <c r="DJ251" s="117"/>
      <c r="DK251" s="117"/>
      <c r="DL251" s="117"/>
      <c r="DM251" s="117"/>
      <c r="DN251" s="117"/>
      <c r="DO251" s="117"/>
      <c r="DP251" s="117"/>
      <c r="DQ251" s="117"/>
      <c r="DR251" s="117"/>
      <c r="DS251" s="117"/>
      <c r="DT251" s="117"/>
      <c r="DU251" s="117"/>
      <c r="DV251" s="117"/>
      <c r="DW251" s="117"/>
      <c r="DX251" s="117"/>
      <c r="DY251" s="117"/>
      <c r="DZ251" s="117"/>
      <c r="EA251" s="117"/>
      <c r="EB251" s="117"/>
      <c r="EC251" s="117"/>
      <c r="ED251" s="117"/>
      <c r="EE251" s="117"/>
      <c r="EF251" s="117"/>
      <c r="EG251" s="117"/>
      <c r="EH251" s="117"/>
      <c r="EI251" s="117"/>
      <c r="EJ251" s="117"/>
      <c r="EK251" s="117"/>
      <c r="EL251" s="117"/>
      <c r="EM251" s="117"/>
      <c r="EN251" s="117"/>
      <c r="EO251" s="117"/>
      <c r="EP251" s="117"/>
      <c r="EQ251" s="117"/>
      <c r="ER251" s="117"/>
      <c r="ES251" s="117"/>
      <c r="ET251" s="117"/>
      <c r="EU251" s="117"/>
      <c r="EV251" s="117"/>
      <c r="EW251" s="117"/>
      <c r="EX251" s="117"/>
      <c r="EY251" s="117"/>
      <c r="EZ251" s="117"/>
      <c r="FA251" s="117"/>
      <c r="FB251" s="117"/>
      <c r="FC251" s="117"/>
      <c r="FD251" s="117"/>
      <c r="FE251" s="117"/>
      <c r="FF251" s="117"/>
      <c r="FG251" s="117"/>
      <c r="FH251" s="117"/>
      <c r="FI251" s="117"/>
      <c r="FJ251" s="117"/>
      <c r="FK251" s="117"/>
      <c r="FL251" s="117"/>
      <c r="FM251" s="117"/>
      <c r="FN251" s="117"/>
      <c r="FO251" s="117"/>
      <c r="FP251" s="117"/>
      <c r="FQ251" s="117"/>
      <c r="FR251" s="117"/>
      <c r="FS251" s="117"/>
      <c r="FT251" s="117"/>
      <c r="FU251" s="117"/>
      <c r="FV251" s="117"/>
      <c r="FW251" s="117"/>
      <c r="FX251" s="117"/>
      <c r="FY251" s="117"/>
      <c r="FZ251" s="117"/>
      <c r="GA251" s="117"/>
      <c r="GB251" s="117"/>
      <c r="GC251" s="117"/>
      <c r="GD251" s="117"/>
      <c r="GE251" s="117"/>
      <c r="GF251" s="117"/>
      <c r="GG251" s="117"/>
      <c r="GH251" s="117"/>
      <c r="GI251" s="117"/>
      <c r="GJ251" s="117"/>
      <c r="GK251" s="117"/>
      <c r="GL251" s="117"/>
      <c r="GM251" s="117"/>
      <c r="GN251" s="117"/>
      <c r="GO251" s="117"/>
      <c r="GP251" s="117"/>
      <c r="GQ251" s="117"/>
      <c r="GR251" s="117"/>
      <c r="GS251" s="117"/>
      <c r="GT251" s="117"/>
      <c r="GU251" s="117"/>
      <c r="GV251" s="117"/>
      <c r="GW251" s="117"/>
      <c r="GX251" s="117"/>
      <c r="GY251" s="117"/>
      <c r="GZ251" s="117"/>
      <c r="HA251" s="117"/>
      <c r="HB251" s="117"/>
      <c r="HC251" s="117"/>
      <c r="HD251" s="117"/>
      <c r="HE251" s="117"/>
      <c r="HF251" s="117"/>
      <c r="HG251" s="117"/>
      <c r="HH251" s="117"/>
      <c r="HI251" s="117"/>
      <c r="HJ251" s="117"/>
      <c r="HK251" s="117"/>
      <c r="HL251" s="117"/>
      <c r="HM251" s="117"/>
      <c r="HN251" s="117"/>
      <c r="HO251" s="117"/>
      <c r="HP251" s="117"/>
      <c r="HQ251" s="117"/>
      <c r="HR251" s="117"/>
      <c r="HS251" s="117"/>
      <c r="HT251" s="117"/>
      <c r="HU251" s="117"/>
      <c r="HV251" s="117"/>
      <c r="HW251" s="117"/>
      <c r="HX251" s="117"/>
      <c r="HY251" s="117"/>
      <c r="HZ251" s="117"/>
      <c r="IA251" s="117"/>
      <c r="IB251" s="117"/>
      <c r="IC251" s="117"/>
      <c r="ID251" s="117"/>
      <c r="IE251" s="117"/>
      <c r="IF251" s="117"/>
      <c r="IG251" s="117"/>
      <c r="IH251" s="117"/>
      <c r="II251" s="117"/>
      <c r="IJ251" s="117"/>
      <c r="IK251" s="117"/>
      <c r="IL251" s="117"/>
      <c r="IM251" s="117"/>
      <c r="IN251" s="117"/>
      <c r="IO251" s="117"/>
      <c r="IP251" s="117"/>
      <c r="IQ251" s="117"/>
      <c r="IR251" s="117"/>
      <c r="IS251" s="117"/>
      <c r="IT251" s="117"/>
      <c r="IU251" s="117"/>
      <c r="IV251" s="117"/>
      <c r="IW251" s="117"/>
    </row>
    <row r="252" customFormat="false" ht="12.75" hidden="false" customHeight="false" outlineLevel="0" collapsed="false">
      <c r="A252" s="117"/>
      <c r="B252" s="128" t="n">
        <v>44440</v>
      </c>
      <c r="C252" s="115" t="n">
        <v>5.882</v>
      </c>
      <c r="E252" s="115" t="n">
        <v>0</v>
      </c>
      <c r="F252" s="116" t="n">
        <v>0.46</v>
      </c>
      <c r="G252" s="115" t="n">
        <v>0.3975</v>
      </c>
      <c r="H252" s="115" t="n">
        <v>0.185</v>
      </c>
      <c r="I252" s="115" t="n">
        <v>0.165</v>
      </c>
      <c r="L252" s="117"/>
      <c r="M252" s="117"/>
      <c r="N252" s="117"/>
      <c r="O252" s="117"/>
      <c r="P252" s="117"/>
      <c r="Q252" s="117"/>
      <c r="R252" s="117"/>
      <c r="S252" s="117"/>
      <c r="T252" s="117"/>
      <c r="U252" s="117"/>
      <c r="V252" s="117"/>
      <c r="W252" s="117"/>
      <c r="X252" s="117"/>
      <c r="Y252" s="117"/>
      <c r="Z252" s="117"/>
      <c r="AA252" s="117"/>
      <c r="AB252" s="117"/>
      <c r="AC252" s="117"/>
      <c r="AD252" s="117"/>
      <c r="AE252" s="117"/>
      <c r="AF252" s="117"/>
      <c r="AG252" s="117"/>
      <c r="AH252" s="117"/>
      <c r="AI252" s="117"/>
      <c r="AJ252" s="117"/>
      <c r="AK252" s="117"/>
      <c r="AL252" s="117"/>
      <c r="AM252" s="117"/>
      <c r="AN252" s="117"/>
      <c r="AO252" s="117"/>
      <c r="AP252" s="117"/>
      <c r="AQ252" s="117"/>
      <c r="AR252" s="117"/>
      <c r="AS252" s="117"/>
      <c r="AT252" s="117"/>
      <c r="AU252" s="117"/>
      <c r="AV252" s="117"/>
      <c r="AW252" s="117"/>
      <c r="AX252" s="117"/>
      <c r="AY252" s="117"/>
      <c r="AZ252" s="117"/>
      <c r="BA252" s="117"/>
      <c r="BB252" s="117"/>
      <c r="BC252" s="117"/>
      <c r="BD252" s="117"/>
      <c r="BE252" s="117"/>
      <c r="BF252" s="117"/>
      <c r="BG252" s="117"/>
      <c r="BH252" s="117"/>
      <c r="BI252" s="117"/>
      <c r="BJ252" s="117"/>
      <c r="BK252" s="117"/>
      <c r="BL252" s="117"/>
      <c r="BM252" s="117"/>
      <c r="BN252" s="117"/>
      <c r="BO252" s="117"/>
      <c r="BP252" s="117"/>
      <c r="BQ252" s="117"/>
      <c r="BR252" s="117"/>
      <c r="BS252" s="117"/>
      <c r="BT252" s="117"/>
      <c r="BU252" s="117"/>
      <c r="BV252" s="117"/>
      <c r="BW252" s="117"/>
      <c r="BX252" s="117"/>
      <c r="BY252" s="117"/>
      <c r="BZ252" s="117"/>
      <c r="CA252" s="117"/>
      <c r="CB252" s="117"/>
      <c r="CC252" s="117"/>
      <c r="CD252" s="117"/>
      <c r="CE252" s="117"/>
      <c r="CF252" s="117"/>
      <c r="CG252" s="117"/>
      <c r="CH252" s="117"/>
      <c r="CI252" s="117"/>
      <c r="CJ252" s="117"/>
      <c r="CK252" s="117"/>
      <c r="CL252" s="117"/>
      <c r="CM252" s="117"/>
      <c r="CN252" s="117"/>
      <c r="CO252" s="117"/>
      <c r="CP252" s="117"/>
      <c r="CQ252" s="117"/>
      <c r="CR252" s="117"/>
      <c r="CS252" s="117"/>
      <c r="CT252" s="117"/>
      <c r="CU252" s="117"/>
      <c r="CV252" s="117"/>
      <c r="CW252" s="117"/>
      <c r="CX252" s="117"/>
      <c r="CY252" s="117"/>
      <c r="CZ252" s="117"/>
      <c r="DA252" s="117"/>
      <c r="DB252" s="117"/>
      <c r="DC252" s="117"/>
      <c r="DD252" s="117"/>
      <c r="DE252" s="117"/>
      <c r="DF252" s="117"/>
      <c r="DG252" s="117"/>
      <c r="DH252" s="117"/>
      <c r="DI252" s="117"/>
      <c r="DJ252" s="117"/>
      <c r="DK252" s="117"/>
      <c r="DL252" s="117"/>
      <c r="DM252" s="117"/>
      <c r="DN252" s="117"/>
      <c r="DO252" s="117"/>
      <c r="DP252" s="117"/>
      <c r="DQ252" s="117"/>
      <c r="DR252" s="117"/>
      <c r="DS252" s="117"/>
      <c r="DT252" s="117"/>
      <c r="DU252" s="117"/>
      <c r="DV252" s="117"/>
      <c r="DW252" s="117"/>
      <c r="DX252" s="117"/>
      <c r="DY252" s="117"/>
      <c r="DZ252" s="117"/>
      <c r="EA252" s="117"/>
      <c r="EB252" s="117"/>
      <c r="EC252" s="117"/>
      <c r="ED252" s="117"/>
      <c r="EE252" s="117"/>
      <c r="EF252" s="117"/>
      <c r="EG252" s="117"/>
      <c r="EH252" s="117"/>
      <c r="EI252" s="117"/>
      <c r="EJ252" s="117"/>
      <c r="EK252" s="117"/>
      <c r="EL252" s="117"/>
      <c r="EM252" s="117"/>
      <c r="EN252" s="117"/>
      <c r="EO252" s="117"/>
      <c r="EP252" s="117"/>
      <c r="EQ252" s="117"/>
      <c r="ER252" s="117"/>
      <c r="ES252" s="117"/>
      <c r="ET252" s="117"/>
      <c r="EU252" s="117"/>
      <c r="EV252" s="117"/>
      <c r="EW252" s="117"/>
      <c r="EX252" s="117"/>
      <c r="EY252" s="117"/>
      <c r="EZ252" s="117"/>
      <c r="FA252" s="117"/>
      <c r="FB252" s="117"/>
      <c r="FC252" s="117"/>
      <c r="FD252" s="117"/>
      <c r="FE252" s="117"/>
      <c r="FF252" s="117"/>
      <c r="FG252" s="117"/>
      <c r="FH252" s="117"/>
      <c r="FI252" s="117"/>
      <c r="FJ252" s="117"/>
      <c r="FK252" s="117"/>
      <c r="FL252" s="117"/>
      <c r="FM252" s="117"/>
      <c r="FN252" s="117"/>
      <c r="FO252" s="117"/>
      <c r="FP252" s="117"/>
      <c r="FQ252" s="117"/>
      <c r="FR252" s="117"/>
      <c r="FS252" s="117"/>
      <c r="FT252" s="117"/>
      <c r="FU252" s="117"/>
      <c r="FV252" s="117"/>
      <c r="FW252" s="117"/>
      <c r="FX252" s="117"/>
      <c r="FY252" s="117"/>
      <c r="FZ252" s="117"/>
      <c r="GA252" s="117"/>
      <c r="GB252" s="117"/>
      <c r="GC252" s="117"/>
      <c r="GD252" s="117"/>
      <c r="GE252" s="117"/>
      <c r="GF252" s="117"/>
      <c r="GG252" s="117"/>
      <c r="GH252" s="117"/>
      <c r="GI252" s="117"/>
      <c r="GJ252" s="117"/>
      <c r="GK252" s="117"/>
      <c r="GL252" s="117"/>
      <c r="GM252" s="117"/>
      <c r="GN252" s="117"/>
      <c r="GO252" s="117"/>
      <c r="GP252" s="117"/>
      <c r="GQ252" s="117"/>
      <c r="GR252" s="117"/>
      <c r="GS252" s="117"/>
      <c r="GT252" s="117"/>
      <c r="GU252" s="117"/>
      <c r="GV252" s="117"/>
      <c r="GW252" s="117"/>
      <c r="GX252" s="117"/>
      <c r="GY252" s="117"/>
      <c r="GZ252" s="117"/>
      <c r="HA252" s="117"/>
      <c r="HB252" s="117"/>
      <c r="HC252" s="117"/>
      <c r="HD252" s="117"/>
      <c r="HE252" s="117"/>
      <c r="HF252" s="117"/>
      <c r="HG252" s="117"/>
      <c r="HH252" s="117"/>
      <c r="HI252" s="117"/>
      <c r="HJ252" s="117"/>
      <c r="HK252" s="117"/>
      <c r="HL252" s="117"/>
      <c r="HM252" s="117"/>
      <c r="HN252" s="117"/>
      <c r="HO252" s="117"/>
      <c r="HP252" s="117"/>
      <c r="HQ252" s="117"/>
      <c r="HR252" s="117"/>
      <c r="HS252" s="117"/>
      <c r="HT252" s="117"/>
      <c r="HU252" s="117"/>
      <c r="HV252" s="117"/>
      <c r="HW252" s="117"/>
      <c r="HX252" s="117"/>
      <c r="HY252" s="117"/>
      <c r="HZ252" s="117"/>
      <c r="IA252" s="117"/>
      <c r="IB252" s="117"/>
      <c r="IC252" s="117"/>
      <c r="ID252" s="117"/>
      <c r="IE252" s="117"/>
      <c r="IF252" s="117"/>
      <c r="IG252" s="117"/>
      <c r="IH252" s="117"/>
      <c r="II252" s="117"/>
      <c r="IJ252" s="117"/>
      <c r="IK252" s="117"/>
      <c r="IL252" s="117"/>
      <c r="IM252" s="117"/>
      <c r="IN252" s="117"/>
      <c r="IO252" s="117"/>
      <c r="IP252" s="117"/>
      <c r="IQ252" s="117"/>
      <c r="IR252" s="117"/>
      <c r="IS252" s="117"/>
      <c r="IT252" s="117"/>
      <c r="IU252" s="117"/>
      <c r="IV252" s="117"/>
      <c r="IW252" s="117"/>
    </row>
    <row r="253" customFormat="false" ht="12.75" hidden="false" customHeight="false" outlineLevel="0" collapsed="false">
      <c r="A253" s="117"/>
      <c r="B253" s="128" t="n">
        <v>44470</v>
      </c>
      <c r="C253" s="115" t="n">
        <v>5.915</v>
      </c>
      <c r="E253" s="115" t="n">
        <v>0</v>
      </c>
      <c r="F253" s="116" t="n">
        <v>0.47</v>
      </c>
      <c r="G253" s="115" t="n">
        <v>0.4</v>
      </c>
      <c r="H253" s="115" t="n">
        <v>0.205</v>
      </c>
      <c r="I253" s="115" t="n">
        <v>0.1725</v>
      </c>
      <c r="L253" s="117"/>
      <c r="M253" s="117"/>
      <c r="N253" s="117"/>
      <c r="O253" s="117"/>
      <c r="P253" s="117"/>
      <c r="Q253" s="117"/>
      <c r="R253" s="117"/>
      <c r="S253" s="117"/>
      <c r="T253" s="117"/>
      <c r="U253" s="117"/>
      <c r="V253" s="117"/>
      <c r="W253" s="117"/>
      <c r="X253" s="117"/>
      <c r="Y253" s="117"/>
      <c r="Z253" s="117"/>
      <c r="AA253" s="117"/>
      <c r="AB253" s="117"/>
      <c r="AC253" s="117"/>
      <c r="AD253" s="117"/>
      <c r="AE253" s="117"/>
      <c r="AF253" s="117"/>
      <c r="AG253" s="117"/>
      <c r="AH253" s="117"/>
      <c r="AI253" s="117"/>
      <c r="AJ253" s="117"/>
      <c r="AK253" s="117"/>
      <c r="AL253" s="117"/>
      <c r="AM253" s="117"/>
      <c r="AN253" s="117"/>
      <c r="AO253" s="117"/>
      <c r="AP253" s="117"/>
      <c r="AQ253" s="117"/>
      <c r="AR253" s="117"/>
      <c r="AS253" s="117"/>
      <c r="AT253" s="117"/>
      <c r="AU253" s="117"/>
      <c r="AV253" s="117"/>
      <c r="AW253" s="117"/>
      <c r="AX253" s="117"/>
      <c r="AY253" s="117"/>
      <c r="AZ253" s="117"/>
      <c r="BA253" s="117"/>
      <c r="BB253" s="117"/>
      <c r="BC253" s="117"/>
      <c r="BD253" s="117"/>
      <c r="BE253" s="117"/>
      <c r="BF253" s="117"/>
      <c r="BG253" s="117"/>
      <c r="BH253" s="117"/>
      <c r="BI253" s="117"/>
      <c r="BJ253" s="117"/>
      <c r="BK253" s="117"/>
      <c r="BL253" s="117"/>
      <c r="BM253" s="117"/>
      <c r="BN253" s="117"/>
      <c r="BO253" s="117"/>
      <c r="BP253" s="117"/>
      <c r="BQ253" s="117"/>
      <c r="BR253" s="117"/>
      <c r="BS253" s="117"/>
      <c r="BT253" s="117"/>
      <c r="BU253" s="117"/>
      <c r="BV253" s="117"/>
      <c r="BW253" s="117"/>
      <c r="BX253" s="117"/>
      <c r="BY253" s="117"/>
      <c r="BZ253" s="117"/>
      <c r="CA253" s="117"/>
      <c r="CB253" s="117"/>
      <c r="CC253" s="117"/>
      <c r="CD253" s="117"/>
      <c r="CE253" s="117"/>
      <c r="CF253" s="117"/>
      <c r="CG253" s="117"/>
      <c r="CH253" s="117"/>
      <c r="CI253" s="117"/>
      <c r="CJ253" s="117"/>
      <c r="CK253" s="117"/>
      <c r="CL253" s="117"/>
      <c r="CM253" s="117"/>
      <c r="CN253" s="117"/>
      <c r="CO253" s="117"/>
      <c r="CP253" s="117"/>
      <c r="CQ253" s="117"/>
      <c r="CR253" s="117"/>
      <c r="CS253" s="117"/>
      <c r="CT253" s="117"/>
      <c r="CU253" s="117"/>
      <c r="CV253" s="117"/>
      <c r="CW253" s="117"/>
      <c r="CX253" s="117"/>
      <c r="CY253" s="117"/>
      <c r="CZ253" s="117"/>
      <c r="DA253" s="117"/>
      <c r="DB253" s="117"/>
      <c r="DC253" s="117"/>
      <c r="DD253" s="117"/>
      <c r="DE253" s="117"/>
      <c r="DF253" s="117"/>
      <c r="DG253" s="117"/>
      <c r="DH253" s="117"/>
      <c r="DI253" s="117"/>
      <c r="DJ253" s="117"/>
      <c r="DK253" s="117"/>
      <c r="DL253" s="117"/>
      <c r="DM253" s="117"/>
      <c r="DN253" s="117"/>
      <c r="DO253" s="117"/>
      <c r="DP253" s="117"/>
      <c r="DQ253" s="117"/>
      <c r="DR253" s="117"/>
      <c r="DS253" s="117"/>
      <c r="DT253" s="117"/>
      <c r="DU253" s="117"/>
      <c r="DV253" s="117"/>
      <c r="DW253" s="117"/>
      <c r="DX253" s="117"/>
      <c r="DY253" s="117"/>
      <c r="DZ253" s="117"/>
      <c r="EA253" s="117"/>
      <c r="EB253" s="117"/>
      <c r="EC253" s="117"/>
      <c r="ED253" s="117"/>
      <c r="EE253" s="117"/>
      <c r="EF253" s="117"/>
      <c r="EG253" s="117"/>
      <c r="EH253" s="117"/>
      <c r="EI253" s="117"/>
      <c r="EJ253" s="117"/>
      <c r="EK253" s="117"/>
      <c r="EL253" s="117"/>
      <c r="EM253" s="117"/>
      <c r="EN253" s="117"/>
      <c r="EO253" s="117"/>
      <c r="EP253" s="117"/>
      <c r="EQ253" s="117"/>
      <c r="ER253" s="117"/>
      <c r="ES253" s="117"/>
      <c r="ET253" s="117"/>
      <c r="EU253" s="117"/>
      <c r="EV253" s="117"/>
      <c r="EW253" s="117"/>
      <c r="EX253" s="117"/>
      <c r="EY253" s="117"/>
      <c r="EZ253" s="117"/>
      <c r="FA253" s="117"/>
      <c r="FB253" s="117"/>
      <c r="FC253" s="117"/>
      <c r="FD253" s="117"/>
      <c r="FE253" s="117"/>
      <c r="FF253" s="117"/>
      <c r="FG253" s="117"/>
      <c r="FH253" s="117"/>
      <c r="FI253" s="117"/>
      <c r="FJ253" s="117"/>
      <c r="FK253" s="117"/>
      <c r="FL253" s="117"/>
      <c r="FM253" s="117"/>
      <c r="FN253" s="117"/>
      <c r="FO253" s="117"/>
      <c r="FP253" s="117"/>
      <c r="FQ253" s="117"/>
      <c r="FR253" s="117"/>
      <c r="FS253" s="117"/>
      <c r="FT253" s="117"/>
      <c r="FU253" s="117"/>
      <c r="FV253" s="117"/>
      <c r="FW253" s="117"/>
      <c r="FX253" s="117"/>
      <c r="FY253" s="117"/>
      <c r="FZ253" s="117"/>
      <c r="GA253" s="117"/>
      <c r="GB253" s="117"/>
      <c r="GC253" s="117"/>
      <c r="GD253" s="117"/>
      <c r="GE253" s="117"/>
      <c r="GF253" s="117"/>
      <c r="GG253" s="117"/>
      <c r="GH253" s="117"/>
      <c r="GI253" s="117"/>
      <c r="GJ253" s="117"/>
      <c r="GK253" s="117"/>
      <c r="GL253" s="117"/>
      <c r="GM253" s="117"/>
      <c r="GN253" s="117"/>
      <c r="GO253" s="117"/>
      <c r="GP253" s="117"/>
      <c r="GQ253" s="117"/>
      <c r="GR253" s="117"/>
      <c r="GS253" s="117"/>
      <c r="GT253" s="117"/>
      <c r="GU253" s="117"/>
      <c r="GV253" s="117"/>
      <c r="GW253" s="117"/>
      <c r="GX253" s="117"/>
      <c r="GY253" s="117"/>
      <c r="GZ253" s="117"/>
      <c r="HA253" s="117"/>
      <c r="HB253" s="117"/>
      <c r="HC253" s="117"/>
      <c r="HD253" s="117"/>
      <c r="HE253" s="117"/>
      <c r="HF253" s="117"/>
      <c r="HG253" s="117"/>
      <c r="HH253" s="117"/>
      <c r="HI253" s="117"/>
      <c r="HJ253" s="117"/>
      <c r="HK253" s="117"/>
      <c r="HL253" s="117"/>
      <c r="HM253" s="117"/>
      <c r="HN253" s="117"/>
      <c r="HO253" s="117"/>
      <c r="HP253" s="117"/>
      <c r="HQ253" s="117"/>
      <c r="HR253" s="117"/>
      <c r="HS253" s="117"/>
      <c r="HT253" s="117"/>
      <c r="HU253" s="117"/>
      <c r="HV253" s="117"/>
      <c r="HW253" s="117"/>
      <c r="HX253" s="117"/>
      <c r="HY253" s="117"/>
      <c r="HZ253" s="117"/>
      <c r="IA253" s="117"/>
      <c r="IB253" s="117"/>
      <c r="IC253" s="117"/>
      <c r="ID253" s="117"/>
      <c r="IE253" s="117"/>
      <c r="IF253" s="117"/>
      <c r="IG253" s="117"/>
      <c r="IH253" s="117"/>
      <c r="II253" s="117"/>
      <c r="IJ253" s="117"/>
      <c r="IK253" s="117"/>
      <c r="IL253" s="117"/>
      <c r="IM253" s="117"/>
      <c r="IN253" s="117"/>
      <c r="IO253" s="117"/>
      <c r="IP253" s="117"/>
      <c r="IQ253" s="117"/>
      <c r="IR253" s="117"/>
      <c r="IS253" s="117"/>
      <c r="IT253" s="117"/>
      <c r="IU253" s="117"/>
      <c r="IV253" s="117"/>
      <c r="IW253" s="117"/>
    </row>
    <row r="254" customFormat="false" ht="12.75" hidden="false" customHeight="false" outlineLevel="0" collapsed="false">
      <c r="A254" s="117"/>
      <c r="B254" s="128" t="n">
        <v>44501</v>
      </c>
      <c r="C254" s="115" t="n">
        <v>6.031</v>
      </c>
      <c r="E254" s="115" t="n">
        <v>0</v>
      </c>
      <c r="F254" s="116" t="n">
        <v>0.86</v>
      </c>
      <c r="G254" s="115" t="n">
        <v>0.645</v>
      </c>
      <c r="H254" s="115" t="n">
        <v>0.3</v>
      </c>
      <c r="I254" s="115" t="n">
        <v>0.24</v>
      </c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  <c r="Z254" s="117"/>
      <c r="AA254" s="117"/>
      <c r="AB254" s="117"/>
      <c r="AC254" s="117"/>
      <c r="AD254" s="117"/>
      <c r="AE254" s="117"/>
      <c r="AF254" s="117"/>
      <c r="AG254" s="117"/>
      <c r="AH254" s="117"/>
      <c r="AI254" s="117"/>
      <c r="AJ254" s="117"/>
      <c r="AK254" s="117"/>
      <c r="AL254" s="117"/>
      <c r="AM254" s="117"/>
      <c r="AN254" s="117"/>
      <c r="AO254" s="117"/>
      <c r="AP254" s="117"/>
      <c r="AQ254" s="117"/>
      <c r="AR254" s="117"/>
      <c r="AS254" s="117"/>
      <c r="AT254" s="117"/>
      <c r="AU254" s="117"/>
      <c r="AV254" s="117"/>
      <c r="AW254" s="117"/>
      <c r="AX254" s="117"/>
      <c r="AY254" s="117"/>
      <c r="AZ254" s="117"/>
      <c r="BA254" s="117"/>
      <c r="BB254" s="117"/>
      <c r="BC254" s="117"/>
      <c r="BD254" s="117"/>
      <c r="BE254" s="117"/>
      <c r="BF254" s="117"/>
      <c r="BG254" s="117"/>
      <c r="BH254" s="117"/>
      <c r="BI254" s="117"/>
      <c r="BJ254" s="117"/>
      <c r="BK254" s="117"/>
      <c r="BL254" s="117"/>
      <c r="BM254" s="117"/>
      <c r="BN254" s="117"/>
      <c r="BO254" s="117"/>
      <c r="BP254" s="117"/>
      <c r="BQ254" s="117"/>
      <c r="BR254" s="117"/>
      <c r="BS254" s="117"/>
      <c r="BT254" s="117"/>
      <c r="BU254" s="117"/>
      <c r="BV254" s="117"/>
      <c r="BW254" s="117"/>
      <c r="BX254" s="117"/>
      <c r="BY254" s="117"/>
      <c r="BZ254" s="117"/>
      <c r="CA254" s="117"/>
      <c r="CB254" s="117"/>
      <c r="CC254" s="117"/>
      <c r="CD254" s="117"/>
      <c r="CE254" s="117"/>
      <c r="CF254" s="117"/>
      <c r="CG254" s="117"/>
      <c r="CH254" s="117"/>
      <c r="CI254" s="117"/>
      <c r="CJ254" s="117"/>
      <c r="CK254" s="117"/>
      <c r="CL254" s="117"/>
      <c r="CM254" s="117"/>
      <c r="CN254" s="117"/>
      <c r="CO254" s="117"/>
      <c r="CP254" s="117"/>
      <c r="CQ254" s="117"/>
      <c r="CR254" s="117"/>
      <c r="CS254" s="117"/>
      <c r="CT254" s="117"/>
      <c r="CU254" s="117"/>
      <c r="CV254" s="117"/>
      <c r="CW254" s="117"/>
      <c r="CX254" s="117"/>
      <c r="CY254" s="117"/>
      <c r="CZ254" s="117"/>
      <c r="DA254" s="117"/>
      <c r="DB254" s="117"/>
      <c r="DC254" s="117"/>
      <c r="DD254" s="117"/>
      <c r="DE254" s="117"/>
      <c r="DF254" s="117"/>
      <c r="DG254" s="117"/>
      <c r="DH254" s="117"/>
      <c r="DI254" s="117"/>
      <c r="DJ254" s="117"/>
      <c r="DK254" s="117"/>
      <c r="DL254" s="117"/>
      <c r="DM254" s="117"/>
      <c r="DN254" s="117"/>
      <c r="DO254" s="117"/>
      <c r="DP254" s="117"/>
      <c r="DQ254" s="117"/>
      <c r="DR254" s="117"/>
      <c r="DS254" s="117"/>
      <c r="DT254" s="117"/>
      <c r="DU254" s="117"/>
      <c r="DV254" s="117"/>
      <c r="DW254" s="117"/>
      <c r="DX254" s="117"/>
      <c r="DY254" s="117"/>
      <c r="DZ254" s="117"/>
      <c r="EA254" s="117"/>
      <c r="EB254" s="117"/>
      <c r="EC254" s="117"/>
      <c r="ED254" s="117"/>
      <c r="EE254" s="117"/>
      <c r="EF254" s="117"/>
      <c r="EG254" s="117"/>
      <c r="EH254" s="117"/>
      <c r="EI254" s="117"/>
      <c r="EJ254" s="117"/>
      <c r="EK254" s="117"/>
      <c r="EL254" s="117"/>
      <c r="EM254" s="117"/>
      <c r="EN254" s="117"/>
      <c r="EO254" s="117"/>
      <c r="EP254" s="117"/>
      <c r="EQ254" s="117"/>
      <c r="ER254" s="117"/>
      <c r="ES254" s="117"/>
      <c r="ET254" s="117"/>
      <c r="EU254" s="117"/>
      <c r="EV254" s="117"/>
      <c r="EW254" s="117"/>
      <c r="EX254" s="117"/>
      <c r="EY254" s="117"/>
      <c r="EZ254" s="117"/>
      <c r="FA254" s="117"/>
      <c r="FB254" s="117"/>
      <c r="FC254" s="117"/>
      <c r="FD254" s="117"/>
      <c r="FE254" s="117"/>
      <c r="FF254" s="117"/>
      <c r="FG254" s="117"/>
      <c r="FH254" s="117"/>
      <c r="FI254" s="117"/>
      <c r="FJ254" s="117"/>
      <c r="FK254" s="117"/>
      <c r="FL254" s="117"/>
      <c r="FM254" s="117"/>
      <c r="FN254" s="117"/>
      <c r="FO254" s="117"/>
      <c r="FP254" s="117"/>
      <c r="FQ254" s="117"/>
      <c r="FR254" s="117"/>
      <c r="FS254" s="117"/>
      <c r="FT254" s="117"/>
      <c r="FU254" s="117"/>
      <c r="FV254" s="117"/>
      <c r="FW254" s="117"/>
      <c r="FX254" s="117"/>
      <c r="FY254" s="117"/>
      <c r="FZ254" s="117"/>
      <c r="GA254" s="117"/>
      <c r="GB254" s="117"/>
      <c r="GC254" s="117"/>
      <c r="GD254" s="117"/>
      <c r="GE254" s="117"/>
      <c r="GF254" s="117"/>
      <c r="GG254" s="117"/>
      <c r="GH254" s="117"/>
      <c r="GI254" s="117"/>
      <c r="GJ254" s="117"/>
      <c r="GK254" s="117"/>
      <c r="GL254" s="117"/>
      <c r="GM254" s="117"/>
      <c r="GN254" s="117"/>
      <c r="GO254" s="117"/>
      <c r="GP254" s="117"/>
      <c r="GQ254" s="117"/>
      <c r="GR254" s="117"/>
      <c r="GS254" s="117"/>
      <c r="GT254" s="117"/>
      <c r="GU254" s="117"/>
      <c r="GV254" s="117"/>
      <c r="GW254" s="117"/>
      <c r="GX254" s="117"/>
      <c r="GY254" s="117"/>
      <c r="GZ254" s="117"/>
      <c r="HA254" s="117"/>
      <c r="HB254" s="117"/>
      <c r="HC254" s="117"/>
      <c r="HD254" s="117"/>
      <c r="HE254" s="117"/>
      <c r="HF254" s="117"/>
      <c r="HG254" s="117"/>
      <c r="HH254" s="117"/>
      <c r="HI254" s="117"/>
      <c r="HJ254" s="117"/>
      <c r="HK254" s="117"/>
      <c r="HL254" s="117"/>
      <c r="HM254" s="117"/>
      <c r="HN254" s="117"/>
      <c r="HO254" s="117"/>
      <c r="HP254" s="117"/>
      <c r="HQ254" s="117"/>
      <c r="HR254" s="117"/>
      <c r="HS254" s="117"/>
      <c r="HT254" s="117"/>
      <c r="HU254" s="117"/>
      <c r="HV254" s="117"/>
      <c r="HW254" s="117"/>
      <c r="HX254" s="117"/>
      <c r="HY254" s="117"/>
      <c r="HZ254" s="117"/>
      <c r="IA254" s="117"/>
      <c r="IB254" s="117"/>
      <c r="IC254" s="117"/>
      <c r="ID254" s="117"/>
      <c r="IE254" s="117"/>
      <c r="IF254" s="117"/>
      <c r="IG254" s="117"/>
      <c r="IH254" s="117"/>
      <c r="II254" s="117"/>
      <c r="IJ254" s="117"/>
      <c r="IK254" s="117"/>
      <c r="IL254" s="117"/>
      <c r="IM254" s="117"/>
      <c r="IN254" s="117"/>
      <c r="IO254" s="117"/>
      <c r="IP254" s="117"/>
      <c r="IQ254" s="117"/>
      <c r="IR254" s="117"/>
      <c r="IS254" s="117"/>
      <c r="IT254" s="117"/>
      <c r="IU254" s="117"/>
      <c r="IV254" s="117"/>
      <c r="IW254" s="117"/>
    </row>
    <row r="255" customFormat="false" ht="12.75" hidden="false" customHeight="false" outlineLevel="0" collapsed="false">
      <c r="A255" s="117"/>
      <c r="B255" s="128" t="n">
        <v>44531</v>
      </c>
      <c r="C255" s="115" t="n">
        <v>6.154</v>
      </c>
      <c r="E255" s="115" t="n">
        <v>0</v>
      </c>
      <c r="F255" s="116" t="n">
        <v>1.28</v>
      </c>
      <c r="G255" s="115" t="n">
        <v>0.98</v>
      </c>
      <c r="H255" s="115" t="n">
        <v>0.37</v>
      </c>
      <c r="I255" s="115" t="n">
        <v>0.26</v>
      </c>
      <c r="L255" s="117"/>
      <c r="M255" s="117"/>
      <c r="N255" s="117"/>
      <c r="O255" s="117"/>
      <c r="P255" s="117"/>
      <c r="Q255" s="117"/>
      <c r="R255" s="117"/>
      <c r="S255" s="117"/>
      <c r="T255" s="117"/>
      <c r="U255" s="117"/>
      <c r="V255" s="117"/>
      <c r="W255" s="117"/>
      <c r="X255" s="117"/>
      <c r="Y255" s="117"/>
      <c r="Z255" s="117"/>
      <c r="AA255" s="117"/>
      <c r="AB255" s="117"/>
      <c r="AC255" s="117"/>
      <c r="AD255" s="117"/>
      <c r="AE255" s="117"/>
      <c r="AF255" s="117"/>
      <c r="AG255" s="117"/>
      <c r="AH255" s="117"/>
      <c r="AI255" s="117"/>
      <c r="AJ255" s="117"/>
      <c r="AK255" s="117"/>
      <c r="AL255" s="117"/>
      <c r="AM255" s="117"/>
      <c r="AN255" s="117"/>
      <c r="AO255" s="117"/>
      <c r="AP255" s="117"/>
      <c r="AQ255" s="117"/>
      <c r="AR255" s="117"/>
      <c r="AS255" s="117"/>
      <c r="AT255" s="117"/>
      <c r="AU255" s="117"/>
      <c r="AV255" s="117"/>
      <c r="AW255" s="117"/>
      <c r="AX255" s="117"/>
      <c r="AY255" s="117"/>
      <c r="AZ255" s="117"/>
      <c r="BA255" s="117"/>
      <c r="BB255" s="117"/>
      <c r="BC255" s="117"/>
      <c r="BD255" s="117"/>
      <c r="BE255" s="117"/>
      <c r="BF255" s="117"/>
      <c r="BG255" s="117"/>
      <c r="BH255" s="117"/>
      <c r="BI255" s="117"/>
      <c r="BJ255" s="117"/>
      <c r="BK255" s="117"/>
      <c r="BL255" s="117"/>
      <c r="BM255" s="117"/>
      <c r="BN255" s="117"/>
      <c r="BO255" s="117"/>
      <c r="BP255" s="117"/>
      <c r="BQ255" s="117"/>
      <c r="BR255" s="117"/>
      <c r="BS255" s="117"/>
      <c r="BT255" s="117"/>
      <c r="BU255" s="117"/>
      <c r="BV255" s="117"/>
      <c r="BW255" s="117"/>
      <c r="BX255" s="117"/>
      <c r="BY255" s="117"/>
      <c r="BZ255" s="117"/>
      <c r="CA255" s="117"/>
      <c r="CB255" s="117"/>
      <c r="CC255" s="117"/>
      <c r="CD255" s="117"/>
      <c r="CE255" s="117"/>
      <c r="CF255" s="117"/>
      <c r="CG255" s="117"/>
      <c r="CH255" s="117"/>
      <c r="CI255" s="117"/>
      <c r="CJ255" s="117"/>
      <c r="CK255" s="117"/>
      <c r="CL255" s="117"/>
      <c r="CM255" s="117"/>
      <c r="CN255" s="117"/>
      <c r="CO255" s="117"/>
      <c r="CP255" s="117"/>
      <c r="CQ255" s="117"/>
      <c r="CR255" s="117"/>
      <c r="CS255" s="117"/>
      <c r="CT255" s="117"/>
      <c r="CU255" s="117"/>
      <c r="CV255" s="117"/>
      <c r="CW255" s="117"/>
      <c r="CX255" s="117"/>
      <c r="CY255" s="117"/>
      <c r="CZ255" s="117"/>
      <c r="DA255" s="117"/>
      <c r="DB255" s="117"/>
      <c r="DC255" s="117"/>
      <c r="DD255" s="117"/>
      <c r="DE255" s="117"/>
      <c r="DF255" s="117"/>
      <c r="DG255" s="117"/>
      <c r="DH255" s="117"/>
      <c r="DI255" s="117"/>
      <c r="DJ255" s="117"/>
      <c r="DK255" s="117"/>
      <c r="DL255" s="117"/>
      <c r="DM255" s="117"/>
      <c r="DN255" s="117"/>
      <c r="DO255" s="117"/>
      <c r="DP255" s="117"/>
      <c r="DQ255" s="117"/>
      <c r="DR255" s="117"/>
      <c r="DS255" s="117"/>
      <c r="DT255" s="117"/>
      <c r="DU255" s="117"/>
      <c r="DV255" s="117"/>
      <c r="DW255" s="117"/>
      <c r="DX255" s="117"/>
      <c r="DY255" s="117"/>
      <c r="DZ255" s="117"/>
      <c r="EA255" s="117"/>
      <c r="EB255" s="117"/>
      <c r="EC255" s="117"/>
      <c r="ED255" s="117"/>
      <c r="EE255" s="117"/>
      <c r="EF255" s="117"/>
      <c r="EG255" s="117"/>
      <c r="EH255" s="117"/>
      <c r="EI255" s="117"/>
      <c r="EJ255" s="117"/>
      <c r="EK255" s="117"/>
      <c r="EL255" s="117"/>
      <c r="EM255" s="117"/>
      <c r="EN255" s="117"/>
      <c r="EO255" s="117"/>
      <c r="EP255" s="117"/>
      <c r="EQ255" s="117"/>
      <c r="ER255" s="117"/>
      <c r="ES255" s="117"/>
      <c r="ET255" s="117"/>
      <c r="EU255" s="117"/>
      <c r="EV255" s="117"/>
      <c r="EW255" s="117"/>
      <c r="EX255" s="117"/>
      <c r="EY255" s="117"/>
      <c r="EZ255" s="117"/>
      <c r="FA255" s="117"/>
      <c r="FB255" s="117"/>
      <c r="FC255" s="117"/>
      <c r="FD255" s="117"/>
      <c r="FE255" s="117"/>
      <c r="FF255" s="117"/>
      <c r="FG255" s="117"/>
      <c r="FH255" s="117"/>
      <c r="FI255" s="117"/>
      <c r="FJ255" s="117"/>
      <c r="FK255" s="117"/>
      <c r="FL255" s="117"/>
      <c r="FM255" s="117"/>
      <c r="FN255" s="117"/>
      <c r="FO255" s="117"/>
      <c r="FP255" s="117"/>
      <c r="FQ255" s="117"/>
      <c r="FR255" s="117"/>
      <c r="FS255" s="117"/>
      <c r="FT255" s="117"/>
      <c r="FU255" s="117"/>
      <c r="FV255" s="117"/>
      <c r="FW255" s="117"/>
      <c r="FX255" s="117"/>
      <c r="FY255" s="117"/>
      <c r="FZ255" s="117"/>
      <c r="GA255" s="117"/>
      <c r="GB255" s="117"/>
      <c r="GC255" s="117"/>
      <c r="GD255" s="117"/>
      <c r="GE255" s="117"/>
      <c r="GF255" s="117"/>
      <c r="GG255" s="117"/>
      <c r="GH255" s="117"/>
      <c r="GI255" s="117"/>
      <c r="GJ255" s="117"/>
      <c r="GK255" s="117"/>
      <c r="GL255" s="117"/>
      <c r="GM255" s="117"/>
      <c r="GN255" s="117"/>
      <c r="GO255" s="117"/>
      <c r="GP255" s="117"/>
      <c r="GQ255" s="117"/>
      <c r="GR255" s="117"/>
      <c r="GS255" s="117"/>
      <c r="GT255" s="117"/>
      <c r="GU255" s="117"/>
      <c r="GV255" s="117"/>
      <c r="GW255" s="117"/>
      <c r="GX255" s="117"/>
      <c r="GY255" s="117"/>
      <c r="GZ255" s="117"/>
      <c r="HA255" s="117"/>
      <c r="HB255" s="117"/>
      <c r="HC255" s="117"/>
      <c r="HD255" s="117"/>
      <c r="HE255" s="117"/>
      <c r="HF255" s="117"/>
      <c r="HG255" s="117"/>
      <c r="HH255" s="117"/>
      <c r="HI255" s="117"/>
      <c r="HJ255" s="117"/>
      <c r="HK255" s="117"/>
      <c r="HL255" s="117"/>
      <c r="HM255" s="117"/>
      <c r="HN255" s="117"/>
      <c r="HO255" s="117"/>
      <c r="HP255" s="117"/>
      <c r="HQ255" s="117"/>
      <c r="HR255" s="117"/>
      <c r="HS255" s="117"/>
      <c r="HT255" s="117"/>
      <c r="HU255" s="117"/>
      <c r="HV255" s="117"/>
      <c r="HW255" s="117"/>
      <c r="HX255" s="117"/>
      <c r="HY255" s="117"/>
      <c r="HZ255" s="117"/>
      <c r="IA255" s="117"/>
      <c r="IB255" s="117"/>
      <c r="IC255" s="117"/>
      <c r="ID255" s="117"/>
      <c r="IE255" s="117"/>
      <c r="IF255" s="117"/>
      <c r="IG255" s="117"/>
      <c r="IH255" s="117"/>
      <c r="II255" s="117"/>
      <c r="IJ255" s="117"/>
      <c r="IK255" s="117"/>
      <c r="IL255" s="117"/>
      <c r="IM255" s="117"/>
      <c r="IN255" s="117"/>
      <c r="IO255" s="117"/>
      <c r="IP255" s="117"/>
      <c r="IQ255" s="117"/>
      <c r="IR255" s="117"/>
      <c r="IS255" s="117"/>
      <c r="IT255" s="117"/>
      <c r="IU255" s="117"/>
      <c r="IV255" s="117"/>
      <c r="IW255" s="117"/>
    </row>
    <row r="256" customFormat="false" ht="12.75" hidden="false" customHeight="false" outlineLevel="0" collapsed="false">
      <c r="A256" s="117"/>
      <c r="B256" s="128" t="n">
        <v>44562</v>
      </c>
      <c r="C256" s="115" t="n">
        <v>6.189</v>
      </c>
      <c r="E256" s="115" t="n">
        <v>0</v>
      </c>
      <c r="F256" s="116" t="n">
        <v>1.61</v>
      </c>
      <c r="G256" s="115" t="n">
        <v>1.205</v>
      </c>
      <c r="H256" s="115" t="n">
        <v>0.4</v>
      </c>
      <c r="I256" s="115" t="n">
        <v>0.27</v>
      </c>
      <c r="L256" s="117"/>
      <c r="M256" s="117"/>
      <c r="N256" s="117"/>
      <c r="O256" s="117"/>
      <c r="P256" s="117"/>
      <c r="Q256" s="117"/>
      <c r="R256" s="117"/>
      <c r="S256" s="117"/>
      <c r="T256" s="117"/>
      <c r="U256" s="117"/>
      <c r="V256" s="117"/>
      <c r="W256" s="117"/>
      <c r="X256" s="117"/>
      <c r="Y256" s="117"/>
      <c r="Z256" s="117"/>
      <c r="AA256" s="117"/>
      <c r="AB256" s="117"/>
      <c r="AC256" s="117"/>
      <c r="AD256" s="117"/>
      <c r="AE256" s="117"/>
      <c r="AF256" s="117"/>
      <c r="AG256" s="117"/>
      <c r="AH256" s="117"/>
      <c r="AI256" s="117"/>
      <c r="AJ256" s="117"/>
      <c r="AK256" s="117"/>
      <c r="AL256" s="117"/>
      <c r="AM256" s="117"/>
      <c r="AN256" s="117"/>
      <c r="AO256" s="117"/>
      <c r="AP256" s="117"/>
      <c r="AQ256" s="117"/>
      <c r="AR256" s="117"/>
      <c r="AS256" s="117"/>
      <c r="AT256" s="117"/>
      <c r="AU256" s="117"/>
      <c r="AV256" s="117"/>
      <c r="AW256" s="117"/>
      <c r="AX256" s="117"/>
      <c r="AY256" s="117"/>
      <c r="AZ256" s="117"/>
      <c r="BA256" s="117"/>
      <c r="BB256" s="117"/>
      <c r="BC256" s="117"/>
      <c r="BD256" s="117"/>
      <c r="BE256" s="117"/>
      <c r="BF256" s="117"/>
      <c r="BG256" s="117"/>
      <c r="BH256" s="117"/>
      <c r="BI256" s="117"/>
      <c r="BJ256" s="117"/>
      <c r="BK256" s="117"/>
      <c r="BL256" s="117"/>
      <c r="BM256" s="117"/>
      <c r="BN256" s="117"/>
      <c r="BO256" s="117"/>
      <c r="BP256" s="117"/>
      <c r="BQ256" s="117"/>
      <c r="BR256" s="117"/>
      <c r="BS256" s="117"/>
      <c r="BT256" s="117"/>
      <c r="BU256" s="117"/>
      <c r="BV256" s="117"/>
      <c r="BW256" s="117"/>
      <c r="BX256" s="117"/>
      <c r="BY256" s="117"/>
      <c r="BZ256" s="117"/>
      <c r="CA256" s="117"/>
      <c r="CB256" s="117"/>
      <c r="CC256" s="117"/>
      <c r="CD256" s="117"/>
      <c r="CE256" s="117"/>
      <c r="CF256" s="117"/>
      <c r="CG256" s="117"/>
      <c r="CH256" s="117"/>
      <c r="CI256" s="117"/>
      <c r="CJ256" s="117"/>
      <c r="CK256" s="117"/>
      <c r="CL256" s="117"/>
      <c r="CM256" s="117"/>
      <c r="CN256" s="117"/>
      <c r="CO256" s="117"/>
      <c r="CP256" s="117"/>
      <c r="CQ256" s="117"/>
      <c r="CR256" s="117"/>
      <c r="CS256" s="117"/>
      <c r="CT256" s="117"/>
      <c r="CU256" s="117"/>
      <c r="CV256" s="117"/>
      <c r="CW256" s="117"/>
      <c r="CX256" s="117"/>
      <c r="CY256" s="117"/>
      <c r="CZ256" s="117"/>
      <c r="DA256" s="117"/>
      <c r="DB256" s="117"/>
      <c r="DC256" s="117"/>
      <c r="DD256" s="117"/>
      <c r="DE256" s="117"/>
      <c r="DF256" s="117"/>
      <c r="DG256" s="117"/>
      <c r="DH256" s="117"/>
      <c r="DI256" s="117"/>
      <c r="DJ256" s="117"/>
      <c r="DK256" s="117"/>
      <c r="DL256" s="117"/>
      <c r="DM256" s="117"/>
      <c r="DN256" s="117"/>
      <c r="DO256" s="117"/>
      <c r="DP256" s="117"/>
      <c r="DQ256" s="117"/>
      <c r="DR256" s="117"/>
      <c r="DS256" s="117"/>
      <c r="DT256" s="117"/>
      <c r="DU256" s="117"/>
      <c r="DV256" s="117"/>
      <c r="DW256" s="117"/>
      <c r="DX256" s="117"/>
      <c r="DY256" s="117"/>
      <c r="DZ256" s="117"/>
      <c r="EA256" s="117"/>
      <c r="EB256" s="117"/>
      <c r="EC256" s="117"/>
      <c r="ED256" s="117"/>
      <c r="EE256" s="117"/>
      <c r="EF256" s="117"/>
      <c r="EG256" s="117"/>
      <c r="EH256" s="117"/>
      <c r="EI256" s="117"/>
      <c r="EJ256" s="117"/>
      <c r="EK256" s="117"/>
      <c r="EL256" s="117"/>
      <c r="EM256" s="117"/>
      <c r="EN256" s="117"/>
      <c r="EO256" s="117"/>
      <c r="EP256" s="117"/>
      <c r="EQ256" s="117"/>
      <c r="ER256" s="117"/>
      <c r="ES256" s="117"/>
      <c r="ET256" s="117"/>
      <c r="EU256" s="117"/>
      <c r="EV256" s="117"/>
      <c r="EW256" s="117"/>
      <c r="EX256" s="117"/>
      <c r="EY256" s="117"/>
      <c r="EZ256" s="117"/>
      <c r="FA256" s="117"/>
      <c r="FB256" s="117"/>
      <c r="FC256" s="117"/>
      <c r="FD256" s="117"/>
      <c r="FE256" s="117"/>
      <c r="FF256" s="117"/>
      <c r="FG256" s="117"/>
      <c r="FH256" s="117"/>
      <c r="FI256" s="117"/>
      <c r="FJ256" s="117"/>
      <c r="FK256" s="117"/>
      <c r="FL256" s="117"/>
      <c r="FM256" s="117"/>
      <c r="FN256" s="117"/>
      <c r="FO256" s="117"/>
      <c r="FP256" s="117"/>
      <c r="FQ256" s="117"/>
      <c r="FR256" s="117"/>
      <c r="FS256" s="117"/>
      <c r="FT256" s="117"/>
      <c r="FU256" s="117"/>
      <c r="FV256" s="117"/>
      <c r="FW256" s="117"/>
      <c r="FX256" s="117"/>
      <c r="FY256" s="117"/>
      <c r="FZ256" s="117"/>
      <c r="GA256" s="117"/>
      <c r="GB256" s="117"/>
      <c r="GC256" s="117"/>
      <c r="GD256" s="117"/>
      <c r="GE256" s="117"/>
      <c r="GF256" s="117"/>
      <c r="GG256" s="117"/>
      <c r="GH256" s="117"/>
      <c r="GI256" s="117"/>
      <c r="GJ256" s="117"/>
      <c r="GK256" s="117"/>
      <c r="GL256" s="117"/>
      <c r="GM256" s="117"/>
      <c r="GN256" s="117"/>
      <c r="GO256" s="117"/>
      <c r="GP256" s="117"/>
      <c r="GQ256" s="117"/>
      <c r="GR256" s="117"/>
      <c r="GS256" s="117"/>
      <c r="GT256" s="117"/>
      <c r="GU256" s="117"/>
      <c r="GV256" s="117"/>
      <c r="GW256" s="117"/>
      <c r="GX256" s="117"/>
      <c r="GY256" s="117"/>
      <c r="GZ256" s="117"/>
      <c r="HA256" s="117"/>
      <c r="HB256" s="117"/>
      <c r="HC256" s="117"/>
      <c r="HD256" s="117"/>
      <c r="HE256" s="117"/>
      <c r="HF256" s="117"/>
      <c r="HG256" s="117"/>
      <c r="HH256" s="117"/>
      <c r="HI256" s="117"/>
      <c r="HJ256" s="117"/>
      <c r="HK256" s="117"/>
      <c r="HL256" s="117"/>
      <c r="HM256" s="117"/>
      <c r="HN256" s="117"/>
      <c r="HO256" s="117"/>
      <c r="HP256" s="117"/>
      <c r="HQ256" s="117"/>
      <c r="HR256" s="117"/>
      <c r="HS256" s="117"/>
      <c r="HT256" s="117"/>
      <c r="HU256" s="117"/>
      <c r="HV256" s="117"/>
      <c r="HW256" s="117"/>
      <c r="HX256" s="117"/>
      <c r="HY256" s="117"/>
      <c r="HZ256" s="117"/>
      <c r="IA256" s="117"/>
      <c r="IB256" s="117"/>
      <c r="IC256" s="117"/>
      <c r="ID256" s="117"/>
      <c r="IE256" s="117"/>
      <c r="IF256" s="117"/>
      <c r="IG256" s="117"/>
      <c r="IH256" s="117"/>
      <c r="II256" s="117"/>
      <c r="IJ256" s="117"/>
      <c r="IK256" s="117"/>
      <c r="IL256" s="117"/>
      <c r="IM256" s="117"/>
      <c r="IN256" s="117"/>
      <c r="IO256" s="117"/>
      <c r="IP256" s="117"/>
      <c r="IQ256" s="117"/>
      <c r="IR256" s="117"/>
      <c r="IS256" s="117"/>
      <c r="IT256" s="117"/>
      <c r="IU256" s="117"/>
      <c r="IV256" s="117"/>
      <c r="IW256" s="117"/>
    </row>
    <row r="257" customFormat="false" ht="12.75" hidden="false" customHeight="false" outlineLevel="0" collapsed="false">
      <c r="A257" s="117"/>
      <c r="B257" s="128" t="n">
        <v>44593</v>
      </c>
      <c r="C257" s="115" t="n">
        <v>6.069</v>
      </c>
      <c r="E257" s="115" t="n">
        <v>0</v>
      </c>
      <c r="F257" s="116" t="n">
        <v>1.57</v>
      </c>
      <c r="G257" s="115" t="n">
        <v>1.205</v>
      </c>
      <c r="H257" s="115" t="n">
        <v>0.39</v>
      </c>
      <c r="I257" s="115" t="n">
        <v>0.27</v>
      </c>
      <c r="L257" s="117"/>
      <c r="M257" s="117"/>
      <c r="N257" s="117"/>
      <c r="O257" s="117"/>
      <c r="P257" s="117"/>
      <c r="Q257" s="117"/>
      <c r="R257" s="117"/>
      <c r="S257" s="117"/>
      <c r="T257" s="117"/>
      <c r="U257" s="117"/>
      <c r="V257" s="117"/>
      <c r="W257" s="117"/>
      <c r="X257" s="117"/>
      <c r="Y257" s="117"/>
      <c r="Z257" s="117"/>
      <c r="AA257" s="117"/>
      <c r="AB257" s="117"/>
      <c r="AC257" s="117"/>
      <c r="AD257" s="117"/>
      <c r="AE257" s="117"/>
      <c r="AF257" s="117"/>
      <c r="AG257" s="117"/>
      <c r="AH257" s="117"/>
      <c r="AI257" s="117"/>
      <c r="AJ257" s="117"/>
      <c r="AK257" s="117"/>
      <c r="AL257" s="117"/>
      <c r="AM257" s="117"/>
      <c r="AN257" s="117"/>
      <c r="AO257" s="117"/>
      <c r="AP257" s="117"/>
      <c r="AQ257" s="117"/>
      <c r="AR257" s="117"/>
      <c r="AS257" s="117"/>
      <c r="AT257" s="117"/>
      <c r="AU257" s="117"/>
      <c r="AV257" s="117"/>
      <c r="AW257" s="117"/>
      <c r="AX257" s="117"/>
      <c r="AY257" s="117"/>
      <c r="AZ257" s="117"/>
      <c r="BA257" s="117"/>
      <c r="BB257" s="117"/>
      <c r="BC257" s="117"/>
      <c r="BD257" s="117"/>
      <c r="BE257" s="117"/>
      <c r="BF257" s="117"/>
      <c r="BG257" s="117"/>
      <c r="BH257" s="117"/>
      <c r="BI257" s="117"/>
      <c r="BJ257" s="117"/>
      <c r="BK257" s="117"/>
      <c r="BL257" s="117"/>
      <c r="BM257" s="117"/>
      <c r="BN257" s="117"/>
      <c r="BO257" s="117"/>
      <c r="BP257" s="117"/>
      <c r="BQ257" s="117"/>
      <c r="BR257" s="117"/>
      <c r="BS257" s="117"/>
      <c r="BT257" s="117"/>
      <c r="BU257" s="117"/>
      <c r="BV257" s="117"/>
      <c r="BW257" s="117"/>
      <c r="BX257" s="117"/>
      <c r="BY257" s="117"/>
      <c r="BZ257" s="117"/>
      <c r="CA257" s="117"/>
      <c r="CB257" s="117"/>
      <c r="CC257" s="117"/>
      <c r="CD257" s="117"/>
      <c r="CE257" s="117"/>
      <c r="CF257" s="117"/>
      <c r="CG257" s="117"/>
      <c r="CH257" s="117"/>
      <c r="CI257" s="117"/>
      <c r="CJ257" s="117"/>
      <c r="CK257" s="117"/>
      <c r="CL257" s="117"/>
      <c r="CM257" s="117"/>
      <c r="CN257" s="117"/>
      <c r="CO257" s="117"/>
      <c r="CP257" s="117"/>
      <c r="CQ257" s="117"/>
      <c r="CR257" s="117"/>
      <c r="CS257" s="117"/>
      <c r="CT257" s="117"/>
      <c r="CU257" s="117"/>
      <c r="CV257" s="117"/>
      <c r="CW257" s="117"/>
      <c r="CX257" s="117"/>
      <c r="CY257" s="117"/>
      <c r="CZ257" s="117"/>
      <c r="DA257" s="117"/>
      <c r="DB257" s="117"/>
      <c r="DC257" s="117"/>
      <c r="DD257" s="117"/>
      <c r="DE257" s="117"/>
      <c r="DF257" s="117"/>
      <c r="DG257" s="117"/>
      <c r="DH257" s="117"/>
      <c r="DI257" s="117"/>
      <c r="DJ257" s="117"/>
      <c r="DK257" s="117"/>
      <c r="DL257" s="117"/>
      <c r="DM257" s="117"/>
      <c r="DN257" s="117"/>
      <c r="DO257" s="117"/>
      <c r="DP257" s="117"/>
      <c r="DQ257" s="117"/>
      <c r="DR257" s="117"/>
      <c r="DS257" s="117"/>
      <c r="DT257" s="117"/>
      <c r="DU257" s="117"/>
      <c r="DV257" s="117"/>
      <c r="DW257" s="117"/>
      <c r="DX257" s="117"/>
      <c r="DY257" s="117"/>
      <c r="DZ257" s="117"/>
      <c r="EA257" s="117"/>
      <c r="EB257" s="117"/>
      <c r="EC257" s="117"/>
      <c r="ED257" s="117"/>
      <c r="EE257" s="117"/>
      <c r="EF257" s="117"/>
      <c r="EG257" s="117"/>
      <c r="EH257" s="117"/>
      <c r="EI257" s="117"/>
      <c r="EJ257" s="117"/>
      <c r="EK257" s="117"/>
      <c r="EL257" s="117"/>
      <c r="EM257" s="117"/>
      <c r="EN257" s="117"/>
      <c r="EO257" s="117"/>
      <c r="EP257" s="117"/>
      <c r="EQ257" s="117"/>
      <c r="ER257" s="117"/>
      <c r="ES257" s="117"/>
      <c r="ET257" s="117"/>
      <c r="EU257" s="117"/>
      <c r="EV257" s="117"/>
      <c r="EW257" s="117"/>
      <c r="EX257" s="117"/>
      <c r="EY257" s="117"/>
      <c r="EZ257" s="117"/>
      <c r="FA257" s="117"/>
      <c r="FB257" s="117"/>
      <c r="FC257" s="117"/>
      <c r="FD257" s="117"/>
      <c r="FE257" s="117"/>
      <c r="FF257" s="117"/>
      <c r="FG257" s="117"/>
      <c r="FH257" s="117"/>
      <c r="FI257" s="117"/>
      <c r="FJ257" s="117"/>
      <c r="FK257" s="117"/>
      <c r="FL257" s="117"/>
      <c r="FM257" s="117"/>
      <c r="FN257" s="117"/>
      <c r="FO257" s="117"/>
      <c r="FP257" s="117"/>
      <c r="FQ257" s="117"/>
      <c r="FR257" s="117"/>
      <c r="FS257" s="117"/>
      <c r="FT257" s="117"/>
      <c r="FU257" s="117"/>
      <c r="FV257" s="117"/>
      <c r="FW257" s="117"/>
      <c r="FX257" s="117"/>
      <c r="FY257" s="117"/>
      <c r="FZ257" s="117"/>
      <c r="GA257" s="117"/>
      <c r="GB257" s="117"/>
      <c r="GC257" s="117"/>
      <c r="GD257" s="117"/>
      <c r="GE257" s="117"/>
      <c r="GF257" s="117"/>
      <c r="GG257" s="117"/>
      <c r="GH257" s="117"/>
      <c r="GI257" s="117"/>
      <c r="GJ257" s="117"/>
      <c r="GK257" s="117"/>
      <c r="GL257" s="117"/>
      <c r="GM257" s="117"/>
      <c r="GN257" s="117"/>
      <c r="GO257" s="117"/>
      <c r="GP257" s="117"/>
      <c r="GQ257" s="117"/>
      <c r="GR257" s="117"/>
      <c r="GS257" s="117"/>
      <c r="GT257" s="117"/>
      <c r="GU257" s="117"/>
      <c r="GV257" s="117"/>
      <c r="GW257" s="117"/>
      <c r="GX257" s="117"/>
      <c r="GY257" s="117"/>
      <c r="GZ257" s="117"/>
      <c r="HA257" s="117"/>
      <c r="HB257" s="117"/>
      <c r="HC257" s="117"/>
      <c r="HD257" s="117"/>
      <c r="HE257" s="117"/>
      <c r="HF257" s="117"/>
      <c r="HG257" s="117"/>
      <c r="HH257" s="117"/>
      <c r="HI257" s="117"/>
      <c r="HJ257" s="117"/>
      <c r="HK257" s="117"/>
      <c r="HL257" s="117"/>
      <c r="HM257" s="117"/>
      <c r="HN257" s="117"/>
      <c r="HO257" s="117"/>
      <c r="HP257" s="117"/>
      <c r="HQ257" s="117"/>
      <c r="HR257" s="117"/>
      <c r="HS257" s="117"/>
      <c r="HT257" s="117"/>
      <c r="HU257" s="117"/>
      <c r="HV257" s="117"/>
      <c r="HW257" s="117"/>
      <c r="HX257" s="117"/>
      <c r="HY257" s="117"/>
      <c r="HZ257" s="117"/>
      <c r="IA257" s="117"/>
      <c r="IB257" s="117"/>
      <c r="IC257" s="117"/>
      <c r="ID257" s="117"/>
      <c r="IE257" s="117"/>
      <c r="IF257" s="117"/>
      <c r="IG257" s="117"/>
      <c r="IH257" s="117"/>
      <c r="II257" s="117"/>
      <c r="IJ257" s="117"/>
      <c r="IK257" s="117"/>
      <c r="IL257" s="117"/>
      <c r="IM257" s="117"/>
      <c r="IN257" s="117"/>
      <c r="IO257" s="117"/>
      <c r="IP257" s="117"/>
      <c r="IQ257" s="117"/>
      <c r="IR257" s="117"/>
      <c r="IS257" s="117"/>
      <c r="IT257" s="117"/>
      <c r="IU257" s="117"/>
      <c r="IV257" s="117"/>
      <c r="IW257" s="117"/>
    </row>
    <row r="258" customFormat="false" ht="12.75" hidden="false" customHeight="false" outlineLevel="0" collapsed="false">
      <c r="A258" s="117"/>
      <c r="B258" s="128" t="n">
        <v>44621</v>
      </c>
      <c r="C258" s="115" t="n">
        <v>5.929</v>
      </c>
      <c r="E258" s="115" t="n">
        <v>0</v>
      </c>
      <c r="F258" s="116" t="n">
        <v>0.93</v>
      </c>
      <c r="G258" s="115" t="n">
        <v>0.815</v>
      </c>
      <c r="H258" s="115" t="n">
        <v>0.39</v>
      </c>
      <c r="I258" s="115" t="n">
        <v>0.24</v>
      </c>
      <c r="L258" s="117"/>
      <c r="M258" s="117"/>
      <c r="N258" s="117"/>
      <c r="O258" s="117"/>
      <c r="P258" s="117"/>
      <c r="Q258" s="117"/>
      <c r="R258" s="117"/>
      <c r="S258" s="117"/>
      <c r="T258" s="117"/>
      <c r="U258" s="117"/>
      <c r="V258" s="117"/>
      <c r="W258" s="117"/>
      <c r="X258" s="117"/>
      <c r="Y258" s="117"/>
      <c r="Z258" s="117"/>
      <c r="AA258" s="117"/>
      <c r="AB258" s="117"/>
      <c r="AC258" s="117"/>
      <c r="AD258" s="117"/>
      <c r="AE258" s="117"/>
      <c r="AF258" s="117"/>
      <c r="AG258" s="117"/>
      <c r="AH258" s="117"/>
      <c r="AI258" s="117"/>
      <c r="AJ258" s="117"/>
      <c r="AK258" s="117"/>
      <c r="AL258" s="117"/>
      <c r="AM258" s="117"/>
      <c r="AN258" s="117"/>
      <c r="AO258" s="117"/>
      <c r="AP258" s="117"/>
      <c r="AQ258" s="117"/>
      <c r="AR258" s="117"/>
      <c r="AS258" s="117"/>
      <c r="AT258" s="117"/>
      <c r="AU258" s="117"/>
      <c r="AV258" s="117"/>
      <c r="AW258" s="117"/>
      <c r="AX258" s="117"/>
      <c r="AY258" s="117"/>
      <c r="AZ258" s="117"/>
      <c r="BA258" s="117"/>
      <c r="BB258" s="117"/>
      <c r="BC258" s="117"/>
      <c r="BD258" s="117"/>
      <c r="BE258" s="117"/>
      <c r="BF258" s="117"/>
      <c r="BG258" s="117"/>
      <c r="BH258" s="117"/>
      <c r="BI258" s="117"/>
      <c r="BJ258" s="117"/>
      <c r="BK258" s="117"/>
      <c r="BL258" s="117"/>
      <c r="BM258" s="117"/>
      <c r="BN258" s="117"/>
      <c r="BO258" s="117"/>
      <c r="BP258" s="117"/>
      <c r="BQ258" s="117"/>
      <c r="BR258" s="117"/>
      <c r="BS258" s="117"/>
      <c r="BT258" s="117"/>
      <c r="BU258" s="117"/>
      <c r="BV258" s="117"/>
      <c r="BW258" s="117"/>
      <c r="BX258" s="117"/>
      <c r="BY258" s="117"/>
      <c r="BZ258" s="117"/>
      <c r="CA258" s="117"/>
      <c r="CB258" s="117"/>
      <c r="CC258" s="117"/>
      <c r="CD258" s="117"/>
      <c r="CE258" s="117"/>
      <c r="CF258" s="117"/>
      <c r="CG258" s="117"/>
      <c r="CH258" s="117"/>
      <c r="CI258" s="117"/>
      <c r="CJ258" s="117"/>
      <c r="CK258" s="117"/>
      <c r="CL258" s="117"/>
      <c r="CM258" s="117"/>
      <c r="CN258" s="117"/>
      <c r="CO258" s="117"/>
      <c r="CP258" s="117"/>
      <c r="CQ258" s="117"/>
      <c r="CR258" s="117"/>
      <c r="CS258" s="117"/>
      <c r="CT258" s="117"/>
      <c r="CU258" s="117"/>
      <c r="CV258" s="117"/>
      <c r="CW258" s="117"/>
      <c r="CX258" s="117"/>
      <c r="CY258" s="117"/>
      <c r="CZ258" s="117"/>
      <c r="DA258" s="117"/>
      <c r="DB258" s="117"/>
      <c r="DC258" s="117"/>
      <c r="DD258" s="117"/>
      <c r="DE258" s="117"/>
      <c r="DF258" s="117"/>
      <c r="DG258" s="117"/>
      <c r="DH258" s="117"/>
      <c r="DI258" s="117"/>
      <c r="DJ258" s="117"/>
      <c r="DK258" s="117"/>
      <c r="DL258" s="117"/>
      <c r="DM258" s="117"/>
      <c r="DN258" s="117"/>
      <c r="DO258" s="117"/>
      <c r="DP258" s="117"/>
      <c r="DQ258" s="117"/>
      <c r="DR258" s="117"/>
      <c r="DS258" s="117"/>
      <c r="DT258" s="117"/>
      <c r="DU258" s="117"/>
      <c r="DV258" s="117"/>
      <c r="DW258" s="117"/>
      <c r="DX258" s="117"/>
      <c r="DY258" s="117"/>
      <c r="DZ258" s="117"/>
      <c r="EA258" s="117"/>
      <c r="EB258" s="117"/>
      <c r="EC258" s="117"/>
      <c r="ED258" s="117"/>
      <c r="EE258" s="117"/>
      <c r="EF258" s="117"/>
      <c r="EG258" s="117"/>
      <c r="EH258" s="117"/>
      <c r="EI258" s="117"/>
      <c r="EJ258" s="117"/>
      <c r="EK258" s="117"/>
      <c r="EL258" s="117"/>
      <c r="EM258" s="117"/>
      <c r="EN258" s="117"/>
      <c r="EO258" s="117"/>
      <c r="EP258" s="117"/>
      <c r="EQ258" s="117"/>
      <c r="ER258" s="117"/>
      <c r="ES258" s="117"/>
      <c r="ET258" s="117"/>
      <c r="EU258" s="117"/>
      <c r="EV258" s="117"/>
      <c r="EW258" s="117"/>
      <c r="EX258" s="117"/>
      <c r="EY258" s="117"/>
      <c r="EZ258" s="117"/>
      <c r="FA258" s="117"/>
      <c r="FB258" s="117"/>
      <c r="FC258" s="117"/>
      <c r="FD258" s="117"/>
      <c r="FE258" s="117"/>
      <c r="FF258" s="117"/>
      <c r="FG258" s="117"/>
      <c r="FH258" s="117"/>
      <c r="FI258" s="117"/>
      <c r="FJ258" s="117"/>
      <c r="FK258" s="117"/>
      <c r="FL258" s="117"/>
      <c r="FM258" s="117"/>
      <c r="FN258" s="117"/>
      <c r="FO258" s="117"/>
      <c r="FP258" s="117"/>
      <c r="FQ258" s="117"/>
      <c r="FR258" s="117"/>
      <c r="FS258" s="117"/>
      <c r="FT258" s="117"/>
      <c r="FU258" s="117"/>
      <c r="FV258" s="117"/>
      <c r="FW258" s="117"/>
      <c r="FX258" s="117"/>
      <c r="FY258" s="117"/>
      <c r="FZ258" s="117"/>
      <c r="GA258" s="117"/>
      <c r="GB258" s="117"/>
      <c r="GC258" s="117"/>
      <c r="GD258" s="117"/>
      <c r="GE258" s="117"/>
      <c r="GF258" s="117"/>
      <c r="GG258" s="117"/>
      <c r="GH258" s="117"/>
      <c r="GI258" s="117"/>
      <c r="GJ258" s="117"/>
      <c r="GK258" s="117"/>
      <c r="GL258" s="117"/>
      <c r="GM258" s="117"/>
      <c r="GN258" s="117"/>
      <c r="GO258" s="117"/>
      <c r="GP258" s="117"/>
      <c r="GQ258" s="117"/>
      <c r="GR258" s="117"/>
      <c r="GS258" s="117"/>
      <c r="GT258" s="117"/>
      <c r="GU258" s="117"/>
      <c r="GV258" s="117"/>
      <c r="GW258" s="117"/>
      <c r="GX258" s="117"/>
      <c r="GY258" s="117"/>
      <c r="GZ258" s="117"/>
      <c r="HA258" s="117"/>
      <c r="HB258" s="117"/>
      <c r="HC258" s="117"/>
      <c r="HD258" s="117"/>
      <c r="HE258" s="117"/>
      <c r="HF258" s="117"/>
      <c r="HG258" s="117"/>
      <c r="HH258" s="117"/>
      <c r="HI258" s="117"/>
      <c r="HJ258" s="117"/>
      <c r="HK258" s="117"/>
      <c r="HL258" s="117"/>
      <c r="HM258" s="117"/>
      <c r="HN258" s="117"/>
      <c r="HO258" s="117"/>
      <c r="HP258" s="117"/>
      <c r="HQ258" s="117"/>
      <c r="HR258" s="117"/>
      <c r="HS258" s="117"/>
      <c r="HT258" s="117"/>
      <c r="HU258" s="117"/>
      <c r="HV258" s="117"/>
      <c r="HW258" s="117"/>
      <c r="HX258" s="117"/>
      <c r="HY258" s="117"/>
      <c r="HZ258" s="117"/>
      <c r="IA258" s="117"/>
      <c r="IB258" s="117"/>
      <c r="IC258" s="117"/>
      <c r="ID258" s="117"/>
      <c r="IE258" s="117"/>
      <c r="IF258" s="117"/>
      <c r="IG258" s="117"/>
      <c r="IH258" s="117"/>
      <c r="II258" s="117"/>
      <c r="IJ258" s="117"/>
      <c r="IK258" s="117"/>
      <c r="IL258" s="117"/>
      <c r="IM258" s="117"/>
      <c r="IN258" s="117"/>
      <c r="IO258" s="117"/>
      <c r="IP258" s="117"/>
      <c r="IQ258" s="117"/>
      <c r="IR258" s="117"/>
      <c r="IS258" s="117"/>
      <c r="IT258" s="117"/>
      <c r="IU258" s="117"/>
      <c r="IV258" s="117"/>
      <c r="IW258" s="117"/>
    </row>
    <row r="259" customFormat="false" ht="12.75" hidden="false" customHeight="false" outlineLevel="0" collapsed="false">
      <c r="A259" s="117"/>
      <c r="B259" s="128" t="n">
        <v>44652</v>
      </c>
      <c r="C259" s="115" t="n">
        <v>5.8</v>
      </c>
      <c r="E259" s="115" t="n">
        <v>0</v>
      </c>
      <c r="F259" s="116" t="n">
        <v>0.5</v>
      </c>
      <c r="G259" s="115" t="n">
        <v>0.435</v>
      </c>
      <c r="H259" s="115" t="n">
        <v>0.24</v>
      </c>
      <c r="I259" s="115" t="n">
        <v>0.17</v>
      </c>
      <c r="L259" s="117"/>
      <c r="M259" s="117"/>
      <c r="N259" s="117"/>
      <c r="O259" s="117"/>
      <c r="P259" s="117"/>
      <c r="Q259" s="117"/>
      <c r="R259" s="117"/>
      <c r="S259" s="117"/>
      <c r="T259" s="117"/>
      <c r="U259" s="117"/>
      <c r="V259" s="117"/>
      <c r="W259" s="117"/>
      <c r="X259" s="117"/>
      <c r="Y259" s="117"/>
      <c r="Z259" s="117"/>
      <c r="AA259" s="117"/>
      <c r="AB259" s="117"/>
      <c r="AC259" s="117"/>
      <c r="AD259" s="117"/>
      <c r="AE259" s="117"/>
      <c r="AF259" s="117"/>
      <c r="AG259" s="117"/>
      <c r="AH259" s="117"/>
      <c r="AI259" s="117"/>
      <c r="AJ259" s="117"/>
      <c r="AK259" s="117"/>
      <c r="AL259" s="117"/>
      <c r="AM259" s="117"/>
      <c r="AN259" s="117"/>
      <c r="AO259" s="117"/>
      <c r="AP259" s="117"/>
      <c r="AQ259" s="117"/>
      <c r="AR259" s="117"/>
      <c r="AS259" s="117"/>
      <c r="AT259" s="117"/>
      <c r="AU259" s="117"/>
      <c r="AV259" s="117"/>
      <c r="AW259" s="117"/>
      <c r="AX259" s="117"/>
      <c r="AY259" s="117"/>
      <c r="AZ259" s="117"/>
      <c r="BA259" s="117"/>
      <c r="BB259" s="117"/>
      <c r="BC259" s="117"/>
      <c r="BD259" s="117"/>
      <c r="BE259" s="117"/>
      <c r="BF259" s="117"/>
      <c r="BG259" s="117"/>
      <c r="BH259" s="117"/>
      <c r="BI259" s="117"/>
      <c r="BJ259" s="117"/>
      <c r="BK259" s="117"/>
      <c r="BL259" s="117"/>
      <c r="BM259" s="117"/>
      <c r="BN259" s="117"/>
      <c r="BO259" s="117"/>
      <c r="BP259" s="117"/>
      <c r="BQ259" s="117"/>
      <c r="BR259" s="117"/>
      <c r="BS259" s="117"/>
      <c r="BT259" s="117"/>
      <c r="BU259" s="117"/>
      <c r="BV259" s="117"/>
      <c r="BW259" s="117"/>
      <c r="BX259" s="117"/>
      <c r="BY259" s="117"/>
      <c r="BZ259" s="117"/>
      <c r="CA259" s="117"/>
      <c r="CB259" s="117"/>
      <c r="CC259" s="117"/>
      <c r="CD259" s="117"/>
      <c r="CE259" s="117"/>
      <c r="CF259" s="117"/>
      <c r="CG259" s="117"/>
      <c r="CH259" s="117"/>
      <c r="CI259" s="117"/>
      <c r="CJ259" s="117"/>
      <c r="CK259" s="117"/>
      <c r="CL259" s="117"/>
      <c r="CM259" s="117"/>
      <c r="CN259" s="117"/>
      <c r="CO259" s="117"/>
      <c r="CP259" s="117"/>
      <c r="CQ259" s="117"/>
      <c r="CR259" s="117"/>
      <c r="CS259" s="117"/>
      <c r="CT259" s="117"/>
      <c r="CU259" s="117"/>
      <c r="CV259" s="117"/>
      <c r="CW259" s="117"/>
      <c r="CX259" s="117"/>
      <c r="CY259" s="117"/>
      <c r="CZ259" s="117"/>
      <c r="DA259" s="117"/>
      <c r="DB259" s="117"/>
      <c r="DC259" s="117"/>
      <c r="DD259" s="117"/>
      <c r="DE259" s="117"/>
      <c r="DF259" s="117"/>
      <c r="DG259" s="117"/>
      <c r="DH259" s="117"/>
      <c r="DI259" s="117"/>
      <c r="DJ259" s="117"/>
      <c r="DK259" s="117"/>
      <c r="DL259" s="117"/>
      <c r="DM259" s="117"/>
      <c r="DN259" s="117"/>
      <c r="DO259" s="117"/>
      <c r="DP259" s="117"/>
      <c r="DQ259" s="117"/>
      <c r="DR259" s="117"/>
      <c r="DS259" s="117"/>
      <c r="DT259" s="117"/>
      <c r="DU259" s="117"/>
      <c r="DV259" s="117"/>
      <c r="DW259" s="117"/>
      <c r="DX259" s="117"/>
      <c r="DY259" s="117"/>
      <c r="DZ259" s="117"/>
      <c r="EA259" s="117"/>
      <c r="EB259" s="117"/>
      <c r="EC259" s="117"/>
      <c r="ED259" s="117"/>
      <c r="EE259" s="117"/>
      <c r="EF259" s="117"/>
      <c r="EG259" s="117"/>
      <c r="EH259" s="117"/>
      <c r="EI259" s="117"/>
      <c r="EJ259" s="117"/>
      <c r="EK259" s="117"/>
      <c r="EL259" s="117"/>
      <c r="EM259" s="117"/>
      <c r="EN259" s="117"/>
      <c r="EO259" s="117"/>
      <c r="EP259" s="117"/>
      <c r="EQ259" s="117"/>
      <c r="ER259" s="117"/>
      <c r="ES259" s="117"/>
      <c r="ET259" s="117"/>
      <c r="EU259" s="117"/>
      <c r="EV259" s="117"/>
      <c r="EW259" s="117"/>
      <c r="EX259" s="117"/>
      <c r="EY259" s="117"/>
      <c r="EZ259" s="117"/>
      <c r="FA259" s="117"/>
      <c r="FB259" s="117"/>
      <c r="FC259" s="117"/>
      <c r="FD259" s="117"/>
      <c r="FE259" s="117"/>
      <c r="FF259" s="117"/>
      <c r="FG259" s="117"/>
      <c r="FH259" s="117"/>
      <c r="FI259" s="117"/>
      <c r="FJ259" s="117"/>
      <c r="FK259" s="117"/>
      <c r="FL259" s="117"/>
      <c r="FM259" s="117"/>
      <c r="FN259" s="117"/>
      <c r="FO259" s="117"/>
      <c r="FP259" s="117"/>
      <c r="FQ259" s="117"/>
      <c r="FR259" s="117"/>
      <c r="FS259" s="117"/>
      <c r="FT259" s="117"/>
      <c r="FU259" s="117"/>
      <c r="FV259" s="117"/>
      <c r="FW259" s="117"/>
      <c r="FX259" s="117"/>
      <c r="FY259" s="117"/>
      <c r="FZ259" s="117"/>
      <c r="GA259" s="117"/>
      <c r="GB259" s="117"/>
      <c r="GC259" s="117"/>
      <c r="GD259" s="117"/>
      <c r="GE259" s="117"/>
      <c r="GF259" s="117"/>
      <c r="GG259" s="117"/>
      <c r="GH259" s="117"/>
      <c r="GI259" s="117"/>
      <c r="GJ259" s="117"/>
      <c r="GK259" s="117"/>
      <c r="GL259" s="117"/>
      <c r="GM259" s="117"/>
      <c r="GN259" s="117"/>
      <c r="GO259" s="117"/>
      <c r="GP259" s="117"/>
      <c r="GQ259" s="117"/>
      <c r="GR259" s="117"/>
      <c r="GS259" s="117"/>
      <c r="GT259" s="117"/>
      <c r="GU259" s="117"/>
      <c r="GV259" s="117"/>
      <c r="GW259" s="117"/>
      <c r="GX259" s="117"/>
      <c r="GY259" s="117"/>
      <c r="GZ259" s="117"/>
      <c r="HA259" s="117"/>
      <c r="HB259" s="117"/>
      <c r="HC259" s="117"/>
      <c r="HD259" s="117"/>
      <c r="HE259" s="117"/>
      <c r="HF259" s="117"/>
      <c r="HG259" s="117"/>
      <c r="HH259" s="117"/>
      <c r="HI259" s="117"/>
      <c r="HJ259" s="117"/>
      <c r="HK259" s="117"/>
      <c r="HL259" s="117"/>
      <c r="HM259" s="117"/>
      <c r="HN259" s="117"/>
      <c r="HO259" s="117"/>
      <c r="HP259" s="117"/>
      <c r="HQ259" s="117"/>
      <c r="HR259" s="117"/>
      <c r="HS259" s="117"/>
      <c r="HT259" s="117"/>
      <c r="HU259" s="117"/>
      <c r="HV259" s="117"/>
      <c r="HW259" s="117"/>
      <c r="HX259" s="117"/>
      <c r="HY259" s="117"/>
      <c r="HZ259" s="117"/>
      <c r="IA259" s="117"/>
      <c r="IB259" s="117"/>
      <c r="IC259" s="117"/>
      <c r="ID259" s="117"/>
      <c r="IE259" s="117"/>
      <c r="IF259" s="117"/>
      <c r="IG259" s="117"/>
      <c r="IH259" s="117"/>
      <c r="II259" s="117"/>
      <c r="IJ259" s="117"/>
      <c r="IK259" s="117"/>
      <c r="IL259" s="117"/>
      <c r="IM259" s="117"/>
      <c r="IN259" s="117"/>
      <c r="IO259" s="117"/>
      <c r="IP259" s="117"/>
      <c r="IQ259" s="117"/>
      <c r="IR259" s="117"/>
      <c r="IS259" s="117"/>
      <c r="IT259" s="117"/>
      <c r="IU259" s="117"/>
      <c r="IV259" s="117"/>
      <c r="IW259" s="117"/>
    </row>
    <row r="260" customFormat="false" ht="12.75" hidden="false" customHeight="false" outlineLevel="0" collapsed="false">
      <c r="A260" s="117"/>
      <c r="B260" s="128" t="n">
        <v>44682</v>
      </c>
      <c r="C260" s="115" t="n">
        <v>5.844</v>
      </c>
      <c r="E260" s="115" t="n">
        <v>0</v>
      </c>
      <c r="F260" s="116" t="n">
        <v>0.44</v>
      </c>
      <c r="G260" s="115" t="n">
        <v>0.385</v>
      </c>
      <c r="H260" s="115" t="n">
        <v>0.195</v>
      </c>
      <c r="I260" s="115" t="n">
        <v>0.165</v>
      </c>
      <c r="L260" s="117"/>
      <c r="M260" s="117"/>
      <c r="N260" s="117"/>
      <c r="O260" s="117"/>
      <c r="P260" s="117"/>
      <c r="Q260" s="117"/>
      <c r="R260" s="117"/>
      <c r="S260" s="117"/>
      <c r="T260" s="117"/>
      <c r="U260" s="117"/>
      <c r="V260" s="117"/>
      <c r="W260" s="117"/>
      <c r="X260" s="117"/>
      <c r="Y260" s="117"/>
      <c r="Z260" s="117"/>
      <c r="AA260" s="117"/>
      <c r="AB260" s="117"/>
      <c r="AC260" s="117"/>
      <c r="AD260" s="117"/>
      <c r="AE260" s="117"/>
      <c r="AF260" s="117"/>
      <c r="AG260" s="117"/>
      <c r="AH260" s="117"/>
      <c r="AI260" s="117"/>
      <c r="AJ260" s="117"/>
      <c r="AK260" s="117"/>
      <c r="AL260" s="117"/>
      <c r="AM260" s="117"/>
      <c r="AN260" s="117"/>
      <c r="AO260" s="117"/>
      <c r="AP260" s="117"/>
      <c r="AQ260" s="117"/>
      <c r="AR260" s="117"/>
      <c r="AS260" s="117"/>
      <c r="AT260" s="117"/>
      <c r="AU260" s="117"/>
      <c r="AV260" s="117"/>
      <c r="AW260" s="117"/>
      <c r="AX260" s="117"/>
      <c r="AY260" s="117"/>
      <c r="AZ260" s="117"/>
      <c r="BA260" s="117"/>
      <c r="BB260" s="117"/>
      <c r="BC260" s="117"/>
      <c r="BD260" s="117"/>
      <c r="BE260" s="117"/>
      <c r="BF260" s="117"/>
      <c r="BG260" s="117"/>
      <c r="BH260" s="117"/>
      <c r="BI260" s="117"/>
      <c r="BJ260" s="117"/>
      <c r="BK260" s="117"/>
      <c r="BL260" s="117"/>
      <c r="BM260" s="117"/>
      <c r="BN260" s="117"/>
      <c r="BO260" s="117"/>
      <c r="BP260" s="117"/>
      <c r="BQ260" s="117"/>
      <c r="BR260" s="117"/>
      <c r="BS260" s="117"/>
      <c r="BT260" s="117"/>
      <c r="BU260" s="117"/>
      <c r="BV260" s="117"/>
      <c r="BW260" s="117"/>
      <c r="BX260" s="117"/>
      <c r="BY260" s="117"/>
      <c r="BZ260" s="117"/>
      <c r="CA260" s="117"/>
      <c r="CB260" s="117"/>
      <c r="CC260" s="117"/>
      <c r="CD260" s="117"/>
      <c r="CE260" s="117"/>
      <c r="CF260" s="117"/>
      <c r="CG260" s="117"/>
      <c r="CH260" s="117"/>
      <c r="CI260" s="117"/>
      <c r="CJ260" s="117"/>
      <c r="CK260" s="117"/>
      <c r="CL260" s="117"/>
      <c r="CM260" s="117"/>
      <c r="CN260" s="117"/>
      <c r="CO260" s="117"/>
      <c r="CP260" s="117"/>
      <c r="CQ260" s="117"/>
      <c r="CR260" s="117"/>
      <c r="CS260" s="117"/>
      <c r="CT260" s="117"/>
      <c r="CU260" s="117"/>
      <c r="CV260" s="117"/>
      <c r="CW260" s="117"/>
      <c r="CX260" s="117"/>
      <c r="CY260" s="117"/>
      <c r="CZ260" s="117"/>
      <c r="DA260" s="117"/>
      <c r="DB260" s="117"/>
      <c r="DC260" s="117"/>
      <c r="DD260" s="117"/>
      <c r="DE260" s="117"/>
      <c r="DF260" s="117"/>
      <c r="DG260" s="117"/>
      <c r="DH260" s="117"/>
      <c r="DI260" s="117"/>
      <c r="DJ260" s="117"/>
      <c r="DK260" s="117"/>
      <c r="DL260" s="117"/>
      <c r="DM260" s="117"/>
      <c r="DN260" s="117"/>
      <c r="DO260" s="117"/>
      <c r="DP260" s="117"/>
      <c r="DQ260" s="117"/>
      <c r="DR260" s="117"/>
      <c r="DS260" s="117"/>
      <c r="DT260" s="117"/>
      <c r="DU260" s="117"/>
      <c r="DV260" s="117"/>
      <c r="DW260" s="117"/>
      <c r="DX260" s="117"/>
      <c r="DY260" s="117"/>
      <c r="DZ260" s="117"/>
      <c r="EA260" s="117"/>
      <c r="EB260" s="117"/>
      <c r="EC260" s="117"/>
      <c r="ED260" s="117"/>
      <c r="EE260" s="117"/>
      <c r="EF260" s="117"/>
      <c r="EG260" s="117"/>
      <c r="EH260" s="117"/>
      <c r="EI260" s="117"/>
      <c r="EJ260" s="117"/>
      <c r="EK260" s="117"/>
      <c r="EL260" s="117"/>
      <c r="EM260" s="117"/>
      <c r="EN260" s="117"/>
      <c r="EO260" s="117"/>
      <c r="EP260" s="117"/>
      <c r="EQ260" s="117"/>
      <c r="ER260" s="117"/>
      <c r="ES260" s="117"/>
      <c r="ET260" s="117"/>
      <c r="EU260" s="117"/>
      <c r="EV260" s="117"/>
      <c r="EW260" s="117"/>
      <c r="EX260" s="117"/>
      <c r="EY260" s="117"/>
      <c r="EZ260" s="117"/>
      <c r="FA260" s="117"/>
      <c r="FB260" s="117"/>
      <c r="FC260" s="117"/>
      <c r="FD260" s="117"/>
      <c r="FE260" s="117"/>
      <c r="FF260" s="117"/>
      <c r="FG260" s="117"/>
      <c r="FH260" s="117"/>
      <c r="FI260" s="117"/>
      <c r="FJ260" s="117"/>
      <c r="FK260" s="117"/>
      <c r="FL260" s="117"/>
      <c r="FM260" s="117"/>
      <c r="FN260" s="117"/>
      <c r="FO260" s="117"/>
      <c r="FP260" s="117"/>
      <c r="FQ260" s="117"/>
      <c r="FR260" s="117"/>
      <c r="FS260" s="117"/>
      <c r="FT260" s="117"/>
      <c r="FU260" s="117"/>
      <c r="FV260" s="117"/>
      <c r="FW260" s="117"/>
      <c r="FX260" s="117"/>
      <c r="FY260" s="117"/>
      <c r="FZ260" s="117"/>
      <c r="GA260" s="117"/>
      <c r="GB260" s="117"/>
      <c r="GC260" s="117"/>
      <c r="GD260" s="117"/>
      <c r="GE260" s="117"/>
      <c r="GF260" s="117"/>
      <c r="GG260" s="117"/>
      <c r="GH260" s="117"/>
      <c r="GI260" s="117"/>
      <c r="GJ260" s="117"/>
      <c r="GK260" s="117"/>
      <c r="GL260" s="117"/>
      <c r="GM260" s="117"/>
      <c r="GN260" s="117"/>
      <c r="GO260" s="117"/>
      <c r="GP260" s="117"/>
      <c r="GQ260" s="117"/>
      <c r="GR260" s="117"/>
      <c r="GS260" s="117"/>
      <c r="GT260" s="117"/>
      <c r="GU260" s="117"/>
      <c r="GV260" s="117"/>
      <c r="GW260" s="117"/>
      <c r="GX260" s="117"/>
      <c r="GY260" s="117"/>
      <c r="GZ260" s="117"/>
      <c r="HA260" s="117"/>
      <c r="HB260" s="117"/>
      <c r="HC260" s="117"/>
      <c r="HD260" s="117"/>
      <c r="HE260" s="117"/>
      <c r="HF260" s="117"/>
      <c r="HG260" s="117"/>
      <c r="HH260" s="117"/>
      <c r="HI260" s="117"/>
      <c r="HJ260" s="117"/>
      <c r="HK260" s="117"/>
      <c r="HL260" s="117"/>
      <c r="HM260" s="117"/>
      <c r="HN260" s="117"/>
      <c r="HO260" s="117"/>
      <c r="HP260" s="117"/>
      <c r="HQ260" s="117"/>
      <c r="HR260" s="117"/>
      <c r="HS260" s="117"/>
      <c r="HT260" s="117"/>
      <c r="HU260" s="117"/>
      <c r="HV260" s="117"/>
      <c r="HW260" s="117"/>
      <c r="HX260" s="117"/>
      <c r="HY260" s="117"/>
      <c r="HZ260" s="117"/>
      <c r="IA260" s="117"/>
      <c r="IB260" s="117"/>
      <c r="IC260" s="117"/>
      <c r="ID260" s="117"/>
      <c r="IE260" s="117"/>
      <c r="IF260" s="117"/>
      <c r="IG260" s="117"/>
      <c r="IH260" s="117"/>
      <c r="II260" s="117"/>
      <c r="IJ260" s="117"/>
      <c r="IK260" s="117"/>
      <c r="IL260" s="117"/>
      <c r="IM260" s="117"/>
      <c r="IN260" s="117"/>
      <c r="IO260" s="117"/>
      <c r="IP260" s="117"/>
      <c r="IQ260" s="117"/>
      <c r="IR260" s="117"/>
      <c r="IS260" s="117"/>
      <c r="IT260" s="117"/>
      <c r="IU260" s="117"/>
      <c r="IV260" s="117"/>
      <c r="IW260" s="117"/>
    </row>
    <row r="261" customFormat="false" ht="12.75" hidden="false" customHeight="false" outlineLevel="0" collapsed="false">
      <c r="A261" s="117"/>
      <c r="B261" s="128" t="n">
        <v>44713</v>
      </c>
      <c r="C261" s="115" t="n">
        <v>5.881</v>
      </c>
      <c r="E261" s="115" t="n">
        <v>0</v>
      </c>
      <c r="F261" s="116" t="n">
        <v>0.44</v>
      </c>
      <c r="G261" s="115" t="n">
        <v>0.385</v>
      </c>
      <c r="H261" s="115" t="n">
        <v>0.195</v>
      </c>
      <c r="I261" s="115" t="n">
        <v>0.17</v>
      </c>
      <c r="L261" s="117"/>
      <c r="M261" s="117"/>
      <c r="N261" s="117"/>
      <c r="O261" s="117"/>
      <c r="P261" s="117"/>
      <c r="Q261" s="117"/>
      <c r="R261" s="117"/>
      <c r="S261" s="117"/>
      <c r="T261" s="117"/>
      <c r="U261" s="117"/>
      <c r="V261" s="117"/>
      <c r="W261" s="117"/>
      <c r="X261" s="117"/>
      <c r="Y261" s="117"/>
      <c r="Z261" s="117"/>
      <c r="AA261" s="117"/>
      <c r="AB261" s="117"/>
      <c r="AC261" s="117"/>
      <c r="AD261" s="117"/>
      <c r="AE261" s="117"/>
      <c r="AF261" s="117"/>
      <c r="AG261" s="117"/>
      <c r="AH261" s="117"/>
      <c r="AI261" s="117"/>
      <c r="AJ261" s="117"/>
      <c r="AK261" s="117"/>
      <c r="AL261" s="117"/>
      <c r="AM261" s="117"/>
      <c r="AN261" s="117"/>
      <c r="AO261" s="117"/>
      <c r="AP261" s="117"/>
      <c r="AQ261" s="117"/>
      <c r="AR261" s="117"/>
      <c r="AS261" s="117"/>
      <c r="AT261" s="117"/>
      <c r="AU261" s="117"/>
      <c r="AV261" s="117"/>
      <c r="AW261" s="117"/>
      <c r="AX261" s="117"/>
      <c r="AY261" s="117"/>
      <c r="AZ261" s="117"/>
      <c r="BA261" s="117"/>
      <c r="BB261" s="117"/>
      <c r="BC261" s="117"/>
      <c r="BD261" s="117"/>
      <c r="BE261" s="117"/>
      <c r="BF261" s="117"/>
      <c r="BG261" s="117"/>
      <c r="BH261" s="117"/>
      <c r="BI261" s="117"/>
      <c r="BJ261" s="117"/>
      <c r="BK261" s="117"/>
      <c r="BL261" s="117"/>
      <c r="BM261" s="117"/>
      <c r="BN261" s="117"/>
      <c r="BO261" s="117"/>
      <c r="BP261" s="117"/>
      <c r="BQ261" s="117"/>
      <c r="BR261" s="117"/>
      <c r="BS261" s="117"/>
      <c r="BT261" s="117"/>
      <c r="BU261" s="117"/>
      <c r="BV261" s="117"/>
      <c r="BW261" s="117"/>
      <c r="BX261" s="117"/>
      <c r="BY261" s="117"/>
      <c r="BZ261" s="117"/>
      <c r="CA261" s="117"/>
      <c r="CB261" s="117"/>
      <c r="CC261" s="117"/>
      <c r="CD261" s="117"/>
      <c r="CE261" s="117"/>
      <c r="CF261" s="117"/>
      <c r="CG261" s="117"/>
      <c r="CH261" s="117"/>
      <c r="CI261" s="117"/>
      <c r="CJ261" s="117"/>
      <c r="CK261" s="117"/>
      <c r="CL261" s="117"/>
      <c r="CM261" s="117"/>
      <c r="CN261" s="117"/>
      <c r="CO261" s="117"/>
      <c r="CP261" s="117"/>
      <c r="CQ261" s="117"/>
      <c r="CR261" s="117"/>
      <c r="CS261" s="117"/>
      <c r="CT261" s="117"/>
      <c r="CU261" s="117"/>
      <c r="CV261" s="117"/>
      <c r="CW261" s="117"/>
      <c r="CX261" s="117"/>
      <c r="CY261" s="117"/>
      <c r="CZ261" s="117"/>
      <c r="DA261" s="117"/>
      <c r="DB261" s="117"/>
      <c r="DC261" s="117"/>
      <c r="DD261" s="117"/>
      <c r="DE261" s="117"/>
      <c r="DF261" s="117"/>
      <c r="DG261" s="117"/>
      <c r="DH261" s="117"/>
      <c r="DI261" s="117"/>
      <c r="DJ261" s="117"/>
      <c r="DK261" s="117"/>
      <c r="DL261" s="117"/>
      <c r="DM261" s="117"/>
      <c r="DN261" s="117"/>
      <c r="DO261" s="117"/>
      <c r="DP261" s="117"/>
      <c r="DQ261" s="117"/>
      <c r="DR261" s="117"/>
      <c r="DS261" s="117"/>
      <c r="DT261" s="117"/>
      <c r="DU261" s="117"/>
      <c r="DV261" s="117"/>
      <c r="DW261" s="117"/>
      <c r="DX261" s="117"/>
      <c r="DY261" s="117"/>
      <c r="DZ261" s="117"/>
      <c r="EA261" s="117"/>
      <c r="EB261" s="117"/>
      <c r="EC261" s="117"/>
      <c r="ED261" s="117"/>
      <c r="EE261" s="117"/>
      <c r="EF261" s="117"/>
      <c r="EG261" s="117"/>
      <c r="EH261" s="117"/>
      <c r="EI261" s="117"/>
      <c r="EJ261" s="117"/>
      <c r="EK261" s="117"/>
      <c r="EL261" s="117"/>
      <c r="EM261" s="117"/>
      <c r="EN261" s="117"/>
      <c r="EO261" s="117"/>
      <c r="EP261" s="117"/>
      <c r="EQ261" s="117"/>
      <c r="ER261" s="117"/>
      <c r="ES261" s="117"/>
      <c r="ET261" s="117"/>
      <c r="EU261" s="117"/>
      <c r="EV261" s="117"/>
      <c r="EW261" s="117"/>
      <c r="EX261" s="117"/>
      <c r="EY261" s="117"/>
      <c r="EZ261" s="117"/>
      <c r="FA261" s="117"/>
      <c r="FB261" s="117"/>
      <c r="FC261" s="117"/>
      <c r="FD261" s="117"/>
      <c r="FE261" s="117"/>
      <c r="FF261" s="117"/>
      <c r="FG261" s="117"/>
      <c r="FH261" s="117"/>
      <c r="FI261" s="117"/>
      <c r="FJ261" s="117"/>
      <c r="FK261" s="117"/>
      <c r="FL261" s="117"/>
      <c r="FM261" s="117"/>
      <c r="FN261" s="117"/>
      <c r="FO261" s="117"/>
      <c r="FP261" s="117"/>
      <c r="FQ261" s="117"/>
      <c r="FR261" s="117"/>
      <c r="FS261" s="117"/>
      <c r="FT261" s="117"/>
      <c r="FU261" s="117"/>
      <c r="FV261" s="117"/>
      <c r="FW261" s="117"/>
      <c r="FX261" s="117"/>
      <c r="FY261" s="117"/>
      <c r="FZ261" s="117"/>
      <c r="GA261" s="117"/>
      <c r="GB261" s="117"/>
      <c r="GC261" s="117"/>
      <c r="GD261" s="117"/>
      <c r="GE261" s="117"/>
      <c r="GF261" s="117"/>
      <c r="GG261" s="117"/>
      <c r="GH261" s="117"/>
      <c r="GI261" s="117"/>
      <c r="GJ261" s="117"/>
      <c r="GK261" s="117"/>
      <c r="GL261" s="117"/>
      <c r="GM261" s="117"/>
      <c r="GN261" s="117"/>
      <c r="GO261" s="117"/>
      <c r="GP261" s="117"/>
      <c r="GQ261" s="117"/>
      <c r="GR261" s="117"/>
      <c r="GS261" s="117"/>
      <c r="GT261" s="117"/>
      <c r="GU261" s="117"/>
      <c r="GV261" s="117"/>
      <c r="GW261" s="117"/>
      <c r="GX261" s="117"/>
      <c r="GY261" s="117"/>
      <c r="GZ261" s="117"/>
      <c r="HA261" s="117"/>
      <c r="HB261" s="117"/>
      <c r="HC261" s="117"/>
      <c r="HD261" s="117"/>
      <c r="HE261" s="117"/>
      <c r="HF261" s="117"/>
      <c r="HG261" s="117"/>
      <c r="HH261" s="117"/>
      <c r="HI261" s="117"/>
      <c r="HJ261" s="117"/>
      <c r="HK261" s="117"/>
      <c r="HL261" s="117"/>
      <c r="HM261" s="117"/>
      <c r="HN261" s="117"/>
      <c r="HO261" s="117"/>
      <c r="HP261" s="117"/>
      <c r="HQ261" s="117"/>
      <c r="HR261" s="117"/>
      <c r="HS261" s="117"/>
      <c r="HT261" s="117"/>
      <c r="HU261" s="117"/>
      <c r="HV261" s="117"/>
      <c r="HW261" s="117"/>
      <c r="HX261" s="117"/>
      <c r="HY261" s="117"/>
      <c r="HZ261" s="117"/>
      <c r="IA261" s="117"/>
      <c r="IB261" s="117"/>
      <c r="IC261" s="117"/>
      <c r="ID261" s="117"/>
      <c r="IE261" s="117"/>
      <c r="IF261" s="117"/>
      <c r="IG261" s="117"/>
      <c r="IH261" s="117"/>
      <c r="II261" s="117"/>
      <c r="IJ261" s="117"/>
      <c r="IK261" s="117"/>
      <c r="IL261" s="117"/>
      <c r="IM261" s="117"/>
      <c r="IN261" s="117"/>
      <c r="IO261" s="117"/>
      <c r="IP261" s="117"/>
      <c r="IQ261" s="117"/>
      <c r="IR261" s="117"/>
      <c r="IS261" s="117"/>
      <c r="IT261" s="117"/>
      <c r="IU261" s="117"/>
      <c r="IV261" s="117"/>
      <c r="IW261" s="117"/>
    </row>
    <row r="262" customFormat="false" ht="12.75" hidden="false" customHeight="false" outlineLevel="0" collapsed="false">
      <c r="A262" s="117"/>
      <c r="B262" s="128" t="n">
        <v>44743</v>
      </c>
      <c r="C262" s="115" t="n">
        <v>5.921</v>
      </c>
      <c r="E262" s="115" t="n">
        <v>0</v>
      </c>
      <c r="F262" s="116" t="n">
        <v>0.5</v>
      </c>
      <c r="G262" s="115" t="n">
        <v>0.3975</v>
      </c>
      <c r="H262" s="115" t="n">
        <v>0.265</v>
      </c>
      <c r="I262" s="115" t="n">
        <v>0.175</v>
      </c>
      <c r="L262" s="117"/>
      <c r="M262" s="117"/>
      <c r="N262" s="117"/>
      <c r="O262" s="117"/>
      <c r="P262" s="117"/>
      <c r="Q262" s="117"/>
      <c r="R262" s="117"/>
      <c r="S262" s="117"/>
      <c r="T262" s="117"/>
      <c r="U262" s="117"/>
      <c r="V262" s="117"/>
      <c r="W262" s="117"/>
      <c r="X262" s="117"/>
      <c r="Y262" s="117"/>
      <c r="Z262" s="117"/>
      <c r="AA262" s="117"/>
      <c r="AB262" s="117"/>
      <c r="AC262" s="117"/>
      <c r="AD262" s="117"/>
      <c r="AE262" s="117"/>
      <c r="AF262" s="117"/>
      <c r="AG262" s="117"/>
      <c r="AH262" s="117"/>
      <c r="AI262" s="117"/>
      <c r="AJ262" s="117"/>
      <c r="AK262" s="117"/>
      <c r="AL262" s="117"/>
      <c r="AM262" s="117"/>
      <c r="AN262" s="117"/>
      <c r="AO262" s="117"/>
      <c r="AP262" s="117"/>
      <c r="AQ262" s="117"/>
      <c r="AR262" s="117"/>
      <c r="AS262" s="117"/>
      <c r="AT262" s="117"/>
      <c r="AU262" s="117"/>
      <c r="AV262" s="117"/>
      <c r="AW262" s="117"/>
      <c r="AX262" s="117"/>
      <c r="AY262" s="117"/>
      <c r="AZ262" s="117"/>
      <c r="BA262" s="117"/>
      <c r="BB262" s="117"/>
      <c r="BC262" s="117"/>
      <c r="BD262" s="117"/>
      <c r="BE262" s="117"/>
      <c r="BF262" s="117"/>
      <c r="BG262" s="117"/>
      <c r="BH262" s="117"/>
      <c r="BI262" s="117"/>
      <c r="BJ262" s="117"/>
      <c r="BK262" s="117"/>
      <c r="BL262" s="117"/>
      <c r="BM262" s="117"/>
      <c r="BN262" s="117"/>
      <c r="BO262" s="117"/>
      <c r="BP262" s="117"/>
      <c r="BQ262" s="117"/>
      <c r="BR262" s="117"/>
      <c r="BS262" s="117"/>
      <c r="BT262" s="117"/>
      <c r="BU262" s="117"/>
      <c r="BV262" s="117"/>
      <c r="BW262" s="117"/>
      <c r="BX262" s="117"/>
      <c r="BY262" s="117"/>
      <c r="BZ262" s="117"/>
      <c r="CA262" s="117"/>
      <c r="CB262" s="117"/>
      <c r="CC262" s="117"/>
      <c r="CD262" s="117"/>
      <c r="CE262" s="117"/>
      <c r="CF262" s="117"/>
      <c r="CG262" s="117"/>
      <c r="CH262" s="117"/>
      <c r="CI262" s="117"/>
      <c r="CJ262" s="117"/>
      <c r="CK262" s="117"/>
      <c r="CL262" s="117"/>
      <c r="CM262" s="117"/>
      <c r="CN262" s="117"/>
      <c r="CO262" s="117"/>
      <c r="CP262" s="117"/>
      <c r="CQ262" s="117"/>
      <c r="CR262" s="117"/>
      <c r="CS262" s="117"/>
      <c r="CT262" s="117"/>
      <c r="CU262" s="117"/>
      <c r="CV262" s="117"/>
      <c r="CW262" s="117"/>
      <c r="CX262" s="117"/>
      <c r="CY262" s="117"/>
      <c r="CZ262" s="117"/>
      <c r="DA262" s="117"/>
      <c r="DB262" s="117"/>
      <c r="DC262" s="117"/>
      <c r="DD262" s="117"/>
      <c r="DE262" s="117"/>
      <c r="DF262" s="117"/>
      <c r="DG262" s="117"/>
      <c r="DH262" s="117"/>
      <c r="DI262" s="117"/>
      <c r="DJ262" s="117"/>
      <c r="DK262" s="117"/>
      <c r="DL262" s="117"/>
      <c r="DM262" s="117"/>
      <c r="DN262" s="117"/>
      <c r="DO262" s="117"/>
      <c r="DP262" s="117"/>
      <c r="DQ262" s="117"/>
      <c r="DR262" s="117"/>
      <c r="DS262" s="117"/>
      <c r="DT262" s="117"/>
      <c r="DU262" s="117"/>
      <c r="DV262" s="117"/>
      <c r="DW262" s="117"/>
      <c r="DX262" s="117"/>
      <c r="DY262" s="117"/>
      <c r="DZ262" s="117"/>
      <c r="EA262" s="117"/>
      <c r="EB262" s="117"/>
      <c r="EC262" s="117"/>
      <c r="ED262" s="117"/>
      <c r="EE262" s="117"/>
      <c r="EF262" s="117"/>
      <c r="EG262" s="117"/>
      <c r="EH262" s="117"/>
      <c r="EI262" s="117"/>
      <c r="EJ262" s="117"/>
      <c r="EK262" s="117"/>
      <c r="EL262" s="117"/>
      <c r="EM262" s="117"/>
      <c r="EN262" s="117"/>
      <c r="EO262" s="117"/>
      <c r="EP262" s="117"/>
      <c r="EQ262" s="117"/>
      <c r="ER262" s="117"/>
      <c r="ES262" s="117"/>
      <c r="ET262" s="117"/>
      <c r="EU262" s="117"/>
      <c r="EV262" s="117"/>
      <c r="EW262" s="117"/>
      <c r="EX262" s="117"/>
      <c r="EY262" s="117"/>
      <c r="EZ262" s="117"/>
      <c r="FA262" s="117"/>
      <c r="FB262" s="117"/>
      <c r="FC262" s="117"/>
      <c r="FD262" s="117"/>
      <c r="FE262" s="117"/>
      <c r="FF262" s="117"/>
      <c r="FG262" s="117"/>
      <c r="FH262" s="117"/>
      <c r="FI262" s="117"/>
      <c r="FJ262" s="117"/>
      <c r="FK262" s="117"/>
      <c r="FL262" s="117"/>
      <c r="FM262" s="117"/>
      <c r="FN262" s="117"/>
      <c r="FO262" s="117"/>
      <c r="FP262" s="117"/>
      <c r="FQ262" s="117"/>
      <c r="FR262" s="117"/>
      <c r="FS262" s="117"/>
      <c r="FT262" s="117"/>
      <c r="FU262" s="117"/>
      <c r="FV262" s="117"/>
      <c r="FW262" s="117"/>
      <c r="FX262" s="117"/>
      <c r="FY262" s="117"/>
      <c r="FZ262" s="117"/>
      <c r="GA262" s="117"/>
      <c r="GB262" s="117"/>
      <c r="GC262" s="117"/>
      <c r="GD262" s="117"/>
      <c r="GE262" s="117"/>
      <c r="GF262" s="117"/>
      <c r="GG262" s="117"/>
      <c r="GH262" s="117"/>
      <c r="GI262" s="117"/>
      <c r="GJ262" s="117"/>
      <c r="GK262" s="117"/>
      <c r="GL262" s="117"/>
      <c r="GM262" s="117"/>
      <c r="GN262" s="117"/>
      <c r="GO262" s="117"/>
      <c r="GP262" s="117"/>
      <c r="GQ262" s="117"/>
      <c r="GR262" s="117"/>
      <c r="GS262" s="117"/>
      <c r="GT262" s="117"/>
      <c r="GU262" s="117"/>
      <c r="GV262" s="117"/>
      <c r="GW262" s="117"/>
      <c r="GX262" s="117"/>
      <c r="GY262" s="117"/>
      <c r="GZ262" s="117"/>
      <c r="HA262" s="117"/>
      <c r="HB262" s="117"/>
      <c r="HC262" s="117"/>
      <c r="HD262" s="117"/>
      <c r="HE262" s="117"/>
      <c r="HF262" s="117"/>
      <c r="HG262" s="117"/>
      <c r="HH262" s="117"/>
      <c r="HI262" s="117"/>
      <c r="HJ262" s="117"/>
      <c r="HK262" s="117"/>
      <c r="HL262" s="117"/>
      <c r="HM262" s="117"/>
      <c r="HN262" s="117"/>
      <c r="HO262" s="117"/>
      <c r="HP262" s="117"/>
      <c r="HQ262" s="117"/>
      <c r="HR262" s="117"/>
      <c r="HS262" s="117"/>
      <c r="HT262" s="117"/>
      <c r="HU262" s="117"/>
      <c r="HV262" s="117"/>
      <c r="HW262" s="117"/>
      <c r="HX262" s="117"/>
      <c r="HY262" s="117"/>
      <c r="HZ262" s="117"/>
      <c r="IA262" s="117"/>
      <c r="IB262" s="117"/>
      <c r="IC262" s="117"/>
      <c r="ID262" s="117"/>
      <c r="IE262" s="117"/>
      <c r="IF262" s="117"/>
      <c r="IG262" s="117"/>
      <c r="IH262" s="117"/>
      <c r="II262" s="117"/>
      <c r="IJ262" s="117"/>
      <c r="IK262" s="117"/>
      <c r="IL262" s="117"/>
      <c r="IM262" s="117"/>
      <c r="IN262" s="117"/>
      <c r="IO262" s="117"/>
      <c r="IP262" s="117"/>
      <c r="IQ262" s="117"/>
      <c r="IR262" s="117"/>
      <c r="IS262" s="117"/>
      <c r="IT262" s="117"/>
      <c r="IU262" s="117"/>
      <c r="IV262" s="117"/>
      <c r="IW262" s="117"/>
    </row>
    <row r="263" customFormat="false" ht="12.75" hidden="false" customHeight="false" outlineLevel="0" collapsed="false">
      <c r="A263" s="117"/>
      <c r="B263" s="128" t="n">
        <v>44774</v>
      </c>
      <c r="C263" s="115" t="n">
        <v>5.969</v>
      </c>
      <c r="E263" s="115" t="n">
        <v>0</v>
      </c>
      <c r="F263" s="116" t="n">
        <v>0.5</v>
      </c>
      <c r="G263" s="115" t="n">
        <v>0.4</v>
      </c>
      <c r="H263" s="115" t="n">
        <v>0.205</v>
      </c>
      <c r="I263" s="115" t="n">
        <v>0.175</v>
      </c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7"/>
      <c r="AA263" s="117"/>
      <c r="AB263" s="117"/>
      <c r="AC263" s="117"/>
      <c r="AD263" s="117"/>
      <c r="AE263" s="117"/>
      <c r="AF263" s="117"/>
      <c r="AG263" s="117"/>
      <c r="AH263" s="117"/>
      <c r="AI263" s="117"/>
      <c r="AJ263" s="117"/>
      <c r="AK263" s="117"/>
      <c r="AL263" s="117"/>
      <c r="AM263" s="117"/>
      <c r="AN263" s="117"/>
      <c r="AO263" s="117"/>
      <c r="AP263" s="117"/>
      <c r="AQ263" s="117"/>
      <c r="AR263" s="117"/>
      <c r="AS263" s="117"/>
      <c r="AT263" s="117"/>
      <c r="AU263" s="117"/>
      <c r="AV263" s="117"/>
      <c r="AW263" s="117"/>
      <c r="AX263" s="117"/>
      <c r="AY263" s="117"/>
      <c r="AZ263" s="117"/>
      <c r="BA263" s="117"/>
      <c r="BB263" s="117"/>
      <c r="BC263" s="117"/>
      <c r="BD263" s="117"/>
      <c r="BE263" s="117"/>
      <c r="BF263" s="117"/>
      <c r="BG263" s="117"/>
      <c r="BH263" s="117"/>
      <c r="BI263" s="117"/>
      <c r="BJ263" s="117"/>
      <c r="BK263" s="117"/>
      <c r="BL263" s="117"/>
      <c r="BM263" s="117"/>
      <c r="BN263" s="117"/>
      <c r="BO263" s="117"/>
      <c r="BP263" s="117"/>
      <c r="BQ263" s="117"/>
      <c r="BR263" s="117"/>
      <c r="BS263" s="117"/>
      <c r="BT263" s="117"/>
      <c r="BU263" s="117"/>
      <c r="BV263" s="117"/>
      <c r="BW263" s="117"/>
      <c r="BX263" s="117"/>
      <c r="BY263" s="117"/>
      <c r="BZ263" s="117"/>
      <c r="CA263" s="117"/>
      <c r="CB263" s="117"/>
      <c r="CC263" s="117"/>
      <c r="CD263" s="117"/>
      <c r="CE263" s="117"/>
      <c r="CF263" s="117"/>
      <c r="CG263" s="117"/>
      <c r="CH263" s="117"/>
      <c r="CI263" s="117"/>
      <c r="CJ263" s="117"/>
      <c r="CK263" s="117"/>
      <c r="CL263" s="117"/>
      <c r="CM263" s="117"/>
      <c r="CN263" s="117"/>
      <c r="CO263" s="117"/>
      <c r="CP263" s="117"/>
      <c r="CQ263" s="117"/>
      <c r="CR263" s="117"/>
      <c r="CS263" s="117"/>
      <c r="CT263" s="117"/>
      <c r="CU263" s="117"/>
      <c r="CV263" s="117"/>
      <c r="CW263" s="117"/>
      <c r="CX263" s="117"/>
      <c r="CY263" s="117"/>
      <c r="CZ263" s="117"/>
      <c r="DA263" s="117"/>
      <c r="DB263" s="117"/>
      <c r="DC263" s="117"/>
      <c r="DD263" s="117"/>
      <c r="DE263" s="117"/>
      <c r="DF263" s="117"/>
      <c r="DG263" s="117"/>
      <c r="DH263" s="117"/>
      <c r="DI263" s="117"/>
      <c r="DJ263" s="117"/>
      <c r="DK263" s="117"/>
      <c r="DL263" s="117"/>
      <c r="DM263" s="117"/>
      <c r="DN263" s="117"/>
      <c r="DO263" s="117"/>
      <c r="DP263" s="117"/>
      <c r="DQ263" s="117"/>
      <c r="DR263" s="117"/>
      <c r="DS263" s="117"/>
      <c r="DT263" s="117"/>
      <c r="DU263" s="117"/>
      <c r="DV263" s="117"/>
      <c r="DW263" s="117"/>
      <c r="DX263" s="117"/>
      <c r="DY263" s="117"/>
      <c r="DZ263" s="117"/>
      <c r="EA263" s="117"/>
      <c r="EB263" s="117"/>
      <c r="EC263" s="117"/>
      <c r="ED263" s="117"/>
      <c r="EE263" s="117"/>
      <c r="EF263" s="117"/>
      <c r="EG263" s="117"/>
      <c r="EH263" s="117"/>
      <c r="EI263" s="117"/>
      <c r="EJ263" s="117"/>
      <c r="EK263" s="117"/>
      <c r="EL263" s="117"/>
      <c r="EM263" s="117"/>
      <c r="EN263" s="117"/>
      <c r="EO263" s="117"/>
      <c r="EP263" s="117"/>
      <c r="EQ263" s="117"/>
      <c r="ER263" s="117"/>
      <c r="ES263" s="117"/>
      <c r="ET263" s="117"/>
      <c r="EU263" s="117"/>
      <c r="EV263" s="117"/>
      <c r="EW263" s="117"/>
      <c r="EX263" s="117"/>
      <c r="EY263" s="117"/>
      <c r="EZ263" s="117"/>
      <c r="FA263" s="117"/>
      <c r="FB263" s="117"/>
      <c r="FC263" s="117"/>
      <c r="FD263" s="117"/>
      <c r="FE263" s="117"/>
      <c r="FF263" s="117"/>
      <c r="FG263" s="117"/>
      <c r="FH263" s="117"/>
      <c r="FI263" s="117"/>
      <c r="FJ263" s="117"/>
      <c r="FK263" s="117"/>
      <c r="FL263" s="117"/>
      <c r="FM263" s="117"/>
      <c r="FN263" s="117"/>
      <c r="FO263" s="117"/>
      <c r="FP263" s="117"/>
      <c r="FQ263" s="117"/>
      <c r="FR263" s="117"/>
      <c r="FS263" s="117"/>
      <c r="FT263" s="117"/>
      <c r="FU263" s="117"/>
      <c r="FV263" s="117"/>
      <c r="FW263" s="117"/>
      <c r="FX263" s="117"/>
      <c r="FY263" s="117"/>
      <c r="FZ263" s="117"/>
      <c r="GA263" s="117"/>
      <c r="GB263" s="117"/>
      <c r="GC263" s="117"/>
      <c r="GD263" s="117"/>
      <c r="GE263" s="117"/>
      <c r="GF263" s="117"/>
      <c r="GG263" s="117"/>
      <c r="GH263" s="117"/>
      <c r="GI263" s="117"/>
      <c r="GJ263" s="117"/>
      <c r="GK263" s="117"/>
      <c r="GL263" s="117"/>
      <c r="GM263" s="117"/>
      <c r="GN263" s="117"/>
      <c r="GO263" s="117"/>
      <c r="GP263" s="117"/>
      <c r="GQ263" s="117"/>
      <c r="GR263" s="117"/>
      <c r="GS263" s="117"/>
      <c r="GT263" s="117"/>
      <c r="GU263" s="117"/>
      <c r="GV263" s="117"/>
      <c r="GW263" s="117"/>
      <c r="GX263" s="117"/>
      <c r="GY263" s="117"/>
      <c r="GZ263" s="117"/>
      <c r="HA263" s="117"/>
      <c r="HB263" s="117"/>
      <c r="HC263" s="117"/>
      <c r="HD263" s="117"/>
      <c r="HE263" s="117"/>
      <c r="HF263" s="117"/>
      <c r="HG263" s="117"/>
      <c r="HH263" s="117"/>
      <c r="HI263" s="117"/>
      <c r="HJ263" s="117"/>
      <c r="HK263" s="117"/>
      <c r="HL263" s="117"/>
      <c r="HM263" s="117"/>
      <c r="HN263" s="117"/>
      <c r="HO263" s="117"/>
      <c r="HP263" s="117"/>
      <c r="HQ263" s="117"/>
      <c r="HR263" s="117"/>
      <c r="HS263" s="117"/>
      <c r="HT263" s="117"/>
      <c r="HU263" s="117"/>
      <c r="HV263" s="117"/>
      <c r="HW263" s="117"/>
      <c r="HX263" s="117"/>
      <c r="HY263" s="117"/>
      <c r="HZ263" s="117"/>
      <c r="IA263" s="117"/>
      <c r="IB263" s="117"/>
      <c r="IC263" s="117"/>
      <c r="ID263" s="117"/>
      <c r="IE263" s="117"/>
      <c r="IF263" s="117"/>
      <c r="IG263" s="117"/>
      <c r="IH263" s="117"/>
      <c r="II263" s="117"/>
      <c r="IJ263" s="117"/>
      <c r="IK263" s="117"/>
      <c r="IL263" s="117"/>
      <c r="IM263" s="117"/>
      <c r="IN263" s="117"/>
      <c r="IO263" s="117"/>
      <c r="IP263" s="117"/>
      <c r="IQ263" s="117"/>
      <c r="IR263" s="117"/>
      <c r="IS263" s="117"/>
      <c r="IT263" s="117"/>
      <c r="IU263" s="117"/>
      <c r="IV263" s="117"/>
      <c r="IW263" s="117"/>
    </row>
    <row r="264" customFormat="false" ht="12.75" hidden="false" customHeight="false" outlineLevel="0" collapsed="false">
      <c r="A264" s="117"/>
      <c r="B264" s="128" t="n">
        <v>44805</v>
      </c>
      <c r="C264" s="115" t="n">
        <v>5.982</v>
      </c>
      <c r="E264" s="115" t="n">
        <v>0</v>
      </c>
      <c r="F264" s="116" t="n">
        <v>0.46</v>
      </c>
      <c r="G264" s="115" t="n">
        <v>0.3975</v>
      </c>
      <c r="H264" s="115" t="n">
        <v>0.185</v>
      </c>
      <c r="I264" s="115" t="n">
        <v>0.165</v>
      </c>
      <c r="L264" s="117"/>
      <c r="M264" s="117"/>
      <c r="N264" s="117"/>
      <c r="O264" s="117"/>
      <c r="P264" s="117"/>
      <c r="Q264" s="117"/>
      <c r="R264" s="117"/>
      <c r="S264" s="117"/>
      <c r="T264" s="117"/>
      <c r="U264" s="117"/>
      <c r="V264" s="117"/>
      <c r="W264" s="117"/>
      <c r="X264" s="117"/>
      <c r="Y264" s="117"/>
      <c r="Z264" s="117"/>
      <c r="AA264" s="117"/>
      <c r="AB264" s="117"/>
      <c r="AC264" s="117"/>
      <c r="AD264" s="117"/>
      <c r="AE264" s="117"/>
      <c r="AF264" s="117"/>
      <c r="AG264" s="117"/>
      <c r="AH264" s="117"/>
      <c r="AI264" s="117"/>
      <c r="AJ264" s="117"/>
      <c r="AK264" s="117"/>
      <c r="AL264" s="117"/>
      <c r="AM264" s="117"/>
      <c r="AN264" s="117"/>
      <c r="AO264" s="117"/>
      <c r="AP264" s="117"/>
      <c r="AQ264" s="117"/>
      <c r="AR264" s="117"/>
      <c r="AS264" s="117"/>
      <c r="AT264" s="117"/>
      <c r="AU264" s="117"/>
      <c r="AV264" s="117"/>
      <c r="AW264" s="117"/>
      <c r="AX264" s="117"/>
      <c r="AY264" s="117"/>
      <c r="AZ264" s="117"/>
      <c r="BA264" s="117"/>
      <c r="BB264" s="117"/>
      <c r="BC264" s="117"/>
      <c r="BD264" s="117"/>
      <c r="BE264" s="117"/>
      <c r="BF264" s="117"/>
      <c r="BG264" s="117"/>
      <c r="BH264" s="117"/>
      <c r="BI264" s="117"/>
      <c r="BJ264" s="117"/>
      <c r="BK264" s="117"/>
      <c r="BL264" s="117"/>
      <c r="BM264" s="117"/>
      <c r="BN264" s="117"/>
      <c r="BO264" s="117"/>
      <c r="BP264" s="117"/>
      <c r="BQ264" s="117"/>
      <c r="BR264" s="117"/>
      <c r="BS264" s="117"/>
      <c r="BT264" s="117"/>
      <c r="BU264" s="117"/>
      <c r="BV264" s="117"/>
      <c r="BW264" s="117"/>
      <c r="BX264" s="117"/>
      <c r="BY264" s="117"/>
      <c r="BZ264" s="117"/>
      <c r="CA264" s="117"/>
      <c r="CB264" s="117"/>
      <c r="CC264" s="117"/>
      <c r="CD264" s="117"/>
      <c r="CE264" s="117"/>
      <c r="CF264" s="117"/>
      <c r="CG264" s="117"/>
      <c r="CH264" s="117"/>
      <c r="CI264" s="117"/>
      <c r="CJ264" s="117"/>
      <c r="CK264" s="117"/>
      <c r="CL264" s="117"/>
      <c r="CM264" s="117"/>
      <c r="CN264" s="117"/>
      <c r="CO264" s="117"/>
      <c r="CP264" s="117"/>
      <c r="CQ264" s="117"/>
      <c r="CR264" s="117"/>
      <c r="CS264" s="117"/>
      <c r="CT264" s="117"/>
      <c r="CU264" s="117"/>
      <c r="CV264" s="117"/>
      <c r="CW264" s="117"/>
      <c r="CX264" s="117"/>
      <c r="CY264" s="117"/>
      <c r="CZ264" s="117"/>
      <c r="DA264" s="117"/>
      <c r="DB264" s="117"/>
      <c r="DC264" s="117"/>
      <c r="DD264" s="117"/>
      <c r="DE264" s="117"/>
      <c r="DF264" s="117"/>
      <c r="DG264" s="117"/>
      <c r="DH264" s="117"/>
      <c r="DI264" s="117"/>
      <c r="DJ264" s="117"/>
      <c r="DK264" s="117"/>
      <c r="DL264" s="117"/>
      <c r="DM264" s="117"/>
      <c r="DN264" s="117"/>
      <c r="DO264" s="117"/>
      <c r="DP264" s="117"/>
      <c r="DQ264" s="117"/>
      <c r="DR264" s="117"/>
      <c r="DS264" s="117"/>
      <c r="DT264" s="117"/>
      <c r="DU264" s="117"/>
      <c r="DV264" s="117"/>
      <c r="DW264" s="117"/>
      <c r="DX264" s="117"/>
      <c r="DY264" s="117"/>
      <c r="DZ264" s="117"/>
      <c r="EA264" s="117"/>
      <c r="EB264" s="117"/>
      <c r="EC264" s="117"/>
      <c r="ED264" s="117"/>
      <c r="EE264" s="117"/>
      <c r="EF264" s="117"/>
      <c r="EG264" s="117"/>
      <c r="EH264" s="117"/>
      <c r="EI264" s="117"/>
      <c r="EJ264" s="117"/>
      <c r="EK264" s="117"/>
      <c r="EL264" s="117"/>
      <c r="EM264" s="117"/>
      <c r="EN264" s="117"/>
      <c r="EO264" s="117"/>
      <c r="EP264" s="117"/>
      <c r="EQ264" s="117"/>
      <c r="ER264" s="117"/>
      <c r="ES264" s="117"/>
      <c r="ET264" s="117"/>
      <c r="EU264" s="117"/>
      <c r="EV264" s="117"/>
      <c r="EW264" s="117"/>
      <c r="EX264" s="117"/>
      <c r="EY264" s="117"/>
      <c r="EZ264" s="117"/>
      <c r="FA264" s="117"/>
      <c r="FB264" s="117"/>
      <c r="FC264" s="117"/>
      <c r="FD264" s="117"/>
      <c r="FE264" s="117"/>
      <c r="FF264" s="117"/>
      <c r="FG264" s="117"/>
      <c r="FH264" s="117"/>
      <c r="FI264" s="117"/>
      <c r="FJ264" s="117"/>
      <c r="FK264" s="117"/>
      <c r="FL264" s="117"/>
      <c r="FM264" s="117"/>
      <c r="FN264" s="117"/>
      <c r="FO264" s="117"/>
      <c r="FP264" s="117"/>
      <c r="FQ264" s="117"/>
      <c r="FR264" s="117"/>
      <c r="FS264" s="117"/>
      <c r="FT264" s="117"/>
      <c r="FU264" s="117"/>
      <c r="FV264" s="117"/>
      <c r="FW264" s="117"/>
      <c r="FX264" s="117"/>
      <c r="FY264" s="117"/>
      <c r="FZ264" s="117"/>
      <c r="GA264" s="117"/>
      <c r="GB264" s="117"/>
      <c r="GC264" s="117"/>
      <c r="GD264" s="117"/>
      <c r="GE264" s="117"/>
      <c r="GF264" s="117"/>
      <c r="GG264" s="117"/>
      <c r="GH264" s="117"/>
      <c r="GI264" s="117"/>
      <c r="GJ264" s="117"/>
      <c r="GK264" s="117"/>
      <c r="GL264" s="117"/>
      <c r="GM264" s="117"/>
      <c r="GN264" s="117"/>
      <c r="GO264" s="117"/>
      <c r="GP264" s="117"/>
      <c r="GQ264" s="117"/>
      <c r="GR264" s="117"/>
      <c r="GS264" s="117"/>
      <c r="GT264" s="117"/>
      <c r="GU264" s="117"/>
      <c r="GV264" s="117"/>
      <c r="GW264" s="117"/>
      <c r="GX264" s="117"/>
      <c r="GY264" s="117"/>
      <c r="GZ264" s="117"/>
      <c r="HA264" s="117"/>
      <c r="HB264" s="117"/>
      <c r="HC264" s="117"/>
      <c r="HD264" s="117"/>
      <c r="HE264" s="117"/>
      <c r="HF264" s="117"/>
      <c r="HG264" s="117"/>
      <c r="HH264" s="117"/>
      <c r="HI264" s="117"/>
      <c r="HJ264" s="117"/>
      <c r="HK264" s="117"/>
      <c r="HL264" s="117"/>
      <c r="HM264" s="117"/>
      <c r="HN264" s="117"/>
      <c r="HO264" s="117"/>
      <c r="HP264" s="117"/>
      <c r="HQ264" s="117"/>
      <c r="HR264" s="117"/>
      <c r="HS264" s="117"/>
      <c r="HT264" s="117"/>
      <c r="HU264" s="117"/>
      <c r="HV264" s="117"/>
      <c r="HW264" s="117"/>
      <c r="HX264" s="117"/>
      <c r="HY264" s="117"/>
      <c r="HZ264" s="117"/>
      <c r="IA264" s="117"/>
      <c r="IB264" s="117"/>
      <c r="IC264" s="117"/>
      <c r="ID264" s="117"/>
      <c r="IE264" s="117"/>
      <c r="IF264" s="117"/>
      <c r="IG264" s="117"/>
      <c r="IH264" s="117"/>
      <c r="II264" s="117"/>
      <c r="IJ264" s="117"/>
      <c r="IK264" s="117"/>
      <c r="IL264" s="117"/>
      <c r="IM264" s="117"/>
      <c r="IN264" s="117"/>
      <c r="IO264" s="117"/>
      <c r="IP264" s="117"/>
      <c r="IQ264" s="117"/>
      <c r="IR264" s="117"/>
      <c r="IS264" s="117"/>
      <c r="IT264" s="117"/>
      <c r="IU264" s="117"/>
      <c r="IV264" s="117"/>
      <c r="IW264" s="117"/>
    </row>
    <row r="265" customFormat="false" ht="12.75" hidden="false" customHeight="false" outlineLevel="0" collapsed="false">
      <c r="A265" s="117"/>
      <c r="B265" s="128" t="n">
        <v>44835</v>
      </c>
      <c r="C265" s="115" t="n">
        <v>6.015</v>
      </c>
      <c r="E265" s="115" t="n">
        <v>0</v>
      </c>
      <c r="F265" s="116" t="n">
        <v>0.47</v>
      </c>
      <c r="G265" s="115" t="n">
        <v>0.4</v>
      </c>
      <c r="H265" s="115" t="n">
        <v>0.205</v>
      </c>
      <c r="I265" s="115" t="n">
        <v>0.1725</v>
      </c>
      <c r="L265" s="117"/>
      <c r="M265" s="117"/>
      <c r="N265" s="117"/>
      <c r="O265" s="117"/>
      <c r="P265" s="117"/>
      <c r="Q265" s="117"/>
      <c r="R265" s="117"/>
      <c r="S265" s="117"/>
      <c r="T265" s="117"/>
      <c r="U265" s="117"/>
      <c r="V265" s="117"/>
      <c r="W265" s="117"/>
      <c r="X265" s="117"/>
      <c r="Y265" s="117"/>
      <c r="Z265" s="117"/>
      <c r="AA265" s="117"/>
      <c r="AB265" s="117"/>
      <c r="AC265" s="117"/>
      <c r="AD265" s="117"/>
      <c r="AE265" s="117"/>
      <c r="AF265" s="117"/>
      <c r="AG265" s="117"/>
      <c r="AH265" s="117"/>
      <c r="AI265" s="117"/>
      <c r="AJ265" s="117"/>
      <c r="AK265" s="117"/>
      <c r="AL265" s="117"/>
      <c r="AM265" s="117"/>
      <c r="AN265" s="117"/>
      <c r="AO265" s="117"/>
      <c r="AP265" s="117"/>
      <c r="AQ265" s="117"/>
      <c r="AR265" s="117"/>
      <c r="AS265" s="117"/>
      <c r="AT265" s="117"/>
      <c r="AU265" s="117"/>
      <c r="AV265" s="117"/>
      <c r="AW265" s="117"/>
      <c r="AX265" s="117"/>
      <c r="AY265" s="117"/>
      <c r="AZ265" s="117"/>
      <c r="BA265" s="117"/>
      <c r="BB265" s="117"/>
      <c r="BC265" s="117"/>
      <c r="BD265" s="117"/>
      <c r="BE265" s="117"/>
      <c r="BF265" s="117"/>
      <c r="BG265" s="117"/>
      <c r="BH265" s="117"/>
      <c r="BI265" s="117"/>
      <c r="BJ265" s="117"/>
      <c r="BK265" s="117"/>
      <c r="BL265" s="117"/>
      <c r="BM265" s="117"/>
      <c r="BN265" s="117"/>
      <c r="BO265" s="117"/>
      <c r="BP265" s="117"/>
      <c r="BQ265" s="117"/>
      <c r="BR265" s="117"/>
      <c r="BS265" s="117"/>
      <c r="BT265" s="117"/>
      <c r="BU265" s="117"/>
      <c r="BV265" s="117"/>
      <c r="BW265" s="117"/>
      <c r="BX265" s="117"/>
      <c r="BY265" s="117"/>
      <c r="BZ265" s="117"/>
      <c r="CA265" s="117"/>
      <c r="CB265" s="117"/>
      <c r="CC265" s="117"/>
      <c r="CD265" s="117"/>
      <c r="CE265" s="117"/>
      <c r="CF265" s="117"/>
      <c r="CG265" s="117"/>
      <c r="CH265" s="117"/>
      <c r="CI265" s="117"/>
      <c r="CJ265" s="117"/>
      <c r="CK265" s="117"/>
      <c r="CL265" s="117"/>
      <c r="CM265" s="117"/>
      <c r="CN265" s="117"/>
      <c r="CO265" s="117"/>
      <c r="CP265" s="117"/>
      <c r="CQ265" s="117"/>
      <c r="CR265" s="117"/>
      <c r="CS265" s="117"/>
      <c r="CT265" s="117"/>
      <c r="CU265" s="117"/>
      <c r="CV265" s="117"/>
      <c r="CW265" s="117"/>
      <c r="CX265" s="117"/>
      <c r="CY265" s="117"/>
      <c r="CZ265" s="117"/>
      <c r="DA265" s="117"/>
      <c r="DB265" s="117"/>
      <c r="DC265" s="117"/>
      <c r="DD265" s="117"/>
      <c r="DE265" s="117"/>
      <c r="DF265" s="117"/>
      <c r="DG265" s="117"/>
      <c r="DH265" s="117"/>
      <c r="DI265" s="117"/>
      <c r="DJ265" s="117"/>
      <c r="DK265" s="117"/>
      <c r="DL265" s="117"/>
      <c r="DM265" s="117"/>
      <c r="DN265" s="117"/>
      <c r="DO265" s="117"/>
      <c r="DP265" s="117"/>
      <c r="DQ265" s="117"/>
      <c r="DR265" s="117"/>
      <c r="DS265" s="117"/>
      <c r="DT265" s="117"/>
      <c r="DU265" s="117"/>
      <c r="DV265" s="117"/>
      <c r="DW265" s="117"/>
      <c r="DX265" s="117"/>
      <c r="DY265" s="117"/>
      <c r="DZ265" s="117"/>
      <c r="EA265" s="117"/>
      <c r="EB265" s="117"/>
      <c r="EC265" s="117"/>
      <c r="ED265" s="117"/>
      <c r="EE265" s="117"/>
      <c r="EF265" s="117"/>
      <c r="EG265" s="117"/>
      <c r="EH265" s="117"/>
      <c r="EI265" s="117"/>
      <c r="EJ265" s="117"/>
      <c r="EK265" s="117"/>
      <c r="EL265" s="117"/>
      <c r="EM265" s="117"/>
      <c r="EN265" s="117"/>
      <c r="EO265" s="117"/>
      <c r="EP265" s="117"/>
      <c r="EQ265" s="117"/>
      <c r="ER265" s="117"/>
      <c r="ES265" s="117"/>
      <c r="ET265" s="117"/>
      <c r="EU265" s="117"/>
      <c r="EV265" s="117"/>
      <c r="EW265" s="117"/>
      <c r="EX265" s="117"/>
      <c r="EY265" s="117"/>
      <c r="EZ265" s="117"/>
      <c r="FA265" s="117"/>
      <c r="FB265" s="117"/>
      <c r="FC265" s="117"/>
      <c r="FD265" s="117"/>
      <c r="FE265" s="117"/>
      <c r="FF265" s="117"/>
      <c r="FG265" s="117"/>
      <c r="FH265" s="117"/>
      <c r="FI265" s="117"/>
      <c r="FJ265" s="117"/>
      <c r="FK265" s="117"/>
      <c r="FL265" s="117"/>
      <c r="FM265" s="117"/>
      <c r="FN265" s="117"/>
      <c r="FO265" s="117"/>
      <c r="FP265" s="117"/>
      <c r="FQ265" s="117"/>
      <c r="FR265" s="117"/>
      <c r="FS265" s="117"/>
      <c r="FT265" s="117"/>
      <c r="FU265" s="117"/>
      <c r="FV265" s="117"/>
      <c r="FW265" s="117"/>
      <c r="FX265" s="117"/>
      <c r="FY265" s="117"/>
      <c r="FZ265" s="117"/>
      <c r="GA265" s="117"/>
      <c r="GB265" s="117"/>
      <c r="GC265" s="117"/>
      <c r="GD265" s="117"/>
      <c r="GE265" s="117"/>
      <c r="GF265" s="117"/>
      <c r="GG265" s="117"/>
      <c r="GH265" s="117"/>
      <c r="GI265" s="117"/>
      <c r="GJ265" s="117"/>
      <c r="GK265" s="117"/>
      <c r="GL265" s="117"/>
      <c r="GM265" s="117"/>
      <c r="GN265" s="117"/>
      <c r="GO265" s="117"/>
      <c r="GP265" s="117"/>
      <c r="GQ265" s="117"/>
      <c r="GR265" s="117"/>
      <c r="GS265" s="117"/>
      <c r="GT265" s="117"/>
      <c r="GU265" s="117"/>
      <c r="GV265" s="117"/>
      <c r="GW265" s="117"/>
      <c r="GX265" s="117"/>
      <c r="GY265" s="117"/>
      <c r="GZ265" s="117"/>
      <c r="HA265" s="117"/>
      <c r="HB265" s="117"/>
      <c r="HC265" s="117"/>
      <c r="HD265" s="117"/>
      <c r="HE265" s="117"/>
      <c r="HF265" s="117"/>
      <c r="HG265" s="117"/>
      <c r="HH265" s="117"/>
      <c r="HI265" s="117"/>
      <c r="HJ265" s="117"/>
      <c r="HK265" s="117"/>
      <c r="HL265" s="117"/>
      <c r="HM265" s="117"/>
      <c r="HN265" s="117"/>
      <c r="HO265" s="117"/>
      <c r="HP265" s="117"/>
      <c r="HQ265" s="117"/>
      <c r="HR265" s="117"/>
      <c r="HS265" s="117"/>
      <c r="HT265" s="117"/>
      <c r="HU265" s="117"/>
      <c r="HV265" s="117"/>
      <c r="HW265" s="117"/>
      <c r="HX265" s="117"/>
      <c r="HY265" s="117"/>
      <c r="HZ265" s="117"/>
      <c r="IA265" s="117"/>
      <c r="IB265" s="117"/>
      <c r="IC265" s="117"/>
      <c r="ID265" s="117"/>
      <c r="IE265" s="117"/>
      <c r="IF265" s="117"/>
      <c r="IG265" s="117"/>
      <c r="IH265" s="117"/>
      <c r="II265" s="117"/>
      <c r="IJ265" s="117"/>
      <c r="IK265" s="117"/>
      <c r="IL265" s="117"/>
      <c r="IM265" s="117"/>
      <c r="IN265" s="117"/>
      <c r="IO265" s="117"/>
      <c r="IP265" s="117"/>
      <c r="IQ265" s="117"/>
      <c r="IR265" s="117"/>
      <c r="IS265" s="117"/>
      <c r="IT265" s="117"/>
      <c r="IU265" s="117"/>
      <c r="IV265" s="117"/>
      <c r="IW265" s="117"/>
    </row>
    <row r="266" customFormat="false" ht="12.75" hidden="false" customHeight="false" outlineLevel="0" collapsed="false">
      <c r="A266" s="117"/>
      <c r="B266" s="128" t="n">
        <v>44866</v>
      </c>
      <c r="C266" s="115" t="n">
        <v>6.131</v>
      </c>
      <c r="E266" s="115" t="n">
        <v>0</v>
      </c>
      <c r="F266" s="116" t="n">
        <v>0.86</v>
      </c>
      <c r="G266" s="115" t="n">
        <v>0.645</v>
      </c>
      <c r="H266" s="115" t="n">
        <v>0.3</v>
      </c>
      <c r="I266" s="115" t="n">
        <v>0.24</v>
      </c>
      <c r="L266" s="117"/>
      <c r="M266" s="117"/>
      <c r="N266" s="117"/>
      <c r="O266" s="117"/>
      <c r="P266" s="117"/>
      <c r="Q266" s="117"/>
      <c r="R266" s="117"/>
      <c r="S266" s="117"/>
      <c r="T266" s="117"/>
      <c r="U266" s="117"/>
      <c r="V266" s="117"/>
      <c r="W266" s="117"/>
      <c r="X266" s="117"/>
      <c r="Y266" s="117"/>
      <c r="Z266" s="117"/>
      <c r="AA266" s="117"/>
      <c r="AB266" s="117"/>
      <c r="AC266" s="117"/>
      <c r="AD266" s="117"/>
      <c r="AE266" s="117"/>
      <c r="AF266" s="117"/>
      <c r="AG266" s="117"/>
      <c r="AH266" s="117"/>
      <c r="AI266" s="117"/>
      <c r="AJ266" s="117"/>
      <c r="AK266" s="117"/>
      <c r="AL266" s="117"/>
      <c r="AM266" s="117"/>
      <c r="AN266" s="117"/>
      <c r="AO266" s="117"/>
      <c r="AP266" s="117"/>
      <c r="AQ266" s="117"/>
      <c r="AR266" s="117"/>
      <c r="AS266" s="117"/>
      <c r="AT266" s="117"/>
      <c r="AU266" s="117"/>
      <c r="AV266" s="117"/>
      <c r="AW266" s="117"/>
      <c r="AX266" s="117"/>
      <c r="AY266" s="117"/>
      <c r="AZ266" s="117"/>
      <c r="BA266" s="117"/>
      <c r="BB266" s="117"/>
      <c r="BC266" s="117"/>
      <c r="BD266" s="117"/>
      <c r="BE266" s="117"/>
      <c r="BF266" s="117"/>
      <c r="BG266" s="117"/>
      <c r="BH266" s="117"/>
      <c r="BI266" s="117"/>
      <c r="BJ266" s="117"/>
      <c r="BK266" s="117"/>
      <c r="BL266" s="117"/>
      <c r="BM266" s="117"/>
      <c r="BN266" s="117"/>
      <c r="BO266" s="117"/>
      <c r="BP266" s="117"/>
      <c r="BQ266" s="117"/>
      <c r="BR266" s="117"/>
      <c r="BS266" s="117"/>
      <c r="BT266" s="117"/>
      <c r="BU266" s="117"/>
      <c r="BV266" s="117"/>
      <c r="BW266" s="117"/>
      <c r="BX266" s="117"/>
      <c r="BY266" s="117"/>
      <c r="BZ266" s="117"/>
      <c r="CA266" s="117"/>
      <c r="CB266" s="117"/>
      <c r="CC266" s="117"/>
      <c r="CD266" s="117"/>
      <c r="CE266" s="117"/>
      <c r="CF266" s="117"/>
      <c r="CG266" s="117"/>
      <c r="CH266" s="117"/>
      <c r="CI266" s="117"/>
      <c r="CJ266" s="117"/>
      <c r="CK266" s="117"/>
      <c r="CL266" s="117"/>
      <c r="CM266" s="117"/>
      <c r="CN266" s="117"/>
      <c r="CO266" s="117"/>
      <c r="CP266" s="117"/>
      <c r="CQ266" s="117"/>
      <c r="CR266" s="117"/>
      <c r="CS266" s="117"/>
      <c r="CT266" s="117"/>
      <c r="CU266" s="117"/>
      <c r="CV266" s="117"/>
      <c r="CW266" s="117"/>
      <c r="CX266" s="117"/>
      <c r="CY266" s="117"/>
      <c r="CZ266" s="117"/>
      <c r="DA266" s="117"/>
      <c r="DB266" s="117"/>
      <c r="DC266" s="117"/>
      <c r="DD266" s="117"/>
      <c r="DE266" s="117"/>
      <c r="DF266" s="117"/>
      <c r="DG266" s="117"/>
      <c r="DH266" s="117"/>
      <c r="DI266" s="117"/>
      <c r="DJ266" s="117"/>
      <c r="DK266" s="117"/>
      <c r="DL266" s="117"/>
      <c r="DM266" s="117"/>
      <c r="DN266" s="117"/>
      <c r="DO266" s="117"/>
      <c r="DP266" s="117"/>
      <c r="DQ266" s="117"/>
      <c r="DR266" s="117"/>
      <c r="DS266" s="117"/>
      <c r="DT266" s="117"/>
      <c r="DU266" s="117"/>
      <c r="DV266" s="117"/>
      <c r="DW266" s="117"/>
      <c r="DX266" s="117"/>
      <c r="DY266" s="117"/>
      <c r="DZ266" s="117"/>
      <c r="EA266" s="117"/>
      <c r="EB266" s="117"/>
      <c r="EC266" s="117"/>
      <c r="ED266" s="117"/>
      <c r="EE266" s="117"/>
      <c r="EF266" s="117"/>
      <c r="EG266" s="117"/>
      <c r="EH266" s="117"/>
      <c r="EI266" s="117"/>
      <c r="EJ266" s="117"/>
      <c r="EK266" s="117"/>
      <c r="EL266" s="117"/>
      <c r="EM266" s="117"/>
      <c r="EN266" s="117"/>
      <c r="EO266" s="117"/>
      <c r="EP266" s="117"/>
      <c r="EQ266" s="117"/>
      <c r="ER266" s="117"/>
      <c r="ES266" s="117"/>
      <c r="ET266" s="117"/>
      <c r="EU266" s="117"/>
      <c r="EV266" s="117"/>
      <c r="EW266" s="117"/>
      <c r="EX266" s="117"/>
      <c r="EY266" s="117"/>
      <c r="EZ266" s="117"/>
      <c r="FA266" s="117"/>
      <c r="FB266" s="117"/>
      <c r="FC266" s="117"/>
      <c r="FD266" s="117"/>
      <c r="FE266" s="117"/>
      <c r="FF266" s="117"/>
      <c r="FG266" s="117"/>
      <c r="FH266" s="117"/>
      <c r="FI266" s="117"/>
      <c r="FJ266" s="117"/>
      <c r="FK266" s="117"/>
      <c r="FL266" s="117"/>
      <c r="FM266" s="117"/>
      <c r="FN266" s="117"/>
      <c r="FO266" s="117"/>
      <c r="FP266" s="117"/>
      <c r="FQ266" s="117"/>
      <c r="FR266" s="117"/>
      <c r="FS266" s="117"/>
      <c r="FT266" s="117"/>
      <c r="FU266" s="117"/>
      <c r="FV266" s="117"/>
      <c r="FW266" s="117"/>
      <c r="FX266" s="117"/>
      <c r="FY266" s="117"/>
      <c r="FZ266" s="117"/>
      <c r="GA266" s="117"/>
      <c r="GB266" s="117"/>
      <c r="GC266" s="117"/>
      <c r="GD266" s="117"/>
      <c r="GE266" s="117"/>
      <c r="GF266" s="117"/>
      <c r="GG266" s="117"/>
      <c r="GH266" s="117"/>
      <c r="GI266" s="117"/>
      <c r="GJ266" s="117"/>
      <c r="GK266" s="117"/>
      <c r="GL266" s="117"/>
      <c r="GM266" s="117"/>
      <c r="GN266" s="117"/>
      <c r="GO266" s="117"/>
      <c r="GP266" s="117"/>
      <c r="GQ266" s="117"/>
      <c r="GR266" s="117"/>
      <c r="GS266" s="117"/>
      <c r="GT266" s="117"/>
      <c r="GU266" s="117"/>
      <c r="GV266" s="117"/>
      <c r="GW266" s="117"/>
      <c r="GX266" s="117"/>
      <c r="GY266" s="117"/>
      <c r="GZ266" s="117"/>
      <c r="HA266" s="117"/>
      <c r="HB266" s="117"/>
      <c r="HC266" s="117"/>
      <c r="HD266" s="117"/>
      <c r="HE266" s="117"/>
      <c r="HF266" s="117"/>
      <c r="HG266" s="117"/>
      <c r="HH266" s="117"/>
      <c r="HI266" s="117"/>
      <c r="HJ266" s="117"/>
      <c r="HK266" s="117"/>
      <c r="HL266" s="117"/>
      <c r="HM266" s="117"/>
      <c r="HN266" s="117"/>
      <c r="HO266" s="117"/>
      <c r="HP266" s="117"/>
      <c r="HQ266" s="117"/>
      <c r="HR266" s="117"/>
      <c r="HS266" s="117"/>
      <c r="HT266" s="117"/>
      <c r="HU266" s="117"/>
      <c r="HV266" s="117"/>
      <c r="HW266" s="117"/>
      <c r="HX266" s="117"/>
      <c r="HY266" s="117"/>
      <c r="HZ266" s="117"/>
      <c r="IA266" s="117"/>
      <c r="IB266" s="117"/>
      <c r="IC266" s="117"/>
      <c r="ID266" s="117"/>
      <c r="IE266" s="117"/>
      <c r="IF266" s="117"/>
      <c r="IG266" s="117"/>
      <c r="IH266" s="117"/>
      <c r="II266" s="117"/>
      <c r="IJ266" s="117"/>
      <c r="IK266" s="117"/>
      <c r="IL266" s="117"/>
      <c r="IM266" s="117"/>
      <c r="IN266" s="117"/>
      <c r="IO266" s="117"/>
      <c r="IP266" s="117"/>
      <c r="IQ266" s="117"/>
      <c r="IR266" s="117"/>
      <c r="IS266" s="117"/>
      <c r="IT266" s="117"/>
      <c r="IU266" s="117"/>
      <c r="IV266" s="117"/>
      <c r="IW266" s="117"/>
    </row>
    <row r="267" customFormat="false" ht="12.75" hidden="false" customHeight="false" outlineLevel="0" collapsed="false">
      <c r="A267" s="117"/>
      <c r="B267" s="128" t="n">
        <v>44896</v>
      </c>
      <c r="C267" s="115" t="n">
        <v>6.254</v>
      </c>
      <c r="E267" s="115" t="n">
        <v>0</v>
      </c>
      <c r="F267" s="116" t="n">
        <v>1.28</v>
      </c>
      <c r="G267" s="115" t="n">
        <v>0.98</v>
      </c>
      <c r="H267" s="115" t="n">
        <v>0.37</v>
      </c>
      <c r="I267" s="115" t="n">
        <v>0.26</v>
      </c>
      <c r="L267" s="117"/>
      <c r="M267" s="117"/>
      <c r="N267" s="117"/>
      <c r="O267" s="117"/>
      <c r="P267" s="117"/>
      <c r="Q267" s="117"/>
      <c r="R267" s="117"/>
      <c r="S267" s="117"/>
      <c r="T267" s="117"/>
      <c r="U267" s="117"/>
      <c r="V267" s="117"/>
      <c r="W267" s="117"/>
      <c r="X267" s="117"/>
      <c r="Y267" s="117"/>
      <c r="Z267" s="117"/>
      <c r="AA267" s="117"/>
      <c r="AB267" s="117"/>
      <c r="AC267" s="117"/>
      <c r="AD267" s="117"/>
      <c r="AE267" s="117"/>
      <c r="AF267" s="117"/>
      <c r="AG267" s="117"/>
      <c r="AH267" s="117"/>
      <c r="AI267" s="117"/>
      <c r="AJ267" s="117"/>
      <c r="AK267" s="117"/>
      <c r="AL267" s="117"/>
      <c r="AM267" s="117"/>
      <c r="AN267" s="117"/>
      <c r="AO267" s="117"/>
      <c r="AP267" s="117"/>
      <c r="AQ267" s="117"/>
      <c r="AR267" s="117"/>
      <c r="AS267" s="117"/>
      <c r="AT267" s="117"/>
      <c r="AU267" s="117"/>
      <c r="AV267" s="117"/>
      <c r="AW267" s="117"/>
      <c r="AX267" s="117"/>
      <c r="AY267" s="117"/>
      <c r="AZ267" s="117"/>
      <c r="BA267" s="117"/>
      <c r="BB267" s="117"/>
      <c r="BC267" s="117"/>
      <c r="BD267" s="117"/>
      <c r="BE267" s="117"/>
      <c r="BF267" s="117"/>
      <c r="BG267" s="117"/>
      <c r="BH267" s="117"/>
      <c r="BI267" s="117"/>
      <c r="BJ267" s="117"/>
      <c r="BK267" s="117"/>
      <c r="BL267" s="117"/>
      <c r="BM267" s="117"/>
      <c r="BN267" s="117"/>
      <c r="BO267" s="117"/>
      <c r="BP267" s="117"/>
      <c r="BQ267" s="117"/>
      <c r="BR267" s="117"/>
      <c r="BS267" s="117"/>
      <c r="BT267" s="117"/>
      <c r="BU267" s="117"/>
      <c r="BV267" s="117"/>
      <c r="BW267" s="117"/>
      <c r="BX267" s="117"/>
      <c r="BY267" s="117"/>
      <c r="BZ267" s="117"/>
      <c r="CA267" s="117"/>
      <c r="CB267" s="117"/>
      <c r="CC267" s="117"/>
      <c r="CD267" s="117"/>
      <c r="CE267" s="117"/>
      <c r="CF267" s="117"/>
      <c r="CG267" s="117"/>
      <c r="CH267" s="117"/>
      <c r="CI267" s="117"/>
      <c r="CJ267" s="117"/>
      <c r="CK267" s="117"/>
      <c r="CL267" s="117"/>
      <c r="CM267" s="117"/>
      <c r="CN267" s="117"/>
      <c r="CO267" s="117"/>
      <c r="CP267" s="117"/>
      <c r="CQ267" s="117"/>
      <c r="CR267" s="117"/>
      <c r="CS267" s="117"/>
      <c r="CT267" s="117"/>
      <c r="CU267" s="117"/>
      <c r="CV267" s="117"/>
      <c r="CW267" s="117"/>
      <c r="CX267" s="117"/>
      <c r="CY267" s="117"/>
      <c r="CZ267" s="117"/>
      <c r="DA267" s="117"/>
      <c r="DB267" s="117"/>
      <c r="DC267" s="117"/>
      <c r="DD267" s="117"/>
      <c r="DE267" s="117"/>
      <c r="DF267" s="117"/>
      <c r="DG267" s="117"/>
      <c r="DH267" s="117"/>
      <c r="DI267" s="117"/>
      <c r="DJ267" s="117"/>
      <c r="DK267" s="117"/>
      <c r="DL267" s="117"/>
      <c r="DM267" s="117"/>
      <c r="DN267" s="117"/>
      <c r="DO267" s="117"/>
      <c r="DP267" s="117"/>
      <c r="DQ267" s="117"/>
      <c r="DR267" s="117"/>
      <c r="DS267" s="117"/>
      <c r="DT267" s="117"/>
      <c r="DU267" s="117"/>
      <c r="DV267" s="117"/>
      <c r="DW267" s="117"/>
      <c r="DX267" s="117"/>
      <c r="DY267" s="117"/>
      <c r="DZ267" s="117"/>
      <c r="EA267" s="117"/>
      <c r="EB267" s="117"/>
      <c r="EC267" s="117"/>
      <c r="ED267" s="117"/>
      <c r="EE267" s="117"/>
      <c r="EF267" s="117"/>
      <c r="EG267" s="117"/>
      <c r="EH267" s="117"/>
      <c r="EI267" s="117"/>
      <c r="EJ267" s="117"/>
      <c r="EK267" s="117"/>
      <c r="EL267" s="117"/>
      <c r="EM267" s="117"/>
      <c r="EN267" s="117"/>
      <c r="EO267" s="117"/>
      <c r="EP267" s="117"/>
      <c r="EQ267" s="117"/>
      <c r="ER267" s="117"/>
      <c r="ES267" s="117"/>
      <c r="ET267" s="117"/>
      <c r="EU267" s="117"/>
      <c r="EV267" s="117"/>
      <c r="EW267" s="117"/>
      <c r="EX267" s="117"/>
      <c r="EY267" s="117"/>
      <c r="EZ267" s="117"/>
      <c r="FA267" s="117"/>
      <c r="FB267" s="117"/>
      <c r="FC267" s="117"/>
      <c r="FD267" s="117"/>
      <c r="FE267" s="117"/>
      <c r="FF267" s="117"/>
      <c r="FG267" s="117"/>
      <c r="FH267" s="117"/>
      <c r="FI267" s="117"/>
      <c r="FJ267" s="117"/>
      <c r="FK267" s="117"/>
      <c r="FL267" s="117"/>
      <c r="FM267" s="117"/>
      <c r="FN267" s="117"/>
      <c r="FO267" s="117"/>
      <c r="FP267" s="117"/>
      <c r="FQ267" s="117"/>
      <c r="FR267" s="117"/>
      <c r="FS267" s="117"/>
      <c r="FT267" s="117"/>
      <c r="FU267" s="117"/>
      <c r="FV267" s="117"/>
      <c r="FW267" s="117"/>
      <c r="FX267" s="117"/>
      <c r="FY267" s="117"/>
      <c r="FZ267" s="117"/>
      <c r="GA267" s="117"/>
      <c r="GB267" s="117"/>
      <c r="GC267" s="117"/>
      <c r="GD267" s="117"/>
      <c r="GE267" s="117"/>
      <c r="GF267" s="117"/>
      <c r="GG267" s="117"/>
      <c r="GH267" s="117"/>
      <c r="GI267" s="117"/>
      <c r="GJ267" s="117"/>
      <c r="GK267" s="117"/>
      <c r="GL267" s="117"/>
      <c r="GM267" s="117"/>
      <c r="GN267" s="117"/>
      <c r="GO267" s="117"/>
      <c r="GP267" s="117"/>
      <c r="GQ267" s="117"/>
      <c r="GR267" s="117"/>
      <c r="GS267" s="117"/>
      <c r="GT267" s="117"/>
      <c r="GU267" s="117"/>
      <c r="GV267" s="117"/>
      <c r="GW267" s="117"/>
      <c r="GX267" s="117"/>
      <c r="GY267" s="117"/>
      <c r="GZ267" s="117"/>
      <c r="HA267" s="117"/>
      <c r="HB267" s="117"/>
      <c r="HC267" s="117"/>
      <c r="HD267" s="117"/>
      <c r="HE267" s="117"/>
      <c r="HF267" s="117"/>
      <c r="HG267" s="117"/>
      <c r="HH267" s="117"/>
      <c r="HI267" s="117"/>
      <c r="HJ267" s="117"/>
      <c r="HK267" s="117"/>
      <c r="HL267" s="117"/>
      <c r="HM267" s="117"/>
      <c r="HN267" s="117"/>
      <c r="HO267" s="117"/>
      <c r="HP267" s="117"/>
      <c r="HQ267" s="117"/>
      <c r="HR267" s="117"/>
      <c r="HS267" s="117"/>
      <c r="HT267" s="117"/>
      <c r="HU267" s="117"/>
      <c r="HV267" s="117"/>
      <c r="HW267" s="117"/>
      <c r="HX267" s="117"/>
      <c r="HY267" s="117"/>
      <c r="HZ267" s="117"/>
      <c r="IA267" s="117"/>
      <c r="IB267" s="117"/>
      <c r="IC267" s="117"/>
      <c r="ID267" s="117"/>
      <c r="IE267" s="117"/>
      <c r="IF267" s="117"/>
      <c r="IG267" s="117"/>
      <c r="IH267" s="117"/>
      <c r="II267" s="117"/>
      <c r="IJ267" s="117"/>
      <c r="IK267" s="117"/>
      <c r="IL267" s="117"/>
      <c r="IM267" s="117"/>
      <c r="IN267" s="117"/>
      <c r="IO267" s="117"/>
      <c r="IP267" s="117"/>
      <c r="IQ267" s="117"/>
      <c r="IR267" s="117"/>
      <c r="IS267" s="117"/>
      <c r="IT267" s="117"/>
      <c r="IU267" s="117"/>
      <c r="IV267" s="117"/>
      <c r="IW267" s="117"/>
    </row>
    <row r="268" customFormat="false" ht="12.75" hidden="false" customHeight="false" outlineLevel="0" collapsed="false">
      <c r="A268" s="117"/>
      <c r="B268" s="128" t="n">
        <v>44927</v>
      </c>
      <c r="C268" s="115" t="n">
        <v>6.289</v>
      </c>
      <c r="E268" s="115" t="n">
        <v>0</v>
      </c>
      <c r="F268" s="116" t="n">
        <v>1.61</v>
      </c>
      <c r="G268" s="115" t="n">
        <v>1.205</v>
      </c>
      <c r="H268" s="115" t="n">
        <v>0.4</v>
      </c>
      <c r="I268" s="115" t="n">
        <v>0.27</v>
      </c>
      <c r="L268" s="117"/>
      <c r="M268" s="117"/>
      <c r="N268" s="117"/>
      <c r="O268" s="117"/>
      <c r="P268" s="117"/>
      <c r="Q268" s="117"/>
      <c r="R268" s="117"/>
      <c r="S268" s="117"/>
      <c r="T268" s="117"/>
      <c r="U268" s="117"/>
      <c r="V268" s="117"/>
      <c r="W268" s="117"/>
      <c r="X268" s="117"/>
      <c r="Y268" s="117"/>
      <c r="Z268" s="117"/>
      <c r="AA268" s="117"/>
      <c r="AB268" s="117"/>
      <c r="AC268" s="117"/>
      <c r="AD268" s="117"/>
      <c r="AE268" s="117"/>
      <c r="AF268" s="117"/>
      <c r="AG268" s="117"/>
      <c r="AH268" s="117"/>
      <c r="AI268" s="117"/>
      <c r="AJ268" s="117"/>
      <c r="AK268" s="117"/>
      <c r="AL268" s="117"/>
      <c r="AM268" s="117"/>
      <c r="AN268" s="117"/>
      <c r="AO268" s="117"/>
      <c r="AP268" s="117"/>
      <c r="AQ268" s="117"/>
      <c r="AR268" s="117"/>
      <c r="AS268" s="117"/>
      <c r="AT268" s="117"/>
      <c r="AU268" s="117"/>
      <c r="AV268" s="117"/>
      <c r="AW268" s="117"/>
      <c r="AX268" s="117"/>
      <c r="AY268" s="117"/>
      <c r="AZ268" s="117"/>
      <c r="BA268" s="117"/>
      <c r="BB268" s="117"/>
      <c r="BC268" s="117"/>
      <c r="BD268" s="117"/>
      <c r="BE268" s="117"/>
      <c r="BF268" s="117"/>
      <c r="BG268" s="117"/>
      <c r="BH268" s="117"/>
      <c r="BI268" s="117"/>
      <c r="BJ268" s="117"/>
      <c r="BK268" s="117"/>
      <c r="BL268" s="117"/>
      <c r="BM268" s="117"/>
      <c r="BN268" s="117"/>
      <c r="BO268" s="117"/>
      <c r="BP268" s="117"/>
      <c r="BQ268" s="117"/>
      <c r="BR268" s="117"/>
      <c r="BS268" s="117"/>
      <c r="BT268" s="117"/>
      <c r="BU268" s="117"/>
      <c r="BV268" s="117"/>
      <c r="BW268" s="117"/>
      <c r="BX268" s="117"/>
      <c r="BY268" s="117"/>
      <c r="BZ268" s="117"/>
      <c r="CA268" s="117"/>
      <c r="CB268" s="117"/>
      <c r="CC268" s="117"/>
      <c r="CD268" s="117"/>
      <c r="CE268" s="117"/>
      <c r="CF268" s="117"/>
      <c r="CG268" s="117"/>
      <c r="CH268" s="117"/>
      <c r="CI268" s="117"/>
      <c r="CJ268" s="117"/>
      <c r="CK268" s="117"/>
      <c r="CL268" s="117"/>
      <c r="CM268" s="117"/>
      <c r="CN268" s="117"/>
      <c r="CO268" s="117"/>
      <c r="CP268" s="117"/>
      <c r="CQ268" s="117"/>
      <c r="CR268" s="117"/>
      <c r="CS268" s="117"/>
      <c r="CT268" s="117"/>
      <c r="CU268" s="117"/>
      <c r="CV268" s="117"/>
      <c r="CW268" s="117"/>
      <c r="CX268" s="117"/>
      <c r="CY268" s="117"/>
      <c r="CZ268" s="117"/>
      <c r="DA268" s="117"/>
      <c r="DB268" s="117"/>
      <c r="DC268" s="117"/>
      <c r="DD268" s="117"/>
      <c r="DE268" s="117"/>
      <c r="DF268" s="117"/>
      <c r="DG268" s="117"/>
      <c r="DH268" s="117"/>
      <c r="DI268" s="117"/>
      <c r="DJ268" s="117"/>
      <c r="DK268" s="117"/>
      <c r="DL268" s="117"/>
      <c r="DM268" s="117"/>
      <c r="DN268" s="117"/>
      <c r="DO268" s="117"/>
      <c r="DP268" s="117"/>
      <c r="DQ268" s="117"/>
      <c r="DR268" s="117"/>
      <c r="DS268" s="117"/>
      <c r="DT268" s="117"/>
      <c r="DU268" s="117"/>
      <c r="DV268" s="117"/>
      <c r="DW268" s="117"/>
      <c r="DX268" s="117"/>
      <c r="DY268" s="117"/>
      <c r="DZ268" s="117"/>
      <c r="EA268" s="117"/>
      <c r="EB268" s="117"/>
      <c r="EC268" s="117"/>
      <c r="ED268" s="117"/>
      <c r="EE268" s="117"/>
      <c r="EF268" s="117"/>
      <c r="EG268" s="117"/>
      <c r="EH268" s="117"/>
      <c r="EI268" s="117"/>
      <c r="EJ268" s="117"/>
      <c r="EK268" s="117"/>
      <c r="EL268" s="117"/>
      <c r="EM268" s="117"/>
      <c r="EN268" s="117"/>
      <c r="EO268" s="117"/>
      <c r="EP268" s="117"/>
      <c r="EQ268" s="117"/>
      <c r="ER268" s="117"/>
      <c r="ES268" s="117"/>
      <c r="ET268" s="117"/>
      <c r="EU268" s="117"/>
      <c r="EV268" s="117"/>
      <c r="EW268" s="117"/>
      <c r="EX268" s="117"/>
      <c r="EY268" s="117"/>
      <c r="EZ268" s="117"/>
      <c r="FA268" s="117"/>
      <c r="FB268" s="117"/>
      <c r="FC268" s="117"/>
      <c r="FD268" s="117"/>
      <c r="FE268" s="117"/>
      <c r="FF268" s="117"/>
      <c r="FG268" s="117"/>
      <c r="FH268" s="117"/>
      <c r="FI268" s="117"/>
      <c r="FJ268" s="117"/>
      <c r="FK268" s="117"/>
      <c r="FL268" s="117"/>
      <c r="FM268" s="117"/>
      <c r="FN268" s="117"/>
      <c r="FO268" s="117"/>
      <c r="FP268" s="117"/>
      <c r="FQ268" s="117"/>
      <c r="FR268" s="117"/>
      <c r="FS268" s="117"/>
      <c r="FT268" s="117"/>
      <c r="FU268" s="117"/>
      <c r="FV268" s="117"/>
      <c r="FW268" s="117"/>
      <c r="FX268" s="117"/>
      <c r="FY268" s="117"/>
      <c r="FZ268" s="117"/>
      <c r="GA268" s="117"/>
      <c r="GB268" s="117"/>
      <c r="GC268" s="117"/>
      <c r="GD268" s="117"/>
      <c r="GE268" s="117"/>
      <c r="GF268" s="117"/>
      <c r="GG268" s="117"/>
      <c r="GH268" s="117"/>
      <c r="GI268" s="117"/>
      <c r="GJ268" s="117"/>
      <c r="GK268" s="117"/>
      <c r="GL268" s="117"/>
      <c r="GM268" s="117"/>
      <c r="GN268" s="117"/>
      <c r="GO268" s="117"/>
      <c r="GP268" s="117"/>
      <c r="GQ268" s="117"/>
      <c r="GR268" s="117"/>
      <c r="GS268" s="117"/>
      <c r="GT268" s="117"/>
      <c r="GU268" s="117"/>
      <c r="GV268" s="117"/>
      <c r="GW268" s="117"/>
      <c r="GX268" s="117"/>
      <c r="GY268" s="117"/>
      <c r="GZ268" s="117"/>
      <c r="HA268" s="117"/>
      <c r="HB268" s="117"/>
      <c r="HC268" s="117"/>
      <c r="HD268" s="117"/>
      <c r="HE268" s="117"/>
      <c r="HF268" s="117"/>
      <c r="HG268" s="117"/>
      <c r="HH268" s="117"/>
      <c r="HI268" s="117"/>
      <c r="HJ268" s="117"/>
      <c r="HK268" s="117"/>
      <c r="HL268" s="117"/>
      <c r="HM268" s="117"/>
      <c r="HN268" s="117"/>
      <c r="HO268" s="117"/>
      <c r="HP268" s="117"/>
      <c r="HQ268" s="117"/>
      <c r="HR268" s="117"/>
      <c r="HS268" s="117"/>
      <c r="HT268" s="117"/>
      <c r="HU268" s="117"/>
      <c r="HV268" s="117"/>
      <c r="HW268" s="117"/>
      <c r="HX268" s="117"/>
      <c r="HY268" s="117"/>
      <c r="HZ268" s="117"/>
      <c r="IA268" s="117"/>
      <c r="IB268" s="117"/>
      <c r="IC268" s="117"/>
      <c r="ID268" s="117"/>
      <c r="IE268" s="117"/>
      <c r="IF268" s="117"/>
      <c r="IG268" s="117"/>
      <c r="IH268" s="117"/>
      <c r="II268" s="117"/>
      <c r="IJ268" s="117"/>
      <c r="IK268" s="117"/>
      <c r="IL268" s="117"/>
      <c r="IM268" s="117"/>
      <c r="IN268" s="117"/>
      <c r="IO268" s="117"/>
      <c r="IP268" s="117"/>
      <c r="IQ268" s="117"/>
      <c r="IR268" s="117"/>
      <c r="IS268" s="117"/>
      <c r="IT268" s="117"/>
      <c r="IU268" s="117"/>
      <c r="IV268" s="117"/>
      <c r="IW268" s="117"/>
    </row>
    <row r="269" customFormat="false" ht="12.75" hidden="false" customHeight="false" outlineLevel="0" collapsed="false">
      <c r="A269" s="117"/>
      <c r="B269" s="128" t="n">
        <v>44958</v>
      </c>
      <c r="C269" s="115" t="n">
        <v>6.169</v>
      </c>
      <c r="E269" s="115" t="n">
        <v>0</v>
      </c>
      <c r="F269" s="116" t="n">
        <v>1.57</v>
      </c>
      <c r="G269" s="115" t="n">
        <v>1.205</v>
      </c>
      <c r="H269" s="115" t="n">
        <v>0.39</v>
      </c>
      <c r="I269" s="115" t="n">
        <v>0.27</v>
      </c>
      <c r="L269" s="117"/>
      <c r="M269" s="117"/>
      <c r="N269" s="117"/>
      <c r="O269" s="117"/>
      <c r="P269" s="117"/>
      <c r="Q269" s="117"/>
      <c r="R269" s="117"/>
      <c r="S269" s="117"/>
      <c r="T269" s="117"/>
      <c r="U269" s="117"/>
      <c r="V269" s="117"/>
      <c r="W269" s="117"/>
      <c r="X269" s="117"/>
      <c r="Y269" s="117"/>
      <c r="Z269" s="117"/>
      <c r="AA269" s="117"/>
      <c r="AB269" s="117"/>
      <c r="AC269" s="117"/>
      <c r="AD269" s="117"/>
      <c r="AE269" s="117"/>
      <c r="AF269" s="117"/>
      <c r="AG269" s="117"/>
      <c r="AH269" s="117"/>
      <c r="AI269" s="117"/>
      <c r="AJ269" s="117"/>
      <c r="AK269" s="117"/>
      <c r="AL269" s="117"/>
      <c r="AM269" s="117"/>
      <c r="AN269" s="117"/>
      <c r="AO269" s="117"/>
      <c r="AP269" s="117"/>
      <c r="AQ269" s="117"/>
      <c r="AR269" s="117"/>
      <c r="AS269" s="117"/>
      <c r="AT269" s="117"/>
      <c r="AU269" s="117"/>
      <c r="AV269" s="117"/>
      <c r="AW269" s="117"/>
      <c r="AX269" s="117"/>
      <c r="AY269" s="117"/>
      <c r="AZ269" s="117"/>
      <c r="BA269" s="117"/>
      <c r="BB269" s="117"/>
      <c r="BC269" s="117"/>
      <c r="BD269" s="117"/>
      <c r="BE269" s="117"/>
      <c r="BF269" s="117"/>
      <c r="BG269" s="117"/>
      <c r="BH269" s="117"/>
      <c r="BI269" s="117"/>
      <c r="BJ269" s="117"/>
      <c r="BK269" s="117"/>
      <c r="BL269" s="117"/>
      <c r="BM269" s="117"/>
      <c r="BN269" s="117"/>
      <c r="BO269" s="117"/>
      <c r="BP269" s="117"/>
      <c r="BQ269" s="117"/>
      <c r="BR269" s="117"/>
      <c r="BS269" s="117"/>
      <c r="BT269" s="117"/>
      <c r="BU269" s="117"/>
      <c r="BV269" s="117"/>
      <c r="BW269" s="117"/>
      <c r="BX269" s="117"/>
      <c r="BY269" s="117"/>
      <c r="BZ269" s="117"/>
      <c r="CA269" s="117"/>
      <c r="CB269" s="117"/>
      <c r="CC269" s="117"/>
      <c r="CD269" s="117"/>
      <c r="CE269" s="117"/>
      <c r="CF269" s="117"/>
      <c r="CG269" s="117"/>
      <c r="CH269" s="117"/>
      <c r="CI269" s="117"/>
      <c r="CJ269" s="117"/>
      <c r="CK269" s="117"/>
      <c r="CL269" s="117"/>
      <c r="CM269" s="117"/>
      <c r="CN269" s="117"/>
      <c r="CO269" s="117"/>
      <c r="CP269" s="117"/>
      <c r="CQ269" s="117"/>
      <c r="CR269" s="117"/>
      <c r="CS269" s="117"/>
      <c r="CT269" s="117"/>
      <c r="CU269" s="117"/>
      <c r="CV269" s="117"/>
      <c r="CW269" s="117"/>
      <c r="CX269" s="117"/>
      <c r="CY269" s="117"/>
      <c r="CZ269" s="117"/>
      <c r="DA269" s="117"/>
      <c r="DB269" s="117"/>
      <c r="DC269" s="117"/>
      <c r="DD269" s="117"/>
      <c r="DE269" s="117"/>
      <c r="DF269" s="117"/>
      <c r="DG269" s="117"/>
      <c r="DH269" s="117"/>
      <c r="DI269" s="117"/>
      <c r="DJ269" s="117"/>
      <c r="DK269" s="117"/>
      <c r="DL269" s="117"/>
      <c r="DM269" s="117"/>
      <c r="DN269" s="117"/>
      <c r="DO269" s="117"/>
      <c r="DP269" s="117"/>
      <c r="DQ269" s="117"/>
      <c r="DR269" s="117"/>
      <c r="DS269" s="117"/>
      <c r="DT269" s="117"/>
      <c r="DU269" s="117"/>
      <c r="DV269" s="117"/>
      <c r="DW269" s="117"/>
      <c r="DX269" s="117"/>
      <c r="DY269" s="117"/>
      <c r="DZ269" s="117"/>
      <c r="EA269" s="117"/>
      <c r="EB269" s="117"/>
      <c r="EC269" s="117"/>
      <c r="ED269" s="117"/>
      <c r="EE269" s="117"/>
      <c r="EF269" s="117"/>
      <c r="EG269" s="117"/>
      <c r="EH269" s="117"/>
      <c r="EI269" s="117"/>
      <c r="EJ269" s="117"/>
      <c r="EK269" s="117"/>
      <c r="EL269" s="117"/>
      <c r="EM269" s="117"/>
      <c r="EN269" s="117"/>
      <c r="EO269" s="117"/>
      <c r="EP269" s="117"/>
      <c r="EQ269" s="117"/>
      <c r="ER269" s="117"/>
      <c r="ES269" s="117"/>
      <c r="ET269" s="117"/>
      <c r="EU269" s="117"/>
      <c r="EV269" s="117"/>
      <c r="EW269" s="117"/>
      <c r="EX269" s="117"/>
      <c r="EY269" s="117"/>
      <c r="EZ269" s="117"/>
      <c r="FA269" s="117"/>
      <c r="FB269" s="117"/>
      <c r="FC269" s="117"/>
      <c r="FD269" s="117"/>
      <c r="FE269" s="117"/>
      <c r="FF269" s="117"/>
      <c r="FG269" s="117"/>
      <c r="FH269" s="117"/>
      <c r="FI269" s="117"/>
      <c r="FJ269" s="117"/>
      <c r="FK269" s="117"/>
      <c r="FL269" s="117"/>
      <c r="FM269" s="117"/>
      <c r="FN269" s="117"/>
      <c r="FO269" s="117"/>
      <c r="FP269" s="117"/>
      <c r="FQ269" s="117"/>
      <c r="FR269" s="117"/>
      <c r="FS269" s="117"/>
      <c r="FT269" s="117"/>
      <c r="FU269" s="117"/>
      <c r="FV269" s="117"/>
      <c r="FW269" s="117"/>
      <c r="FX269" s="117"/>
      <c r="FY269" s="117"/>
      <c r="FZ269" s="117"/>
      <c r="GA269" s="117"/>
      <c r="GB269" s="117"/>
      <c r="GC269" s="117"/>
      <c r="GD269" s="117"/>
      <c r="GE269" s="117"/>
      <c r="GF269" s="117"/>
      <c r="GG269" s="117"/>
      <c r="GH269" s="117"/>
      <c r="GI269" s="117"/>
      <c r="GJ269" s="117"/>
      <c r="GK269" s="117"/>
      <c r="GL269" s="117"/>
      <c r="GM269" s="117"/>
      <c r="GN269" s="117"/>
      <c r="GO269" s="117"/>
      <c r="GP269" s="117"/>
      <c r="GQ269" s="117"/>
      <c r="GR269" s="117"/>
      <c r="GS269" s="117"/>
      <c r="GT269" s="117"/>
      <c r="GU269" s="117"/>
      <c r="GV269" s="117"/>
      <c r="GW269" s="117"/>
      <c r="GX269" s="117"/>
      <c r="GY269" s="117"/>
      <c r="GZ269" s="117"/>
      <c r="HA269" s="117"/>
      <c r="HB269" s="117"/>
      <c r="HC269" s="117"/>
      <c r="HD269" s="117"/>
      <c r="HE269" s="117"/>
      <c r="HF269" s="117"/>
      <c r="HG269" s="117"/>
      <c r="HH269" s="117"/>
      <c r="HI269" s="117"/>
      <c r="HJ269" s="117"/>
      <c r="HK269" s="117"/>
      <c r="HL269" s="117"/>
      <c r="HM269" s="117"/>
      <c r="HN269" s="117"/>
      <c r="HO269" s="117"/>
      <c r="HP269" s="117"/>
      <c r="HQ269" s="117"/>
      <c r="HR269" s="117"/>
      <c r="HS269" s="117"/>
      <c r="HT269" s="117"/>
      <c r="HU269" s="117"/>
      <c r="HV269" s="117"/>
      <c r="HW269" s="117"/>
      <c r="HX269" s="117"/>
      <c r="HY269" s="117"/>
      <c r="HZ269" s="117"/>
      <c r="IA269" s="117"/>
      <c r="IB269" s="117"/>
      <c r="IC269" s="117"/>
      <c r="ID269" s="117"/>
      <c r="IE269" s="117"/>
      <c r="IF269" s="117"/>
      <c r="IG269" s="117"/>
      <c r="IH269" s="117"/>
      <c r="II269" s="117"/>
      <c r="IJ269" s="117"/>
      <c r="IK269" s="117"/>
      <c r="IL269" s="117"/>
      <c r="IM269" s="117"/>
      <c r="IN269" s="117"/>
      <c r="IO269" s="117"/>
      <c r="IP269" s="117"/>
      <c r="IQ269" s="117"/>
      <c r="IR269" s="117"/>
      <c r="IS269" s="117"/>
      <c r="IT269" s="117"/>
      <c r="IU269" s="117"/>
      <c r="IV269" s="117"/>
      <c r="IW269" s="117"/>
    </row>
    <row r="270" customFormat="false" ht="12.75" hidden="false" customHeight="false" outlineLevel="0" collapsed="false">
      <c r="A270" s="117"/>
      <c r="B270" s="128" t="n">
        <v>44986</v>
      </c>
      <c r="C270" s="115" t="n">
        <v>6.029</v>
      </c>
      <c r="E270" s="115" t="n">
        <v>0</v>
      </c>
      <c r="F270" s="116" t="n">
        <v>0.93</v>
      </c>
      <c r="G270" s="115" t="n">
        <v>0.815</v>
      </c>
      <c r="H270" s="115" t="n">
        <v>0.39</v>
      </c>
      <c r="I270" s="115" t="n">
        <v>0.24</v>
      </c>
      <c r="L270" s="117"/>
      <c r="M270" s="117"/>
      <c r="N270" s="117"/>
      <c r="O270" s="117"/>
      <c r="P270" s="117"/>
      <c r="Q270" s="117"/>
      <c r="R270" s="117"/>
      <c r="S270" s="117"/>
      <c r="T270" s="117"/>
      <c r="U270" s="117"/>
      <c r="V270" s="117"/>
      <c r="W270" s="117"/>
      <c r="X270" s="117"/>
      <c r="Y270" s="117"/>
      <c r="Z270" s="117"/>
      <c r="AA270" s="117"/>
      <c r="AB270" s="117"/>
      <c r="AC270" s="117"/>
      <c r="AD270" s="117"/>
      <c r="AE270" s="117"/>
      <c r="AF270" s="117"/>
      <c r="AG270" s="117"/>
      <c r="AH270" s="117"/>
      <c r="AI270" s="117"/>
      <c r="AJ270" s="117"/>
      <c r="AK270" s="117"/>
      <c r="AL270" s="117"/>
      <c r="AM270" s="117"/>
      <c r="AN270" s="117"/>
      <c r="AO270" s="117"/>
      <c r="AP270" s="117"/>
      <c r="AQ270" s="117"/>
      <c r="AR270" s="117"/>
      <c r="AS270" s="117"/>
      <c r="AT270" s="117"/>
      <c r="AU270" s="117"/>
      <c r="AV270" s="117"/>
      <c r="AW270" s="117"/>
      <c r="AX270" s="117"/>
      <c r="AY270" s="117"/>
      <c r="AZ270" s="117"/>
      <c r="BA270" s="117"/>
      <c r="BB270" s="117"/>
      <c r="BC270" s="117"/>
      <c r="BD270" s="117"/>
      <c r="BE270" s="117"/>
      <c r="BF270" s="117"/>
      <c r="BG270" s="117"/>
      <c r="BH270" s="117"/>
      <c r="BI270" s="117"/>
      <c r="BJ270" s="117"/>
      <c r="BK270" s="117"/>
      <c r="BL270" s="117"/>
      <c r="BM270" s="117"/>
      <c r="BN270" s="117"/>
      <c r="BO270" s="117"/>
      <c r="BP270" s="117"/>
      <c r="BQ270" s="117"/>
      <c r="BR270" s="117"/>
      <c r="BS270" s="117"/>
      <c r="BT270" s="117"/>
      <c r="BU270" s="117"/>
      <c r="BV270" s="117"/>
      <c r="BW270" s="117"/>
      <c r="BX270" s="117"/>
      <c r="BY270" s="117"/>
      <c r="BZ270" s="117"/>
      <c r="CA270" s="117"/>
      <c r="CB270" s="117"/>
      <c r="CC270" s="117"/>
      <c r="CD270" s="117"/>
      <c r="CE270" s="117"/>
      <c r="CF270" s="117"/>
      <c r="CG270" s="117"/>
      <c r="CH270" s="117"/>
      <c r="CI270" s="117"/>
      <c r="CJ270" s="117"/>
      <c r="CK270" s="117"/>
      <c r="CL270" s="117"/>
      <c r="CM270" s="117"/>
      <c r="CN270" s="117"/>
      <c r="CO270" s="117"/>
      <c r="CP270" s="117"/>
      <c r="CQ270" s="117"/>
      <c r="CR270" s="117"/>
      <c r="CS270" s="117"/>
      <c r="CT270" s="117"/>
      <c r="CU270" s="117"/>
      <c r="CV270" s="117"/>
      <c r="CW270" s="117"/>
      <c r="CX270" s="117"/>
      <c r="CY270" s="117"/>
      <c r="CZ270" s="117"/>
      <c r="DA270" s="117"/>
      <c r="DB270" s="117"/>
      <c r="DC270" s="117"/>
      <c r="DD270" s="117"/>
      <c r="DE270" s="117"/>
      <c r="DF270" s="117"/>
      <c r="DG270" s="117"/>
      <c r="DH270" s="117"/>
      <c r="DI270" s="117"/>
      <c r="DJ270" s="117"/>
      <c r="DK270" s="117"/>
      <c r="DL270" s="117"/>
      <c r="DM270" s="117"/>
      <c r="DN270" s="117"/>
      <c r="DO270" s="117"/>
      <c r="DP270" s="117"/>
      <c r="DQ270" s="117"/>
      <c r="DR270" s="117"/>
      <c r="DS270" s="117"/>
      <c r="DT270" s="117"/>
      <c r="DU270" s="117"/>
      <c r="DV270" s="117"/>
      <c r="DW270" s="117"/>
      <c r="DX270" s="117"/>
      <c r="DY270" s="117"/>
      <c r="DZ270" s="117"/>
      <c r="EA270" s="117"/>
      <c r="EB270" s="117"/>
      <c r="EC270" s="117"/>
      <c r="ED270" s="117"/>
      <c r="EE270" s="117"/>
      <c r="EF270" s="117"/>
      <c r="EG270" s="117"/>
      <c r="EH270" s="117"/>
      <c r="EI270" s="117"/>
      <c r="EJ270" s="117"/>
      <c r="EK270" s="117"/>
      <c r="EL270" s="117"/>
      <c r="EM270" s="117"/>
      <c r="EN270" s="117"/>
      <c r="EO270" s="117"/>
      <c r="EP270" s="117"/>
      <c r="EQ270" s="117"/>
      <c r="ER270" s="117"/>
      <c r="ES270" s="117"/>
      <c r="ET270" s="117"/>
      <c r="EU270" s="117"/>
      <c r="EV270" s="117"/>
      <c r="EW270" s="117"/>
      <c r="EX270" s="117"/>
      <c r="EY270" s="117"/>
      <c r="EZ270" s="117"/>
      <c r="FA270" s="117"/>
      <c r="FB270" s="117"/>
      <c r="FC270" s="117"/>
      <c r="FD270" s="117"/>
      <c r="FE270" s="117"/>
      <c r="FF270" s="117"/>
      <c r="FG270" s="117"/>
      <c r="FH270" s="117"/>
      <c r="FI270" s="117"/>
      <c r="FJ270" s="117"/>
      <c r="FK270" s="117"/>
      <c r="FL270" s="117"/>
      <c r="FM270" s="117"/>
      <c r="FN270" s="117"/>
      <c r="FO270" s="117"/>
      <c r="FP270" s="117"/>
      <c r="FQ270" s="117"/>
      <c r="FR270" s="117"/>
      <c r="FS270" s="117"/>
      <c r="FT270" s="117"/>
      <c r="FU270" s="117"/>
      <c r="FV270" s="117"/>
      <c r="FW270" s="117"/>
      <c r="FX270" s="117"/>
      <c r="FY270" s="117"/>
      <c r="FZ270" s="117"/>
      <c r="GA270" s="117"/>
      <c r="GB270" s="117"/>
      <c r="GC270" s="117"/>
      <c r="GD270" s="117"/>
      <c r="GE270" s="117"/>
      <c r="GF270" s="117"/>
      <c r="GG270" s="117"/>
      <c r="GH270" s="117"/>
      <c r="GI270" s="117"/>
      <c r="GJ270" s="117"/>
      <c r="GK270" s="117"/>
      <c r="GL270" s="117"/>
      <c r="GM270" s="117"/>
      <c r="GN270" s="117"/>
      <c r="GO270" s="117"/>
      <c r="GP270" s="117"/>
      <c r="GQ270" s="117"/>
      <c r="GR270" s="117"/>
      <c r="GS270" s="117"/>
      <c r="GT270" s="117"/>
      <c r="GU270" s="117"/>
      <c r="GV270" s="117"/>
      <c r="GW270" s="117"/>
      <c r="GX270" s="117"/>
      <c r="GY270" s="117"/>
      <c r="GZ270" s="117"/>
      <c r="HA270" s="117"/>
      <c r="HB270" s="117"/>
      <c r="HC270" s="117"/>
      <c r="HD270" s="117"/>
      <c r="HE270" s="117"/>
      <c r="HF270" s="117"/>
      <c r="HG270" s="117"/>
      <c r="HH270" s="117"/>
      <c r="HI270" s="117"/>
      <c r="HJ270" s="117"/>
      <c r="HK270" s="117"/>
      <c r="HL270" s="117"/>
      <c r="HM270" s="117"/>
      <c r="HN270" s="117"/>
      <c r="HO270" s="117"/>
      <c r="HP270" s="117"/>
      <c r="HQ270" s="117"/>
      <c r="HR270" s="117"/>
      <c r="HS270" s="117"/>
      <c r="HT270" s="117"/>
      <c r="HU270" s="117"/>
      <c r="HV270" s="117"/>
      <c r="HW270" s="117"/>
      <c r="HX270" s="117"/>
      <c r="HY270" s="117"/>
      <c r="HZ270" s="117"/>
      <c r="IA270" s="117"/>
      <c r="IB270" s="117"/>
      <c r="IC270" s="117"/>
      <c r="ID270" s="117"/>
      <c r="IE270" s="117"/>
      <c r="IF270" s="117"/>
      <c r="IG270" s="117"/>
      <c r="IH270" s="117"/>
      <c r="II270" s="117"/>
      <c r="IJ270" s="117"/>
      <c r="IK270" s="117"/>
      <c r="IL270" s="117"/>
      <c r="IM270" s="117"/>
      <c r="IN270" s="117"/>
      <c r="IO270" s="117"/>
      <c r="IP270" s="117"/>
      <c r="IQ270" s="117"/>
      <c r="IR270" s="117"/>
      <c r="IS270" s="117"/>
      <c r="IT270" s="117"/>
      <c r="IU270" s="117"/>
      <c r="IV270" s="117"/>
      <c r="IW270" s="117"/>
    </row>
    <row r="271" customFormat="false" ht="12.75" hidden="false" customHeight="false" outlineLevel="0" collapsed="false">
      <c r="A271" s="117"/>
      <c r="B271" s="128" t="n">
        <v>45017</v>
      </c>
      <c r="C271" s="115" t="n">
        <v>5.9</v>
      </c>
      <c r="E271" s="115" t="n">
        <v>0</v>
      </c>
      <c r="F271" s="116" t="n">
        <v>0.5</v>
      </c>
      <c r="G271" s="115" t="n">
        <v>0.435</v>
      </c>
      <c r="H271" s="115" t="n">
        <v>0.24</v>
      </c>
      <c r="I271" s="115" t="n">
        <v>0.17</v>
      </c>
      <c r="L271" s="117"/>
      <c r="M271" s="117"/>
      <c r="N271" s="117"/>
      <c r="O271" s="117"/>
      <c r="P271" s="117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  <c r="AH271" s="117"/>
      <c r="AI271" s="117"/>
      <c r="AJ271" s="117"/>
      <c r="AK271" s="117"/>
      <c r="AL271" s="117"/>
      <c r="AM271" s="117"/>
      <c r="AN271" s="117"/>
      <c r="AO271" s="117"/>
      <c r="AP271" s="117"/>
      <c r="AQ271" s="117"/>
      <c r="AR271" s="117"/>
      <c r="AS271" s="117"/>
      <c r="AT271" s="117"/>
      <c r="AU271" s="117"/>
      <c r="AV271" s="117"/>
      <c r="AW271" s="117"/>
      <c r="AX271" s="117"/>
      <c r="AY271" s="117"/>
      <c r="AZ271" s="117"/>
      <c r="BA271" s="117"/>
      <c r="BB271" s="117"/>
      <c r="BC271" s="117"/>
      <c r="BD271" s="117"/>
      <c r="BE271" s="117"/>
      <c r="BF271" s="117"/>
      <c r="BG271" s="117"/>
      <c r="BH271" s="117"/>
      <c r="BI271" s="117"/>
      <c r="BJ271" s="117"/>
      <c r="BK271" s="117"/>
      <c r="BL271" s="117"/>
      <c r="BM271" s="117"/>
      <c r="BN271" s="117"/>
      <c r="BO271" s="117"/>
      <c r="BP271" s="117"/>
      <c r="BQ271" s="117"/>
      <c r="BR271" s="117"/>
      <c r="BS271" s="117"/>
      <c r="BT271" s="117"/>
      <c r="BU271" s="117"/>
      <c r="BV271" s="117"/>
      <c r="BW271" s="117"/>
      <c r="BX271" s="117"/>
      <c r="BY271" s="117"/>
      <c r="BZ271" s="117"/>
      <c r="CA271" s="117"/>
      <c r="CB271" s="117"/>
      <c r="CC271" s="117"/>
      <c r="CD271" s="117"/>
      <c r="CE271" s="117"/>
      <c r="CF271" s="117"/>
      <c r="CG271" s="117"/>
      <c r="CH271" s="117"/>
      <c r="CI271" s="117"/>
      <c r="CJ271" s="117"/>
      <c r="CK271" s="117"/>
      <c r="CL271" s="117"/>
      <c r="CM271" s="117"/>
      <c r="CN271" s="117"/>
      <c r="CO271" s="117"/>
      <c r="CP271" s="117"/>
      <c r="CQ271" s="117"/>
      <c r="CR271" s="117"/>
      <c r="CS271" s="117"/>
      <c r="CT271" s="117"/>
      <c r="CU271" s="117"/>
      <c r="CV271" s="117"/>
      <c r="CW271" s="117"/>
      <c r="CX271" s="117"/>
      <c r="CY271" s="117"/>
      <c r="CZ271" s="117"/>
      <c r="DA271" s="117"/>
      <c r="DB271" s="117"/>
      <c r="DC271" s="117"/>
      <c r="DD271" s="117"/>
      <c r="DE271" s="117"/>
      <c r="DF271" s="117"/>
      <c r="DG271" s="117"/>
      <c r="DH271" s="117"/>
      <c r="DI271" s="117"/>
      <c r="DJ271" s="117"/>
      <c r="DK271" s="117"/>
      <c r="DL271" s="117"/>
      <c r="DM271" s="117"/>
      <c r="DN271" s="117"/>
      <c r="DO271" s="117"/>
      <c r="DP271" s="117"/>
      <c r="DQ271" s="117"/>
      <c r="DR271" s="117"/>
      <c r="DS271" s="117"/>
      <c r="DT271" s="117"/>
      <c r="DU271" s="117"/>
      <c r="DV271" s="117"/>
      <c r="DW271" s="117"/>
      <c r="DX271" s="117"/>
      <c r="DY271" s="117"/>
      <c r="DZ271" s="117"/>
      <c r="EA271" s="117"/>
      <c r="EB271" s="117"/>
      <c r="EC271" s="117"/>
      <c r="ED271" s="117"/>
      <c r="EE271" s="117"/>
      <c r="EF271" s="117"/>
      <c r="EG271" s="117"/>
      <c r="EH271" s="117"/>
      <c r="EI271" s="117"/>
      <c r="EJ271" s="117"/>
      <c r="EK271" s="117"/>
      <c r="EL271" s="117"/>
      <c r="EM271" s="117"/>
      <c r="EN271" s="117"/>
      <c r="EO271" s="117"/>
      <c r="EP271" s="117"/>
      <c r="EQ271" s="117"/>
      <c r="ER271" s="117"/>
      <c r="ES271" s="117"/>
      <c r="ET271" s="117"/>
      <c r="EU271" s="117"/>
      <c r="EV271" s="117"/>
      <c r="EW271" s="117"/>
      <c r="EX271" s="117"/>
      <c r="EY271" s="117"/>
      <c r="EZ271" s="117"/>
      <c r="FA271" s="117"/>
      <c r="FB271" s="117"/>
      <c r="FC271" s="117"/>
      <c r="FD271" s="117"/>
      <c r="FE271" s="117"/>
      <c r="FF271" s="117"/>
      <c r="FG271" s="117"/>
      <c r="FH271" s="117"/>
      <c r="FI271" s="117"/>
      <c r="FJ271" s="117"/>
      <c r="FK271" s="117"/>
      <c r="FL271" s="117"/>
      <c r="FM271" s="117"/>
      <c r="FN271" s="117"/>
      <c r="FO271" s="117"/>
      <c r="FP271" s="117"/>
      <c r="FQ271" s="117"/>
      <c r="FR271" s="117"/>
      <c r="FS271" s="117"/>
      <c r="FT271" s="117"/>
      <c r="FU271" s="117"/>
      <c r="FV271" s="117"/>
      <c r="FW271" s="117"/>
      <c r="FX271" s="117"/>
      <c r="FY271" s="117"/>
      <c r="FZ271" s="117"/>
      <c r="GA271" s="117"/>
      <c r="GB271" s="117"/>
      <c r="GC271" s="117"/>
      <c r="GD271" s="117"/>
      <c r="GE271" s="117"/>
      <c r="GF271" s="117"/>
      <c r="GG271" s="117"/>
      <c r="GH271" s="117"/>
      <c r="GI271" s="117"/>
      <c r="GJ271" s="117"/>
      <c r="GK271" s="117"/>
      <c r="GL271" s="117"/>
      <c r="GM271" s="117"/>
      <c r="GN271" s="117"/>
      <c r="GO271" s="117"/>
      <c r="GP271" s="117"/>
      <c r="GQ271" s="117"/>
      <c r="GR271" s="117"/>
      <c r="GS271" s="117"/>
      <c r="GT271" s="117"/>
      <c r="GU271" s="117"/>
      <c r="GV271" s="117"/>
      <c r="GW271" s="117"/>
      <c r="GX271" s="117"/>
      <c r="GY271" s="117"/>
      <c r="GZ271" s="117"/>
      <c r="HA271" s="117"/>
      <c r="HB271" s="117"/>
      <c r="HC271" s="117"/>
      <c r="HD271" s="117"/>
      <c r="HE271" s="117"/>
      <c r="HF271" s="117"/>
      <c r="HG271" s="117"/>
      <c r="HH271" s="117"/>
      <c r="HI271" s="117"/>
      <c r="HJ271" s="117"/>
      <c r="HK271" s="117"/>
      <c r="HL271" s="117"/>
      <c r="HM271" s="117"/>
      <c r="HN271" s="117"/>
      <c r="HO271" s="117"/>
      <c r="HP271" s="117"/>
      <c r="HQ271" s="117"/>
      <c r="HR271" s="117"/>
      <c r="HS271" s="117"/>
      <c r="HT271" s="117"/>
      <c r="HU271" s="117"/>
      <c r="HV271" s="117"/>
      <c r="HW271" s="117"/>
      <c r="HX271" s="117"/>
      <c r="HY271" s="117"/>
      <c r="HZ271" s="117"/>
      <c r="IA271" s="117"/>
      <c r="IB271" s="117"/>
      <c r="IC271" s="117"/>
      <c r="ID271" s="117"/>
      <c r="IE271" s="117"/>
      <c r="IF271" s="117"/>
      <c r="IG271" s="117"/>
      <c r="IH271" s="117"/>
      <c r="II271" s="117"/>
      <c r="IJ271" s="117"/>
      <c r="IK271" s="117"/>
      <c r="IL271" s="117"/>
      <c r="IM271" s="117"/>
      <c r="IN271" s="117"/>
      <c r="IO271" s="117"/>
      <c r="IP271" s="117"/>
      <c r="IQ271" s="117"/>
      <c r="IR271" s="117"/>
      <c r="IS271" s="117"/>
      <c r="IT271" s="117"/>
      <c r="IU271" s="117"/>
      <c r="IV271" s="117"/>
      <c r="IW271" s="117"/>
    </row>
    <row r="272" customFormat="false" ht="12.75" hidden="false" customHeight="false" outlineLevel="0" collapsed="false">
      <c r="A272" s="117"/>
      <c r="B272" s="128" t="n">
        <v>45047</v>
      </c>
      <c r="C272" s="115" t="n">
        <v>5.944</v>
      </c>
      <c r="E272" s="115" t="n">
        <v>0</v>
      </c>
      <c r="F272" s="116" t="n">
        <v>0.44</v>
      </c>
      <c r="G272" s="115" t="n">
        <v>0.385</v>
      </c>
      <c r="H272" s="115" t="n">
        <v>0.195</v>
      </c>
      <c r="I272" s="115" t="n">
        <v>0.165</v>
      </c>
      <c r="L272" s="117"/>
      <c r="M272" s="117"/>
      <c r="N272" s="117"/>
      <c r="O272" s="117"/>
      <c r="P272" s="117"/>
      <c r="Q272" s="117"/>
      <c r="R272" s="117"/>
      <c r="S272" s="117"/>
      <c r="T272" s="117"/>
      <c r="U272" s="117"/>
      <c r="V272" s="117"/>
      <c r="W272" s="117"/>
      <c r="X272" s="117"/>
      <c r="Y272" s="117"/>
      <c r="Z272" s="117"/>
      <c r="AA272" s="117"/>
      <c r="AB272" s="117"/>
      <c r="AC272" s="117"/>
      <c r="AD272" s="117"/>
      <c r="AE272" s="117"/>
      <c r="AF272" s="117"/>
      <c r="AG272" s="117"/>
      <c r="AH272" s="117"/>
      <c r="AI272" s="117"/>
      <c r="AJ272" s="117"/>
      <c r="AK272" s="117"/>
      <c r="AL272" s="117"/>
      <c r="AM272" s="117"/>
      <c r="AN272" s="117"/>
      <c r="AO272" s="117"/>
      <c r="AP272" s="117"/>
      <c r="AQ272" s="117"/>
      <c r="AR272" s="117"/>
      <c r="AS272" s="117"/>
      <c r="AT272" s="117"/>
      <c r="AU272" s="117"/>
      <c r="AV272" s="117"/>
      <c r="AW272" s="117"/>
      <c r="AX272" s="117"/>
      <c r="AY272" s="117"/>
      <c r="AZ272" s="117"/>
      <c r="BA272" s="117"/>
      <c r="BB272" s="117"/>
      <c r="BC272" s="117"/>
      <c r="BD272" s="117"/>
      <c r="BE272" s="117"/>
      <c r="BF272" s="117"/>
      <c r="BG272" s="117"/>
      <c r="BH272" s="117"/>
      <c r="BI272" s="117"/>
      <c r="BJ272" s="117"/>
      <c r="BK272" s="117"/>
      <c r="BL272" s="117"/>
      <c r="BM272" s="117"/>
      <c r="BN272" s="117"/>
      <c r="BO272" s="117"/>
      <c r="BP272" s="117"/>
      <c r="BQ272" s="117"/>
      <c r="BR272" s="117"/>
      <c r="BS272" s="117"/>
      <c r="BT272" s="117"/>
      <c r="BU272" s="117"/>
      <c r="BV272" s="117"/>
      <c r="BW272" s="117"/>
      <c r="BX272" s="117"/>
      <c r="BY272" s="117"/>
      <c r="BZ272" s="117"/>
      <c r="CA272" s="117"/>
      <c r="CB272" s="117"/>
      <c r="CC272" s="117"/>
      <c r="CD272" s="117"/>
      <c r="CE272" s="117"/>
      <c r="CF272" s="117"/>
      <c r="CG272" s="117"/>
      <c r="CH272" s="117"/>
      <c r="CI272" s="117"/>
      <c r="CJ272" s="117"/>
      <c r="CK272" s="117"/>
      <c r="CL272" s="117"/>
      <c r="CM272" s="117"/>
      <c r="CN272" s="117"/>
      <c r="CO272" s="117"/>
      <c r="CP272" s="117"/>
      <c r="CQ272" s="117"/>
      <c r="CR272" s="117"/>
      <c r="CS272" s="117"/>
      <c r="CT272" s="117"/>
      <c r="CU272" s="117"/>
      <c r="CV272" s="117"/>
      <c r="CW272" s="117"/>
      <c r="CX272" s="117"/>
      <c r="CY272" s="117"/>
      <c r="CZ272" s="117"/>
      <c r="DA272" s="117"/>
      <c r="DB272" s="117"/>
      <c r="DC272" s="117"/>
      <c r="DD272" s="117"/>
      <c r="DE272" s="117"/>
      <c r="DF272" s="117"/>
      <c r="DG272" s="117"/>
      <c r="DH272" s="117"/>
      <c r="DI272" s="117"/>
      <c r="DJ272" s="117"/>
      <c r="DK272" s="117"/>
      <c r="DL272" s="117"/>
      <c r="DM272" s="117"/>
      <c r="DN272" s="117"/>
      <c r="DO272" s="117"/>
      <c r="DP272" s="117"/>
      <c r="DQ272" s="117"/>
      <c r="DR272" s="117"/>
      <c r="DS272" s="117"/>
      <c r="DT272" s="117"/>
      <c r="DU272" s="117"/>
      <c r="DV272" s="117"/>
      <c r="DW272" s="117"/>
      <c r="DX272" s="117"/>
      <c r="DY272" s="117"/>
      <c r="DZ272" s="117"/>
      <c r="EA272" s="117"/>
      <c r="EB272" s="117"/>
      <c r="EC272" s="117"/>
      <c r="ED272" s="117"/>
      <c r="EE272" s="117"/>
      <c r="EF272" s="117"/>
      <c r="EG272" s="117"/>
      <c r="EH272" s="117"/>
      <c r="EI272" s="117"/>
      <c r="EJ272" s="117"/>
      <c r="EK272" s="117"/>
      <c r="EL272" s="117"/>
      <c r="EM272" s="117"/>
      <c r="EN272" s="117"/>
      <c r="EO272" s="117"/>
      <c r="EP272" s="117"/>
      <c r="EQ272" s="117"/>
      <c r="ER272" s="117"/>
      <c r="ES272" s="117"/>
      <c r="ET272" s="117"/>
      <c r="EU272" s="117"/>
      <c r="EV272" s="117"/>
      <c r="EW272" s="117"/>
      <c r="EX272" s="117"/>
      <c r="EY272" s="117"/>
      <c r="EZ272" s="117"/>
      <c r="FA272" s="117"/>
      <c r="FB272" s="117"/>
      <c r="FC272" s="117"/>
      <c r="FD272" s="117"/>
      <c r="FE272" s="117"/>
      <c r="FF272" s="117"/>
      <c r="FG272" s="117"/>
      <c r="FH272" s="117"/>
      <c r="FI272" s="117"/>
      <c r="FJ272" s="117"/>
      <c r="FK272" s="117"/>
      <c r="FL272" s="117"/>
      <c r="FM272" s="117"/>
      <c r="FN272" s="117"/>
      <c r="FO272" s="117"/>
      <c r="FP272" s="117"/>
      <c r="FQ272" s="117"/>
      <c r="FR272" s="117"/>
      <c r="FS272" s="117"/>
      <c r="FT272" s="117"/>
      <c r="FU272" s="117"/>
      <c r="FV272" s="117"/>
      <c r="FW272" s="117"/>
      <c r="FX272" s="117"/>
      <c r="FY272" s="117"/>
      <c r="FZ272" s="117"/>
      <c r="GA272" s="117"/>
      <c r="GB272" s="117"/>
      <c r="GC272" s="117"/>
      <c r="GD272" s="117"/>
      <c r="GE272" s="117"/>
      <c r="GF272" s="117"/>
      <c r="GG272" s="117"/>
      <c r="GH272" s="117"/>
      <c r="GI272" s="117"/>
      <c r="GJ272" s="117"/>
      <c r="GK272" s="117"/>
      <c r="GL272" s="117"/>
      <c r="GM272" s="117"/>
      <c r="GN272" s="117"/>
      <c r="GO272" s="117"/>
      <c r="GP272" s="117"/>
      <c r="GQ272" s="117"/>
      <c r="GR272" s="117"/>
      <c r="GS272" s="117"/>
      <c r="GT272" s="117"/>
      <c r="GU272" s="117"/>
      <c r="GV272" s="117"/>
      <c r="GW272" s="117"/>
      <c r="GX272" s="117"/>
      <c r="GY272" s="117"/>
      <c r="GZ272" s="117"/>
      <c r="HA272" s="117"/>
      <c r="HB272" s="117"/>
      <c r="HC272" s="117"/>
      <c r="HD272" s="117"/>
      <c r="HE272" s="117"/>
      <c r="HF272" s="117"/>
      <c r="HG272" s="117"/>
      <c r="HH272" s="117"/>
      <c r="HI272" s="117"/>
      <c r="HJ272" s="117"/>
      <c r="HK272" s="117"/>
      <c r="HL272" s="117"/>
      <c r="HM272" s="117"/>
      <c r="HN272" s="117"/>
      <c r="HO272" s="117"/>
      <c r="HP272" s="117"/>
      <c r="HQ272" s="117"/>
      <c r="HR272" s="117"/>
      <c r="HS272" s="117"/>
      <c r="HT272" s="117"/>
      <c r="HU272" s="117"/>
      <c r="HV272" s="117"/>
      <c r="HW272" s="117"/>
      <c r="HX272" s="117"/>
      <c r="HY272" s="117"/>
      <c r="HZ272" s="117"/>
      <c r="IA272" s="117"/>
      <c r="IB272" s="117"/>
      <c r="IC272" s="117"/>
      <c r="ID272" s="117"/>
      <c r="IE272" s="117"/>
      <c r="IF272" s="117"/>
      <c r="IG272" s="117"/>
      <c r="IH272" s="117"/>
      <c r="II272" s="117"/>
      <c r="IJ272" s="117"/>
      <c r="IK272" s="117"/>
      <c r="IL272" s="117"/>
      <c r="IM272" s="117"/>
      <c r="IN272" s="117"/>
      <c r="IO272" s="117"/>
      <c r="IP272" s="117"/>
      <c r="IQ272" s="117"/>
      <c r="IR272" s="117"/>
      <c r="IS272" s="117"/>
      <c r="IT272" s="117"/>
      <c r="IU272" s="117"/>
      <c r="IV272" s="117"/>
      <c r="IW272" s="117"/>
    </row>
    <row r="273" customFormat="false" ht="12.75" hidden="false" customHeight="false" outlineLevel="0" collapsed="false">
      <c r="A273" s="117"/>
      <c r="B273" s="128" t="n">
        <v>45078</v>
      </c>
      <c r="C273" s="115" t="n">
        <v>5.981</v>
      </c>
      <c r="E273" s="115" t="n">
        <v>0</v>
      </c>
      <c r="F273" s="116" t="n">
        <v>0.44</v>
      </c>
      <c r="G273" s="115" t="n">
        <v>0.385</v>
      </c>
      <c r="H273" s="115" t="n">
        <v>0.195</v>
      </c>
      <c r="I273" s="115" t="n">
        <v>0.17</v>
      </c>
      <c r="L273" s="117"/>
      <c r="M273" s="117"/>
      <c r="N273" s="117"/>
      <c r="O273" s="117"/>
      <c r="P273" s="117"/>
      <c r="Q273" s="117"/>
      <c r="R273" s="117"/>
      <c r="S273" s="117"/>
      <c r="T273" s="117"/>
      <c r="U273" s="117"/>
      <c r="V273" s="117"/>
      <c r="W273" s="117"/>
      <c r="X273" s="117"/>
      <c r="Y273" s="117"/>
      <c r="Z273" s="117"/>
      <c r="AA273" s="117"/>
      <c r="AB273" s="117"/>
      <c r="AC273" s="117"/>
      <c r="AD273" s="117"/>
      <c r="AE273" s="117"/>
      <c r="AF273" s="117"/>
      <c r="AG273" s="117"/>
      <c r="AH273" s="117"/>
      <c r="AI273" s="117"/>
      <c r="AJ273" s="117"/>
      <c r="AK273" s="117"/>
      <c r="AL273" s="117"/>
      <c r="AM273" s="117"/>
      <c r="AN273" s="117"/>
      <c r="AO273" s="117"/>
      <c r="AP273" s="117"/>
      <c r="AQ273" s="117"/>
      <c r="AR273" s="117"/>
      <c r="AS273" s="117"/>
      <c r="AT273" s="117"/>
      <c r="AU273" s="117"/>
      <c r="AV273" s="117"/>
      <c r="AW273" s="117"/>
      <c r="AX273" s="117"/>
      <c r="AY273" s="117"/>
      <c r="AZ273" s="117"/>
      <c r="BA273" s="117"/>
      <c r="BB273" s="117"/>
      <c r="BC273" s="117"/>
      <c r="BD273" s="117"/>
      <c r="BE273" s="117"/>
      <c r="BF273" s="117"/>
      <c r="BG273" s="117"/>
      <c r="BH273" s="117"/>
      <c r="BI273" s="117"/>
      <c r="BJ273" s="117"/>
      <c r="BK273" s="117"/>
      <c r="BL273" s="117"/>
      <c r="BM273" s="117"/>
      <c r="BN273" s="117"/>
      <c r="BO273" s="117"/>
      <c r="BP273" s="117"/>
      <c r="BQ273" s="117"/>
      <c r="BR273" s="117"/>
      <c r="BS273" s="117"/>
      <c r="BT273" s="117"/>
      <c r="BU273" s="117"/>
      <c r="BV273" s="117"/>
      <c r="BW273" s="117"/>
      <c r="BX273" s="117"/>
      <c r="BY273" s="117"/>
      <c r="BZ273" s="117"/>
      <c r="CA273" s="117"/>
      <c r="CB273" s="117"/>
      <c r="CC273" s="117"/>
      <c r="CD273" s="117"/>
      <c r="CE273" s="117"/>
      <c r="CF273" s="117"/>
      <c r="CG273" s="117"/>
      <c r="CH273" s="117"/>
      <c r="CI273" s="117"/>
      <c r="CJ273" s="117"/>
      <c r="CK273" s="117"/>
      <c r="CL273" s="117"/>
      <c r="CM273" s="117"/>
      <c r="CN273" s="117"/>
      <c r="CO273" s="117"/>
      <c r="CP273" s="117"/>
      <c r="CQ273" s="117"/>
      <c r="CR273" s="117"/>
      <c r="CS273" s="117"/>
      <c r="CT273" s="117"/>
      <c r="CU273" s="117"/>
      <c r="CV273" s="117"/>
      <c r="CW273" s="117"/>
      <c r="CX273" s="117"/>
      <c r="CY273" s="117"/>
      <c r="CZ273" s="117"/>
      <c r="DA273" s="117"/>
      <c r="DB273" s="117"/>
      <c r="DC273" s="117"/>
      <c r="DD273" s="117"/>
      <c r="DE273" s="117"/>
      <c r="DF273" s="117"/>
      <c r="DG273" s="117"/>
      <c r="DH273" s="117"/>
      <c r="DI273" s="117"/>
      <c r="DJ273" s="117"/>
      <c r="DK273" s="117"/>
      <c r="DL273" s="117"/>
      <c r="DM273" s="117"/>
      <c r="DN273" s="117"/>
      <c r="DO273" s="117"/>
      <c r="DP273" s="117"/>
      <c r="DQ273" s="117"/>
      <c r="DR273" s="117"/>
      <c r="DS273" s="117"/>
      <c r="DT273" s="117"/>
      <c r="DU273" s="117"/>
      <c r="DV273" s="117"/>
      <c r="DW273" s="117"/>
      <c r="DX273" s="117"/>
      <c r="DY273" s="117"/>
      <c r="DZ273" s="117"/>
      <c r="EA273" s="117"/>
      <c r="EB273" s="117"/>
      <c r="EC273" s="117"/>
      <c r="ED273" s="117"/>
      <c r="EE273" s="117"/>
      <c r="EF273" s="117"/>
      <c r="EG273" s="117"/>
      <c r="EH273" s="117"/>
      <c r="EI273" s="117"/>
      <c r="EJ273" s="117"/>
      <c r="EK273" s="117"/>
      <c r="EL273" s="117"/>
      <c r="EM273" s="117"/>
      <c r="EN273" s="117"/>
      <c r="EO273" s="117"/>
      <c r="EP273" s="117"/>
      <c r="EQ273" s="117"/>
      <c r="ER273" s="117"/>
      <c r="ES273" s="117"/>
      <c r="ET273" s="117"/>
      <c r="EU273" s="117"/>
      <c r="EV273" s="117"/>
      <c r="EW273" s="117"/>
      <c r="EX273" s="117"/>
      <c r="EY273" s="117"/>
      <c r="EZ273" s="117"/>
      <c r="FA273" s="117"/>
      <c r="FB273" s="117"/>
      <c r="FC273" s="117"/>
      <c r="FD273" s="117"/>
      <c r="FE273" s="117"/>
      <c r="FF273" s="117"/>
      <c r="FG273" s="117"/>
      <c r="FH273" s="117"/>
      <c r="FI273" s="117"/>
      <c r="FJ273" s="117"/>
      <c r="FK273" s="117"/>
      <c r="FL273" s="117"/>
      <c r="FM273" s="117"/>
      <c r="FN273" s="117"/>
      <c r="FO273" s="117"/>
      <c r="FP273" s="117"/>
      <c r="FQ273" s="117"/>
      <c r="FR273" s="117"/>
      <c r="FS273" s="117"/>
      <c r="FT273" s="117"/>
      <c r="FU273" s="117"/>
      <c r="FV273" s="117"/>
      <c r="FW273" s="117"/>
      <c r="FX273" s="117"/>
      <c r="FY273" s="117"/>
      <c r="FZ273" s="117"/>
      <c r="GA273" s="117"/>
      <c r="GB273" s="117"/>
      <c r="GC273" s="117"/>
      <c r="GD273" s="117"/>
      <c r="GE273" s="117"/>
      <c r="GF273" s="117"/>
      <c r="GG273" s="117"/>
      <c r="GH273" s="117"/>
      <c r="GI273" s="117"/>
      <c r="GJ273" s="117"/>
      <c r="GK273" s="117"/>
      <c r="GL273" s="117"/>
      <c r="GM273" s="117"/>
      <c r="GN273" s="117"/>
      <c r="GO273" s="117"/>
      <c r="GP273" s="117"/>
      <c r="GQ273" s="117"/>
      <c r="GR273" s="117"/>
      <c r="GS273" s="117"/>
      <c r="GT273" s="117"/>
      <c r="GU273" s="117"/>
      <c r="GV273" s="117"/>
      <c r="GW273" s="117"/>
      <c r="GX273" s="117"/>
      <c r="GY273" s="117"/>
      <c r="GZ273" s="117"/>
      <c r="HA273" s="117"/>
      <c r="HB273" s="117"/>
      <c r="HC273" s="117"/>
      <c r="HD273" s="117"/>
      <c r="HE273" s="117"/>
      <c r="HF273" s="117"/>
      <c r="HG273" s="117"/>
      <c r="HH273" s="117"/>
      <c r="HI273" s="117"/>
      <c r="HJ273" s="117"/>
      <c r="HK273" s="117"/>
      <c r="HL273" s="117"/>
      <c r="HM273" s="117"/>
      <c r="HN273" s="117"/>
      <c r="HO273" s="117"/>
      <c r="HP273" s="117"/>
      <c r="HQ273" s="117"/>
      <c r="HR273" s="117"/>
      <c r="HS273" s="117"/>
      <c r="HT273" s="117"/>
      <c r="HU273" s="117"/>
      <c r="HV273" s="117"/>
      <c r="HW273" s="117"/>
      <c r="HX273" s="117"/>
      <c r="HY273" s="117"/>
      <c r="HZ273" s="117"/>
      <c r="IA273" s="117"/>
      <c r="IB273" s="117"/>
      <c r="IC273" s="117"/>
      <c r="ID273" s="117"/>
      <c r="IE273" s="117"/>
      <c r="IF273" s="117"/>
      <c r="IG273" s="117"/>
      <c r="IH273" s="117"/>
      <c r="II273" s="117"/>
      <c r="IJ273" s="117"/>
      <c r="IK273" s="117"/>
      <c r="IL273" s="117"/>
      <c r="IM273" s="117"/>
      <c r="IN273" s="117"/>
      <c r="IO273" s="117"/>
      <c r="IP273" s="117"/>
      <c r="IQ273" s="117"/>
      <c r="IR273" s="117"/>
      <c r="IS273" s="117"/>
      <c r="IT273" s="117"/>
      <c r="IU273" s="117"/>
      <c r="IV273" s="117"/>
      <c r="IW273" s="117"/>
    </row>
    <row r="274" customFormat="false" ht="12.75" hidden="false" customHeight="false" outlineLevel="0" collapsed="false">
      <c r="A274" s="117"/>
      <c r="B274" s="128" t="n">
        <v>45108</v>
      </c>
      <c r="C274" s="115" t="n">
        <v>6.021</v>
      </c>
      <c r="E274" s="115" t="n">
        <v>0</v>
      </c>
      <c r="F274" s="116" t="n">
        <v>0.5</v>
      </c>
      <c r="G274" s="115" t="n">
        <v>0.3975</v>
      </c>
      <c r="H274" s="115" t="n">
        <v>0.265</v>
      </c>
      <c r="I274" s="115" t="n">
        <v>0.175</v>
      </c>
      <c r="L274" s="117"/>
      <c r="M274" s="117"/>
      <c r="N274" s="117"/>
      <c r="O274" s="117"/>
      <c r="P274" s="117"/>
      <c r="Q274" s="117"/>
      <c r="R274" s="117"/>
      <c r="S274" s="117"/>
      <c r="T274" s="117"/>
      <c r="U274" s="117"/>
      <c r="V274" s="117"/>
      <c r="W274" s="117"/>
      <c r="X274" s="117"/>
      <c r="Y274" s="117"/>
      <c r="Z274" s="117"/>
      <c r="AA274" s="117"/>
      <c r="AB274" s="117"/>
      <c r="AC274" s="117"/>
      <c r="AD274" s="117"/>
      <c r="AE274" s="117"/>
      <c r="AF274" s="117"/>
      <c r="AG274" s="117"/>
      <c r="AH274" s="117"/>
      <c r="AI274" s="117"/>
      <c r="AJ274" s="117"/>
      <c r="AK274" s="117"/>
      <c r="AL274" s="117"/>
      <c r="AM274" s="117"/>
      <c r="AN274" s="117"/>
      <c r="AO274" s="117"/>
      <c r="AP274" s="117"/>
      <c r="AQ274" s="117"/>
      <c r="AR274" s="117"/>
      <c r="AS274" s="117"/>
      <c r="AT274" s="117"/>
      <c r="AU274" s="117"/>
      <c r="AV274" s="117"/>
      <c r="AW274" s="117"/>
      <c r="AX274" s="117"/>
      <c r="AY274" s="117"/>
      <c r="AZ274" s="117"/>
      <c r="BA274" s="117"/>
      <c r="BB274" s="117"/>
      <c r="BC274" s="117"/>
      <c r="BD274" s="117"/>
      <c r="BE274" s="117"/>
      <c r="BF274" s="117"/>
      <c r="BG274" s="117"/>
      <c r="BH274" s="117"/>
      <c r="BI274" s="117"/>
      <c r="BJ274" s="117"/>
      <c r="BK274" s="117"/>
      <c r="BL274" s="117"/>
      <c r="BM274" s="117"/>
      <c r="BN274" s="117"/>
      <c r="BO274" s="117"/>
      <c r="BP274" s="117"/>
      <c r="BQ274" s="117"/>
      <c r="BR274" s="117"/>
      <c r="BS274" s="117"/>
      <c r="BT274" s="117"/>
      <c r="BU274" s="117"/>
      <c r="BV274" s="117"/>
      <c r="BW274" s="117"/>
      <c r="BX274" s="117"/>
      <c r="BY274" s="117"/>
      <c r="BZ274" s="117"/>
      <c r="CA274" s="117"/>
      <c r="CB274" s="117"/>
      <c r="CC274" s="117"/>
      <c r="CD274" s="117"/>
      <c r="CE274" s="117"/>
      <c r="CF274" s="117"/>
      <c r="CG274" s="117"/>
      <c r="CH274" s="117"/>
      <c r="CI274" s="117"/>
      <c r="CJ274" s="117"/>
      <c r="CK274" s="117"/>
      <c r="CL274" s="117"/>
      <c r="CM274" s="117"/>
      <c r="CN274" s="117"/>
      <c r="CO274" s="117"/>
      <c r="CP274" s="117"/>
      <c r="CQ274" s="117"/>
      <c r="CR274" s="117"/>
      <c r="CS274" s="117"/>
      <c r="CT274" s="117"/>
      <c r="CU274" s="117"/>
      <c r="CV274" s="117"/>
      <c r="CW274" s="117"/>
      <c r="CX274" s="117"/>
      <c r="CY274" s="117"/>
      <c r="CZ274" s="117"/>
      <c r="DA274" s="117"/>
      <c r="DB274" s="117"/>
      <c r="DC274" s="117"/>
      <c r="DD274" s="117"/>
      <c r="DE274" s="117"/>
      <c r="DF274" s="117"/>
      <c r="DG274" s="117"/>
      <c r="DH274" s="117"/>
      <c r="DI274" s="117"/>
      <c r="DJ274" s="117"/>
      <c r="DK274" s="117"/>
      <c r="DL274" s="117"/>
      <c r="DM274" s="117"/>
      <c r="DN274" s="117"/>
      <c r="DO274" s="117"/>
      <c r="DP274" s="117"/>
      <c r="DQ274" s="117"/>
      <c r="DR274" s="117"/>
      <c r="DS274" s="117"/>
      <c r="DT274" s="117"/>
      <c r="DU274" s="117"/>
      <c r="DV274" s="117"/>
      <c r="DW274" s="117"/>
      <c r="DX274" s="117"/>
      <c r="DY274" s="117"/>
      <c r="DZ274" s="117"/>
      <c r="EA274" s="117"/>
      <c r="EB274" s="117"/>
      <c r="EC274" s="117"/>
      <c r="ED274" s="117"/>
      <c r="EE274" s="117"/>
      <c r="EF274" s="117"/>
      <c r="EG274" s="117"/>
      <c r="EH274" s="117"/>
      <c r="EI274" s="117"/>
      <c r="EJ274" s="117"/>
      <c r="EK274" s="117"/>
      <c r="EL274" s="117"/>
      <c r="EM274" s="117"/>
      <c r="EN274" s="117"/>
      <c r="EO274" s="117"/>
      <c r="EP274" s="117"/>
      <c r="EQ274" s="117"/>
      <c r="ER274" s="117"/>
      <c r="ES274" s="117"/>
      <c r="ET274" s="117"/>
      <c r="EU274" s="117"/>
      <c r="EV274" s="117"/>
      <c r="EW274" s="117"/>
      <c r="EX274" s="117"/>
      <c r="EY274" s="117"/>
      <c r="EZ274" s="117"/>
      <c r="FA274" s="117"/>
      <c r="FB274" s="117"/>
      <c r="FC274" s="117"/>
      <c r="FD274" s="117"/>
      <c r="FE274" s="117"/>
      <c r="FF274" s="117"/>
      <c r="FG274" s="117"/>
      <c r="FH274" s="117"/>
      <c r="FI274" s="117"/>
      <c r="FJ274" s="117"/>
      <c r="FK274" s="117"/>
      <c r="FL274" s="117"/>
      <c r="FM274" s="117"/>
      <c r="FN274" s="117"/>
      <c r="FO274" s="117"/>
      <c r="FP274" s="117"/>
      <c r="FQ274" s="117"/>
      <c r="FR274" s="117"/>
      <c r="FS274" s="117"/>
      <c r="FT274" s="117"/>
      <c r="FU274" s="117"/>
      <c r="FV274" s="117"/>
      <c r="FW274" s="117"/>
      <c r="FX274" s="117"/>
      <c r="FY274" s="117"/>
      <c r="FZ274" s="117"/>
      <c r="GA274" s="117"/>
      <c r="GB274" s="117"/>
      <c r="GC274" s="117"/>
      <c r="GD274" s="117"/>
      <c r="GE274" s="117"/>
      <c r="GF274" s="117"/>
      <c r="GG274" s="117"/>
      <c r="GH274" s="117"/>
      <c r="GI274" s="117"/>
      <c r="GJ274" s="117"/>
      <c r="GK274" s="117"/>
      <c r="GL274" s="117"/>
      <c r="GM274" s="117"/>
      <c r="GN274" s="117"/>
      <c r="GO274" s="117"/>
      <c r="GP274" s="117"/>
      <c r="GQ274" s="117"/>
      <c r="GR274" s="117"/>
      <c r="GS274" s="117"/>
      <c r="GT274" s="117"/>
      <c r="GU274" s="117"/>
      <c r="GV274" s="117"/>
      <c r="GW274" s="117"/>
      <c r="GX274" s="117"/>
      <c r="GY274" s="117"/>
      <c r="GZ274" s="117"/>
      <c r="HA274" s="117"/>
      <c r="HB274" s="117"/>
      <c r="HC274" s="117"/>
      <c r="HD274" s="117"/>
      <c r="HE274" s="117"/>
      <c r="HF274" s="117"/>
      <c r="HG274" s="117"/>
      <c r="HH274" s="117"/>
      <c r="HI274" s="117"/>
      <c r="HJ274" s="117"/>
      <c r="HK274" s="117"/>
      <c r="HL274" s="117"/>
      <c r="HM274" s="117"/>
      <c r="HN274" s="117"/>
      <c r="HO274" s="117"/>
      <c r="HP274" s="117"/>
      <c r="HQ274" s="117"/>
      <c r="HR274" s="117"/>
      <c r="HS274" s="117"/>
      <c r="HT274" s="117"/>
      <c r="HU274" s="117"/>
      <c r="HV274" s="117"/>
      <c r="HW274" s="117"/>
      <c r="HX274" s="117"/>
      <c r="HY274" s="117"/>
      <c r="HZ274" s="117"/>
      <c r="IA274" s="117"/>
      <c r="IB274" s="117"/>
      <c r="IC274" s="117"/>
      <c r="ID274" s="117"/>
      <c r="IE274" s="117"/>
      <c r="IF274" s="117"/>
      <c r="IG274" s="117"/>
      <c r="IH274" s="117"/>
      <c r="II274" s="117"/>
      <c r="IJ274" s="117"/>
      <c r="IK274" s="117"/>
      <c r="IL274" s="117"/>
      <c r="IM274" s="117"/>
      <c r="IN274" s="117"/>
      <c r="IO274" s="117"/>
      <c r="IP274" s="117"/>
      <c r="IQ274" s="117"/>
      <c r="IR274" s="117"/>
      <c r="IS274" s="117"/>
      <c r="IT274" s="117"/>
      <c r="IU274" s="117"/>
      <c r="IV274" s="117"/>
      <c r="IW274" s="117"/>
    </row>
    <row r="275" customFormat="false" ht="12.75" hidden="false" customHeight="false" outlineLevel="0" collapsed="false">
      <c r="A275" s="117"/>
      <c r="B275" s="128" t="n">
        <v>45139</v>
      </c>
      <c r="C275" s="115" t="n">
        <v>6.069</v>
      </c>
      <c r="E275" s="115" t="n">
        <v>0</v>
      </c>
      <c r="F275" s="116" t="n">
        <v>0.5</v>
      </c>
      <c r="G275" s="115" t="n">
        <v>0.4</v>
      </c>
      <c r="H275" s="115" t="n">
        <v>0.205</v>
      </c>
      <c r="I275" s="115" t="n">
        <v>0.175</v>
      </c>
      <c r="L275" s="117"/>
      <c r="M275" s="117"/>
      <c r="N275" s="117"/>
      <c r="O275" s="117"/>
      <c r="P275" s="117"/>
      <c r="Q275" s="117"/>
      <c r="R275" s="117"/>
      <c r="S275" s="117"/>
      <c r="T275" s="117"/>
      <c r="U275" s="117"/>
      <c r="V275" s="117"/>
      <c r="W275" s="117"/>
      <c r="X275" s="117"/>
      <c r="Y275" s="117"/>
      <c r="Z275" s="117"/>
      <c r="AA275" s="117"/>
      <c r="AB275" s="117"/>
      <c r="AC275" s="117"/>
      <c r="AD275" s="117"/>
      <c r="AE275" s="117"/>
      <c r="AF275" s="117"/>
      <c r="AG275" s="117"/>
      <c r="AH275" s="117"/>
      <c r="AI275" s="117"/>
      <c r="AJ275" s="117"/>
      <c r="AK275" s="117"/>
      <c r="AL275" s="117"/>
      <c r="AM275" s="117"/>
      <c r="AN275" s="117"/>
      <c r="AO275" s="117"/>
      <c r="AP275" s="117"/>
      <c r="AQ275" s="117"/>
      <c r="AR275" s="117"/>
      <c r="AS275" s="117"/>
      <c r="AT275" s="117"/>
      <c r="AU275" s="117"/>
      <c r="AV275" s="117"/>
      <c r="AW275" s="117"/>
      <c r="AX275" s="117"/>
      <c r="AY275" s="117"/>
      <c r="AZ275" s="117"/>
      <c r="BA275" s="117"/>
      <c r="BB275" s="117"/>
      <c r="BC275" s="117"/>
      <c r="BD275" s="117"/>
      <c r="BE275" s="117"/>
      <c r="BF275" s="117"/>
      <c r="BG275" s="117"/>
      <c r="BH275" s="117"/>
      <c r="BI275" s="117"/>
      <c r="BJ275" s="117"/>
      <c r="BK275" s="117"/>
      <c r="BL275" s="117"/>
      <c r="BM275" s="117"/>
      <c r="BN275" s="117"/>
      <c r="BO275" s="117"/>
      <c r="BP275" s="117"/>
      <c r="BQ275" s="117"/>
      <c r="BR275" s="117"/>
      <c r="BS275" s="117"/>
      <c r="BT275" s="117"/>
      <c r="BU275" s="117"/>
      <c r="BV275" s="117"/>
      <c r="BW275" s="117"/>
      <c r="BX275" s="117"/>
      <c r="BY275" s="117"/>
      <c r="BZ275" s="117"/>
      <c r="CA275" s="117"/>
      <c r="CB275" s="117"/>
      <c r="CC275" s="117"/>
      <c r="CD275" s="117"/>
      <c r="CE275" s="117"/>
      <c r="CF275" s="117"/>
      <c r="CG275" s="117"/>
      <c r="CH275" s="117"/>
      <c r="CI275" s="117"/>
      <c r="CJ275" s="117"/>
      <c r="CK275" s="117"/>
      <c r="CL275" s="117"/>
      <c r="CM275" s="117"/>
      <c r="CN275" s="117"/>
      <c r="CO275" s="117"/>
      <c r="CP275" s="117"/>
      <c r="CQ275" s="117"/>
      <c r="CR275" s="117"/>
      <c r="CS275" s="117"/>
      <c r="CT275" s="117"/>
      <c r="CU275" s="117"/>
      <c r="CV275" s="117"/>
      <c r="CW275" s="117"/>
      <c r="CX275" s="117"/>
      <c r="CY275" s="117"/>
      <c r="CZ275" s="117"/>
      <c r="DA275" s="117"/>
      <c r="DB275" s="117"/>
      <c r="DC275" s="117"/>
      <c r="DD275" s="117"/>
      <c r="DE275" s="117"/>
      <c r="DF275" s="117"/>
      <c r="DG275" s="117"/>
      <c r="DH275" s="117"/>
      <c r="DI275" s="117"/>
      <c r="DJ275" s="117"/>
      <c r="DK275" s="117"/>
      <c r="DL275" s="117"/>
      <c r="DM275" s="117"/>
      <c r="DN275" s="117"/>
      <c r="DO275" s="117"/>
      <c r="DP275" s="117"/>
      <c r="DQ275" s="117"/>
      <c r="DR275" s="117"/>
      <c r="DS275" s="117"/>
      <c r="DT275" s="117"/>
      <c r="DU275" s="117"/>
      <c r="DV275" s="117"/>
      <c r="DW275" s="117"/>
      <c r="DX275" s="117"/>
      <c r="DY275" s="117"/>
      <c r="DZ275" s="117"/>
      <c r="EA275" s="117"/>
      <c r="EB275" s="117"/>
      <c r="EC275" s="117"/>
      <c r="ED275" s="117"/>
      <c r="EE275" s="117"/>
      <c r="EF275" s="117"/>
      <c r="EG275" s="117"/>
      <c r="EH275" s="117"/>
      <c r="EI275" s="117"/>
      <c r="EJ275" s="117"/>
      <c r="EK275" s="117"/>
      <c r="EL275" s="117"/>
      <c r="EM275" s="117"/>
      <c r="EN275" s="117"/>
      <c r="EO275" s="117"/>
      <c r="EP275" s="117"/>
      <c r="EQ275" s="117"/>
      <c r="ER275" s="117"/>
      <c r="ES275" s="117"/>
      <c r="ET275" s="117"/>
      <c r="EU275" s="117"/>
      <c r="EV275" s="117"/>
      <c r="EW275" s="117"/>
      <c r="EX275" s="117"/>
      <c r="EY275" s="117"/>
      <c r="EZ275" s="117"/>
      <c r="FA275" s="117"/>
      <c r="FB275" s="117"/>
      <c r="FC275" s="117"/>
      <c r="FD275" s="117"/>
      <c r="FE275" s="117"/>
      <c r="FF275" s="117"/>
      <c r="FG275" s="117"/>
      <c r="FH275" s="117"/>
      <c r="FI275" s="117"/>
      <c r="FJ275" s="117"/>
      <c r="FK275" s="117"/>
      <c r="FL275" s="117"/>
      <c r="FM275" s="117"/>
      <c r="FN275" s="117"/>
      <c r="FO275" s="117"/>
      <c r="FP275" s="117"/>
      <c r="FQ275" s="117"/>
      <c r="FR275" s="117"/>
      <c r="FS275" s="117"/>
      <c r="FT275" s="117"/>
      <c r="FU275" s="117"/>
      <c r="FV275" s="117"/>
      <c r="FW275" s="117"/>
      <c r="FX275" s="117"/>
      <c r="FY275" s="117"/>
      <c r="FZ275" s="117"/>
      <c r="GA275" s="117"/>
      <c r="GB275" s="117"/>
      <c r="GC275" s="117"/>
      <c r="GD275" s="117"/>
      <c r="GE275" s="117"/>
      <c r="GF275" s="117"/>
      <c r="GG275" s="117"/>
      <c r="GH275" s="117"/>
      <c r="GI275" s="117"/>
      <c r="GJ275" s="117"/>
      <c r="GK275" s="117"/>
      <c r="GL275" s="117"/>
      <c r="GM275" s="117"/>
      <c r="GN275" s="117"/>
      <c r="GO275" s="117"/>
      <c r="GP275" s="117"/>
      <c r="GQ275" s="117"/>
      <c r="GR275" s="117"/>
      <c r="GS275" s="117"/>
      <c r="GT275" s="117"/>
      <c r="GU275" s="117"/>
      <c r="GV275" s="117"/>
      <c r="GW275" s="117"/>
      <c r="GX275" s="117"/>
      <c r="GY275" s="117"/>
      <c r="GZ275" s="117"/>
      <c r="HA275" s="117"/>
      <c r="HB275" s="117"/>
      <c r="HC275" s="117"/>
      <c r="HD275" s="117"/>
      <c r="HE275" s="117"/>
      <c r="HF275" s="117"/>
      <c r="HG275" s="117"/>
      <c r="HH275" s="117"/>
      <c r="HI275" s="117"/>
      <c r="HJ275" s="117"/>
      <c r="HK275" s="117"/>
      <c r="HL275" s="117"/>
      <c r="HM275" s="117"/>
      <c r="HN275" s="117"/>
      <c r="HO275" s="117"/>
      <c r="HP275" s="117"/>
      <c r="HQ275" s="117"/>
      <c r="HR275" s="117"/>
      <c r="HS275" s="117"/>
      <c r="HT275" s="117"/>
      <c r="HU275" s="117"/>
      <c r="HV275" s="117"/>
      <c r="HW275" s="117"/>
      <c r="HX275" s="117"/>
      <c r="HY275" s="117"/>
      <c r="HZ275" s="117"/>
      <c r="IA275" s="117"/>
      <c r="IB275" s="117"/>
      <c r="IC275" s="117"/>
      <c r="ID275" s="117"/>
      <c r="IE275" s="117"/>
      <c r="IF275" s="117"/>
      <c r="IG275" s="117"/>
      <c r="IH275" s="117"/>
      <c r="II275" s="117"/>
      <c r="IJ275" s="117"/>
      <c r="IK275" s="117"/>
      <c r="IL275" s="117"/>
      <c r="IM275" s="117"/>
      <c r="IN275" s="117"/>
      <c r="IO275" s="117"/>
      <c r="IP275" s="117"/>
      <c r="IQ275" s="117"/>
      <c r="IR275" s="117"/>
      <c r="IS275" s="117"/>
      <c r="IT275" s="117"/>
      <c r="IU275" s="117"/>
      <c r="IV275" s="117"/>
      <c r="IW275" s="117"/>
    </row>
    <row r="276" customFormat="false" ht="12.75" hidden="false" customHeight="false" outlineLevel="0" collapsed="false">
      <c r="A276" s="117"/>
      <c r="B276" s="128" t="n">
        <v>45170</v>
      </c>
      <c r="C276" s="115" t="n">
        <v>6.082</v>
      </c>
      <c r="E276" s="115" t="n">
        <v>0</v>
      </c>
      <c r="F276" s="116" t="n">
        <v>0.46</v>
      </c>
      <c r="G276" s="115" t="n">
        <v>0.3975</v>
      </c>
      <c r="H276" s="115" t="n">
        <v>0.185</v>
      </c>
      <c r="I276" s="115" t="n">
        <v>0.165</v>
      </c>
      <c r="L276" s="117"/>
      <c r="M276" s="117"/>
      <c r="N276" s="117"/>
      <c r="O276" s="117"/>
      <c r="P276" s="117"/>
      <c r="Q276" s="117"/>
      <c r="R276" s="117"/>
      <c r="S276" s="117"/>
      <c r="T276" s="117"/>
      <c r="U276" s="117"/>
      <c r="V276" s="117"/>
      <c r="W276" s="117"/>
      <c r="X276" s="117"/>
      <c r="Y276" s="117"/>
      <c r="Z276" s="117"/>
      <c r="AA276" s="117"/>
      <c r="AB276" s="117"/>
      <c r="AC276" s="117"/>
      <c r="AD276" s="117"/>
      <c r="AE276" s="117"/>
      <c r="AF276" s="117"/>
      <c r="AG276" s="117"/>
      <c r="AH276" s="117"/>
      <c r="AI276" s="117"/>
      <c r="AJ276" s="117"/>
      <c r="AK276" s="117"/>
      <c r="AL276" s="117"/>
      <c r="AM276" s="117"/>
      <c r="AN276" s="117"/>
      <c r="AO276" s="117"/>
      <c r="AP276" s="117"/>
      <c r="AQ276" s="117"/>
      <c r="AR276" s="117"/>
      <c r="AS276" s="117"/>
      <c r="AT276" s="117"/>
      <c r="AU276" s="117"/>
      <c r="AV276" s="117"/>
      <c r="AW276" s="117"/>
      <c r="AX276" s="117"/>
      <c r="AY276" s="117"/>
      <c r="AZ276" s="117"/>
      <c r="BA276" s="117"/>
      <c r="BB276" s="117"/>
      <c r="BC276" s="117"/>
      <c r="BD276" s="117"/>
      <c r="BE276" s="117"/>
      <c r="BF276" s="117"/>
      <c r="BG276" s="117"/>
      <c r="BH276" s="117"/>
      <c r="BI276" s="117"/>
      <c r="BJ276" s="117"/>
      <c r="BK276" s="117"/>
      <c r="BL276" s="117"/>
      <c r="BM276" s="117"/>
      <c r="BN276" s="117"/>
      <c r="BO276" s="117"/>
      <c r="BP276" s="117"/>
      <c r="BQ276" s="117"/>
      <c r="BR276" s="117"/>
      <c r="BS276" s="117"/>
      <c r="BT276" s="117"/>
      <c r="BU276" s="117"/>
      <c r="BV276" s="117"/>
      <c r="BW276" s="117"/>
      <c r="BX276" s="117"/>
      <c r="BY276" s="117"/>
      <c r="BZ276" s="117"/>
      <c r="CA276" s="117"/>
      <c r="CB276" s="117"/>
      <c r="CC276" s="117"/>
      <c r="CD276" s="117"/>
      <c r="CE276" s="117"/>
      <c r="CF276" s="117"/>
      <c r="CG276" s="117"/>
      <c r="CH276" s="117"/>
      <c r="CI276" s="117"/>
      <c r="CJ276" s="117"/>
      <c r="CK276" s="117"/>
      <c r="CL276" s="117"/>
      <c r="CM276" s="117"/>
      <c r="CN276" s="117"/>
      <c r="CO276" s="117"/>
      <c r="CP276" s="117"/>
      <c r="CQ276" s="117"/>
      <c r="CR276" s="117"/>
      <c r="CS276" s="117"/>
      <c r="CT276" s="117"/>
      <c r="CU276" s="117"/>
      <c r="CV276" s="117"/>
      <c r="CW276" s="117"/>
      <c r="CX276" s="117"/>
      <c r="CY276" s="117"/>
      <c r="CZ276" s="117"/>
      <c r="DA276" s="117"/>
      <c r="DB276" s="117"/>
      <c r="DC276" s="117"/>
      <c r="DD276" s="117"/>
      <c r="DE276" s="117"/>
      <c r="DF276" s="117"/>
      <c r="DG276" s="117"/>
      <c r="DH276" s="117"/>
      <c r="DI276" s="117"/>
      <c r="DJ276" s="117"/>
      <c r="DK276" s="117"/>
      <c r="DL276" s="117"/>
      <c r="DM276" s="117"/>
      <c r="DN276" s="117"/>
      <c r="DO276" s="117"/>
      <c r="DP276" s="117"/>
      <c r="DQ276" s="117"/>
      <c r="DR276" s="117"/>
      <c r="DS276" s="117"/>
      <c r="DT276" s="117"/>
      <c r="DU276" s="117"/>
      <c r="DV276" s="117"/>
      <c r="DW276" s="117"/>
      <c r="DX276" s="117"/>
      <c r="DY276" s="117"/>
      <c r="DZ276" s="117"/>
      <c r="EA276" s="117"/>
      <c r="EB276" s="117"/>
      <c r="EC276" s="117"/>
      <c r="ED276" s="117"/>
      <c r="EE276" s="117"/>
      <c r="EF276" s="117"/>
      <c r="EG276" s="117"/>
      <c r="EH276" s="117"/>
      <c r="EI276" s="117"/>
      <c r="EJ276" s="117"/>
      <c r="EK276" s="117"/>
      <c r="EL276" s="117"/>
      <c r="EM276" s="117"/>
      <c r="EN276" s="117"/>
      <c r="EO276" s="117"/>
      <c r="EP276" s="117"/>
      <c r="EQ276" s="117"/>
      <c r="ER276" s="117"/>
      <c r="ES276" s="117"/>
      <c r="ET276" s="117"/>
      <c r="EU276" s="117"/>
      <c r="EV276" s="117"/>
      <c r="EW276" s="117"/>
      <c r="EX276" s="117"/>
      <c r="EY276" s="117"/>
      <c r="EZ276" s="117"/>
      <c r="FA276" s="117"/>
      <c r="FB276" s="117"/>
      <c r="FC276" s="117"/>
      <c r="FD276" s="117"/>
      <c r="FE276" s="117"/>
      <c r="FF276" s="117"/>
      <c r="FG276" s="117"/>
      <c r="FH276" s="117"/>
      <c r="FI276" s="117"/>
      <c r="FJ276" s="117"/>
      <c r="FK276" s="117"/>
      <c r="FL276" s="117"/>
      <c r="FM276" s="117"/>
      <c r="FN276" s="117"/>
      <c r="FO276" s="117"/>
      <c r="FP276" s="117"/>
      <c r="FQ276" s="117"/>
      <c r="FR276" s="117"/>
      <c r="FS276" s="117"/>
      <c r="FT276" s="117"/>
      <c r="FU276" s="117"/>
      <c r="FV276" s="117"/>
      <c r="FW276" s="117"/>
      <c r="FX276" s="117"/>
      <c r="FY276" s="117"/>
      <c r="FZ276" s="117"/>
      <c r="GA276" s="117"/>
      <c r="GB276" s="117"/>
      <c r="GC276" s="117"/>
      <c r="GD276" s="117"/>
      <c r="GE276" s="117"/>
      <c r="GF276" s="117"/>
      <c r="GG276" s="117"/>
      <c r="GH276" s="117"/>
      <c r="GI276" s="117"/>
      <c r="GJ276" s="117"/>
      <c r="GK276" s="117"/>
      <c r="GL276" s="117"/>
      <c r="GM276" s="117"/>
      <c r="GN276" s="117"/>
      <c r="GO276" s="117"/>
      <c r="GP276" s="117"/>
      <c r="GQ276" s="117"/>
      <c r="GR276" s="117"/>
      <c r="GS276" s="117"/>
      <c r="GT276" s="117"/>
      <c r="GU276" s="117"/>
      <c r="GV276" s="117"/>
      <c r="GW276" s="117"/>
      <c r="GX276" s="117"/>
      <c r="GY276" s="117"/>
      <c r="GZ276" s="117"/>
      <c r="HA276" s="117"/>
      <c r="HB276" s="117"/>
      <c r="HC276" s="117"/>
      <c r="HD276" s="117"/>
      <c r="HE276" s="117"/>
      <c r="HF276" s="117"/>
      <c r="HG276" s="117"/>
      <c r="HH276" s="117"/>
      <c r="HI276" s="117"/>
      <c r="HJ276" s="117"/>
      <c r="HK276" s="117"/>
      <c r="HL276" s="117"/>
      <c r="HM276" s="117"/>
      <c r="HN276" s="117"/>
      <c r="HO276" s="117"/>
      <c r="HP276" s="117"/>
      <c r="HQ276" s="117"/>
      <c r="HR276" s="117"/>
      <c r="HS276" s="117"/>
      <c r="HT276" s="117"/>
      <c r="HU276" s="117"/>
      <c r="HV276" s="117"/>
      <c r="HW276" s="117"/>
      <c r="HX276" s="117"/>
      <c r="HY276" s="117"/>
      <c r="HZ276" s="117"/>
      <c r="IA276" s="117"/>
      <c r="IB276" s="117"/>
      <c r="IC276" s="117"/>
      <c r="ID276" s="117"/>
      <c r="IE276" s="117"/>
      <c r="IF276" s="117"/>
      <c r="IG276" s="117"/>
      <c r="IH276" s="117"/>
      <c r="II276" s="117"/>
      <c r="IJ276" s="117"/>
      <c r="IK276" s="117"/>
      <c r="IL276" s="117"/>
      <c r="IM276" s="117"/>
      <c r="IN276" s="117"/>
      <c r="IO276" s="117"/>
      <c r="IP276" s="117"/>
      <c r="IQ276" s="117"/>
      <c r="IR276" s="117"/>
      <c r="IS276" s="117"/>
      <c r="IT276" s="117"/>
      <c r="IU276" s="117"/>
      <c r="IV276" s="117"/>
      <c r="IW276" s="117"/>
    </row>
    <row r="277" customFormat="false" ht="12.75" hidden="false" customHeight="false" outlineLevel="0" collapsed="false">
      <c r="A277" s="117"/>
      <c r="B277" s="128" t="n">
        <v>45200</v>
      </c>
      <c r="C277" s="115" t="n">
        <v>6.115</v>
      </c>
      <c r="E277" s="115" t="n">
        <v>0</v>
      </c>
      <c r="F277" s="116" t="n">
        <v>0.47</v>
      </c>
      <c r="G277" s="115" t="n">
        <v>0.4</v>
      </c>
      <c r="H277" s="115" t="n">
        <v>0.205</v>
      </c>
      <c r="I277" s="115" t="n">
        <v>0.1725</v>
      </c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7"/>
      <c r="AA277" s="117"/>
      <c r="AB277" s="117"/>
      <c r="AC277" s="117"/>
      <c r="AD277" s="117"/>
      <c r="AE277" s="117"/>
      <c r="AF277" s="117"/>
      <c r="AG277" s="117"/>
      <c r="AH277" s="117"/>
      <c r="AI277" s="117"/>
      <c r="AJ277" s="117"/>
      <c r="AK277" s="117"/>
      <c r="AL277" s="117"/>
      <c r="AM277" s="117"/>
      <c r="AN277" s="117"/>
      <c r="AO277" s="117"/>
      <c r="AP277" s="117"/>
      <c r="AQ277" s="117"/>
      <c r="AR277" s="117"/>
      <c r="AS277" s="117"/>
      <c r="AT277" s="117"/>
      <c r="AU277" s="117"/>
      <c r="AV277" s="117"/>
      <c r="AW277" s="117"/>
      <c r="AX277" s="117"/>
      <c r="AY277" s="117"/>
      <c r="AZ277" s="117"/>
      <c r="BA277" s="117"/>
      <c r="BB277" s="117"/>
      <c r="BC277" s="117"/>
      <c r="BD277" s="117"/>
      <c r="BE277" s="117"/>
      <c r="BF277" s="117"/>
      <c r="BG277" s="117"/>
      <c r="BH277" s="117"/>
      <c r="BI277" s="117"/>
      <c r="BJ277" s="117"/>
      <c r="BK277" s="117"/>
      <c r="BL277" s="117"/>
      <c r="BM277" s="117"/>
      <c r="BN277" s="117"/>
      <c r="BO277" s="117"/>
      <c r="BP277" s="117"/>
      <c r="BQ277" s="117"/>
      <c r="BR277" s="117"/>
      <c r="BS277" s="117"/>
      <c r="BT277" s="117"/>
      <c r="BU277" s="117"/>
      <c r="BV277" s="117"/>
      <c r="BW277" s="117"/>
      <c r="BX277" s="117"/>
      <c r="BY277" s="117"/>
      <c r="BZ277" s="117"/>
      <c r="CA277" s="117"/>
      <c r="CB277" s="117"/>
      <c r="CC277" s="117"/>
      <c r="CD277" s="117"/>
      <c r="CE277" s="117"/>
      <c r="CF277" s="117"/>
      <c r="CG277" s="117"/>
      <c r="CH277" s="117"/>
      <c r="CI277" s="117"/>
      <c r="CJ277" s="117"/>
      <c r="CK277" s="117"/>
      <c r="CL277" s="117"/>
      <c r="CM277" s="117"/>
      <c r="CN277" s="117"/>
      <c r="CO277" s="117"/>
      <c r="CP277" s="117"/>
      <c r="CQ277" s="117"/>
      <c r="CR277" s="117"/>
      <c r="CS277" s="117"/>
      <c r="CT277" s="117"/>
      <c r="CU277" s="117"/>
      <c r="CV277" s="117"/>
      <c r="CW277" s="117"/>
      <c r="CX277" s="117"/>
      <c r="CY277" s="117"/>
      <c r="CZ277" s="117"/>
      <c r="DA277" s="117"/>
      <c r="DB277" s="117"/>
      <c r="DC277" s="117"/>
      <c r="DD277" s="117"/>
      <c r="DE277" s="117"/>
      <c r="DF277" s="117"/>
      <c r="DG277" s="117"/>
      <c r="DH277" s="117"/>
      <c r="DI277" s="117"/>
      <c r="DJ277" s="117"/>
      <c r="DK277" s="117"/>
      <c r="DL277" s="117"/>
      <c r="DM277" s="117"/>
      <c r="DN277" s="117"/>
      <c r="DO277" s="117"/>
      <c r="DP277" s="117"/>
      <c r="DQ277" s="117"/>
      <c r="DR277" s="117"/>
      <c r="DS277" s="117"/>
      <c r="DT277" s="117"/>
      <c r="DU277" s="117"/>
      <c r="DV277" s="117"/>
      <c r="DW277" s="117"/>
      <c r="DX277" s="117"/>
      <c r="DY277" s="117"/>
      <c r="DZ277" s="117"/>
      <c r="EA277" s="117"/>
      <c r="EB277" s="117"/>
      <c r="EC277" s="117"/>
      <c r="ED277" s="117"/>
      <c r="EE277" s="117"/>
      <c r="EF277" s="117"/>
      <c r="EG277" s="117"/>
      <c r="EH277" s="117"/>
      <c r="EI277" s="117"/>
      <c r="EJ277" s="117"/>
      <c r="EK277" s="117"/>
      <c r="EL277" s="117"/>
      <c r="EM277" s="117"/>
      <c r="EN277" s="117"/>
      <c r="EO277" s="117"/>
      <c r="EP277" s="117"/>
      <c r="EQ277" s="117"/>
      <c r="ER277" s="117"/>
      <c r="ES277" s="117"/>
      <c r="ET277" s="117"/>
      <c r="EU277" s="117"/>
      <c r="EV277" s="117"/>
      <c r="EW277" s="117"/>
      <c r="EX277" s="117"/>
      <c r="EY277" s="117"/>
      <c r="EZ277" s="117"/>
      <c r="FA277" s="117"/>
      <c r="FB277" s="117"/>
      <c r="FC277" s="117"/>
      <c r="FD277" s="117"/>
      <c r="FE277" s="117"/>
      <c r="FF277" s="117"/>
      <c r="FG277" s="117"/>
      <c r="FH277" s="117"/>
      <c r="FI277" s="117"/>
      <c r="FJ277" s="117"/>
      <c r="FK277" s="117"/>
      <c r="FL277" s="117"/>
      <c r="FM277" s="117"/>
      <c r="FN277" s="117"/>
      <c r="FO277" s="117"/>
      <c r="FP277" s="117"/>
      <c r="FQ277" s="117"/>
      <c r="FR277" s="117"/>
      <c r="FS277" s="117"/>
      <c r="FT277" s="117"/>
      <c r="FU277" s="117"/>
      <c r="FV277" s="117"/>
      <c r="FW277" s="117"/>
      <c r="FX277" s="117"/>
      <c r="FY277" s="117"/>
      <c r="FZ277" s="117"/>
      <c r="GA277" s="117"/>
      <c r="GB277" s="117"/>
      <c r="GC277" s="117"/>
      <c r="GD277" s="117"/>
      <c r="GE277" s="117"/>
      <c r="GF277" s="117"/>
      <c r="GG277" s="117"/>
      <c r="GH277" s="117"/>
      <c r="GI277" s="117"/>
      <c r="GJ277" s="117"/>
      <c r="GK277" s="117"/>
      <c r="GL277" s="117"/>
      <c r="GM277" s="117"/>
      <c r="GN277" s="117"/>
      <c r="GO277" s="117"/>
      <c r="GP277" s="117"/>
      <c r="GQ277" s="117"/>
      <c r="GR277" s="117"/>
      <c r="GS277" s="117"/>
      <c r="GT277" s="117"/>
      <c r="GU277" s="117"/>
      <c r="GV277" s="117"/>
      <c r="GW277" s="117"/>
      <c r="GX277" s="117"/>
      <c r="GY277" s="117"/>
      <c r="GZ277" s="117"/>
      <c r="HA277" s="117"/>
      <c r="HB277" s="117"/>
      <c r="HC277" s="117"/>
      <c r="HD277" s="117"/>
      <c r="HE277" s="117"/>
      <c r="HF277" s="117"/>
      <c r="HG277" s="117"/>
      <c r="HH277" s="117"/>
      <c r="HI277" s="117"/>
      <c r="HJ277" s="117"/>
      <c r="HK277" s="117"/>
      <c r="HL277" s="117"/>
      <c r="HM277" s="117"/>
      <c r="HN277" s="117"/>
      <c r="HO277" s="117"/>
      <c r="HP277" s="117"/>
      <c r="HQ277" s="117"/>
      <c r="HR277" s="117"/>
      <c r="HS277" s="117"/>
      <c r="HT277" s="117"/>
      <c r="HU277" s="117"/>
      <c r="HV277" s="117"/>
      <c r="HW277" s="117"/>
      <c r="HX277" s="117"/>
      <c r="HY277" s="117"/>
      <c r="HZ277" s="117"/>
      <c r="IA277" s="117"/>
      <c r="IB277" s="117"/>
      <c r="IC277" s="117"/>
      <c r="ID277" s="117"/>
      <c r="IE277" s="117"/>
      <c r="IF277" s="117"/>
      <c r="IG277" s="117"/>
      <c r="IH277" s="117"/>
      <c r="II277" s="117"/>
      <c r="IJ277" s="117"/>
      <c r="IK277" s="117"/>
      <c r="IL277" s="117"/>
      <c r="IM277" s="117"/>
      <c r="IN277" s="117"/>
      <c r="IO277" s="117"/>
      <c r="IP277" s="117"/>
      <c r="IQ277" s="117"/>
      <c r="IR277" s="117"/>
      <c r="IS277" s="117"/>
      <c r="IT277" s="117"/>
      <c r="IU277" s="117"/>
      <c r="IV277" s="117"/>
      <c r="IW277" s="117"/>
    </row>
    <row r="278" customFormat="false" ht="12.75" hidden="false" customHeight="false" outlineLevel="0" collapsed="false">
      <c r="A278" s="117"/>
      <c r="B278" s="128"/>
      <c r="L278" s="117"/>
      <c r="M278" s="117"/>
      <c r="N278" s="117"/>
      <c r="O278" s="117"/>
      <c r="P278" s="117"/>
      <c r="Q278" s="117"/>
      <c r="R278" s="117"/>
      <c r="S278" s="117"/>
      <c r="T278" s="117"/>
      <c r="U278" s="117"/>
      <c r="V278" s="117"/>
      <c r="W278" s="117"/>
      <c r="X278" s="117"/>
      <c r="Y278" s="117"/>
      <c r="Z278" s="117"/>
      <c r="AA278" s="117"/>
      <c r="AB278" s="117"/>
      <c r="AC278" s="117"/>
      <c r="AD278" s="117"/>
      <c r="AE278" s="117"/>
      <c r="AF278" s="117"/>
      <c r="AG278" s="117"/>
      <c r="AH278" s="117"/>
      <c r="AI278" s="117"/>
      <c r="AJ278" s="117"/>
      <c r="AK278" s="117"/>
      <c r="AL278" s="117"/>
      <c r="AM278" s="117"/>
      <c r="AN278" s="117"/>
      <c r="AO278" s="117"/>
      <c r="AP278" s="117"/>
      <c r="AQ278" s="117"/>
      <c r="AR278" s="117"/>
      <c r="AS278" s="117"/>
      <c r="AT278" s="117"/>
      <c r="AU278" s="117"/>
      <c r="AV278" s="117"/>
      <c r="AW278" s="117"/>
      <c r="AX278" s="117"/>
      <c r="AY278" s="117"/>
      <c r="AZ278" s="117"/>
      <c r="BA278" s="117"/>
      <c r="BB278" s="117"/>
      <c r="BC278" s="117"/>
      <c r="BD278" s="117"/>
      <c r="BE278" s="117"/>
      <c r="BF278" s="117"/>
      <c r="BG278" s="117"/>
      <c r="BH278" s="117"/>
      <c r="BI278" s="117"/>
      <c r="BJ278" s="117"/>
      <c r="BK278" s="117"/>
      <c r="BL278" s="117"/>
      <c r="BM278" s="117"/>
      <c r="BN278" s="117"/>
      <c r="BO278" s="117"/>
      <c r="BP278" s="117"/>
      <c r="BQ278" s="117"/>
      <c r="BR278" s="117"/>
      <c r="BS278" s="117"/>
      <c r="BT278" s="117"/>
      <c r="BU278" s="117"/>
      <c r="BV278" s="117"/>
      <c r="BW278" s="117"/>
      <c r="BX278" s="117"/>
      <c r="BY278" s="117"/>
      <c r="BZ278" s="117"/>
      <c r="CA278" s="117"/>
      <c r="CB278" s="117"/>
      <c r="CC278" s="117"/>
      <c r="CD278" s="117"/>
      <c r="CE278" s="117"/>
      <c r="CF278" s="117"/>
      <c r="CG278" s="117"/>
      <c r="CH278" s="117"/>
      <c r="CI278" s="117"/>
      <c r="CJ278" s="117"/>
      <c r="CK278" s="117"/>
      <c r="CL278" s="117"/>
      <c r="CM278" s="117"/>
      <c r="CN278" s="117"/>
      <c r="CO278" s="117"/>
      <c r="CP278" s="117"/>
      <c r="CQ278" s="117"/>
      <c r="CR278" s="117"/>
      <c r="CS278" s="117"/>
      <c r="CT278" s="117"/>
      <c r="CU278" s="117"/>
      <c r="CV278" s="117"/>
      <c r="CW278" s="117"/>
      <c r="CX278" s="117"/>
      <c r="CY278" s="117"/>
      <c r="CZ278" s="117"/>
      <c r="DA278" s="117"/>
      <c r="DB278" s="117"/>
      <c r="DC278" s="117"/>
      <c r="DD278" s="117"/>
      <c r="DE278" s="117"/>
      <c r="DF278" s="117"/>
      <c r="DG278" s="117"/>
      <c r="DH278" s="117"/>
      <c r="DI278" s="117"/>
      <c r="DJ278" s="117"/>
      <c r="DK278" s="117"/>
      <c r="DL278" s="117"/>
      <c r="DM278" s="117"/>
      <c r="DN278" s="117"/>
      <c r="DO278" s="117"/>
      <c r="DP278" s="117"/>
      <c r="DQ278" s="117"/>
      <c r="DR278" s="117"/>
      <c r="DS278" s="117"/>
      <c r="DT278" s="117"/>
      <c r="DU278" s="117"/>
      <c r="DV278" s="117"/>
      <c r="DW278" s="117"/>
      <c r="DX278" s="117"/>
      <c r="DY278" s="117"/>
      <c r="DZ278" s="117"/>
      <c r="EA278" s="117"/>
      <c r="EB278" s="117"/>
      <c r="EC278" s="117"/>
      <c r="ED278" s="117"/>
      <c r="EE278" s="117"/>
      <c r="EF278" s="117"/>
      <c r="EG278" s="117"/>
      <c r="EH278" s="117"/>
      <c r="EI278" s="117"/>
      <c r="EJ278" s="117"/>
      <c r="EK278" s="117"/>
      <c r="EL278" s="117"/>
      <c r="EM278" s="117"/>
      <c r="EN278" s="117"/>
      <c r="EO278" s="117"/>
      <c r="EP278" s="117"/>
      <c r="EQ278" s="117"/>
      <c r="ER278" s="117"/>
      <c r="ES278" s="117"/>
      <c r="ET278" s="117"/>
      <c r="EU278" s="117"/>
      <c r="EV278" s="117"/>
      <c r="EW278" s="117"/>
      <c r="EX278" s="117"/>
      <c r="EY278" s="117"/>
      <c r="EZ278" s="117"/>
      <c r="FA278" s="117"/>
      <c r="FB278" s="117"/>
      <c r="FC278" s="117"/>
      <c r="FD278" s="117"/>
      <c r="FE278" s="117"/>
      <c r="FF278" s="117"/>
      <c r="FG278" s="117"/>
      <c r="FH278" s="117"/>
      <c r="FI278" s="117"/>
      <c r="FJ278" s="117"/>
      <c r="FK278" s="117"/>
      <c r="FL278" s="117"/>
      <c r="FM278" s="117"/>
      <c r="FN278" s="117"/>
      <c r="FO278" s="117"/>
      <c r="FP278" s="117"/>
      <c r="FQ278" s="117"/>
      <c r="FR278" s="117"/>
      <c r="FS278" s="117"/>
      <c r="FT278" s="117"/>
      <c r="FU278" s="117"/>
      <c r="FV278" s="117"/>
      <c r="FW278" s="117"/>
      <c r="FX278" s="117"/>
      <c r="FY278" s="117"/>
      <c r="FZ278" s="117"/>
      <c r="GA278" s="117"/>
      <c r="GB278" s="117"/>
      <c r="GC278" s="117"/>
      <c r="GD278" s="117"/>
      <c r="GE278" s="117"/>
      <c r="GF278" s="117"/>
      <c r="GG278" s="117"/>
      <c r="GH278" s="117"/>
      <c r="GI278" s="117"/>
      <c r="GJ278" s="117"/>
      <c r="GK278" s="117"/>
      <c r="GL278" s="117"/>
      <c r="GM278" s="117"/>
      <c r="GN278" s="117"/>
      <c r="GO278" s="117"/>
      <c r="GP278" s="117"/>
      <c r="GQ278" s="117"/>
      <c r="GR278" s="117"/>
      <c r="GS278" s="117"/>
      <c r="GT278" s="117"/>
      <c r="GU278" s="117"/>
      <c r="GV278" s="117"/>
      <c r="GW278" s="117"/>
      <c r="GX278" s="117"/>
      <c r="GY278" s="117"/>
      <c r="GZ278" s="117"/>
      <c r="HA278" s="117"/>
      <c r="HB278" s="117"/>
      <c r="HC278" s="117"/>
      <c r="HD278" s="117"/>
      <c r="HE278" s="117"/>
      <c r="HF278" s="117"/>
      <c r="HG278" s="117"/>
      <c r="HH278" s="117"/>
      <c r="HI278" s="117"/>
      <c r="HJ278" s="117"/>
      <c r="HK278" s="117"/>
      <c r="HL278" s="117"/>
      <c r="HM278" s="117"/>
      <c r="HN278" s="117"/>
      <c r="HO278" s="117"/>
      <c r="HP278" s="117"/>
      <c r="HQ278" s="117"/>
      <c r="HR278" s="117"/>
      <c r="HS278" s="117"/>
      <c r="HT278" s="117"/>
      <c r="HU278" s="117"/>
      <c r="HV278" s="117"/>
      <c r="HW278" s="117"/>
      <c r="HX278" s="117"/>
      <c r="HY278" s="117"/>
      <c r="HZ278" s="117"/>
      <c r="IA278" s="117"/>
      <c r="IB278" s="117"/>
      <c r="IC278" s="117"/>
      <c r="ID278" s="117"/>
      <c r="IE278" s="117"/>
      <c r="IF278" s="117"/>
      <c r="IG278" s="117"/>
      <c r="IH278" s="117"/>
      <c r="II278" s="117"/>
      <c r="IJ278" s="117"/>
      <c r="IK278" s="117"/>
      <c r="IL278" s="117"/>
      <c r="IM278" s="117"/>
      <c r="IN278" s="117"/>
      <c r="IO278" s="117"/>
      <c r="IP278" s="117"/>
      <c r="IQ278" s="117"/>
      <c r="IR278" s="117"/>
      <c r="IS278" s="117"/>
      <c r="IT278" s="117"/>
      <c r="IU278" s="117"/>
      <c r="IV278" s="117"/>
      <c r="IW278" s="117"/>
    </row>
    <row r="279" customFormat="false" ht="12.75" hidden="false" customHeight="false" outlineLevel="0" collapsed="false">
      <c r="A279" s="117"/>
      <c r="B279" s="128"/>
      <c r="L279" s="117"/>
      <c r="M279" s="117"/>
      <c r="N279" s="117"/>
      <c r="O279" s="117"/>
      <c r="P279" s="117"/>
      <c r="Q279" s="117"/>
      <c r="R279" s="117"/>
      <c r="S279" s="117"/>
      <c r="T279" s="117"/>
      <c r="U279" s="117"/>
      <c r="V279" s="117"/>
      <c r="W279" s="117"/>
      <c r="X279" s="117"/>
      <c r="Y279" s="117"/>
      <c r="Z279" s="117"/>
      <c r="AA279" s="117"/>
      <c r="AB279" s="117"/>
      <c r="AC279" s="117"/>
      <c r="AD279" s="117"/>
      <c r="AE279" s="117"/>
      <c r="AF279" s="117"/>
      <c r="AG279" s="117"/>
      <c r="AH279" s="117"/>
      <c r="AI279" s="117"/>
      <c r="AJ279" s="117"/>
      <c r="AK279" s="117"/>
      <c r="AL279" s="117"/>
      <c r="AM279" s="117"/>
      <c r="AN279" s="117"/>
      <c r="AO279" s="117"/>
      <c r="AP279" s="117"/>
      <c r="AQ279" s="117"/>
      <c r="AR279" s="117"/>
      <c r="AS279" s="117"/>
      <c r="AT279" s="117"/>
      <c r="AU279" s="117"/>
      <c r="AV279" s="117"/>
      <c r="AW279" s="117"/>
      <c r="AX279" s="117"/>
      <c r="AY279" s="117"/>
      <c r="AZ279" s="117"/>
      <c r="BA279" s="117"/>
      <c r="BB279" s="117"/>
      <c r="BC279" s="117"/>
      <c r="BD279" s="117"/>
      <c r="BE279" s="117"/>
      <c r="BF279" s="117"/>
      <c r="BG279" s="117"/>
      <c r="BH279" s="117"/>
      <c r="BI279" s="117"/>
      <c r="BJ279" s="117"/>
      <c r="BK279" s="117"/>
      <c r="BL279" s="117"/>
      <c r="BM279" s="117"/>
      <c r="BN279" s="117"/>
      <c r="BO279" s="117"/>
      <c r="BP279" s="117"/>
      <c r="BQ279" s="117"/>
      <c r="BR279" s="117"/>
      <c r="BS279" s="117"/>
      <c r="BT279" s="117"/>
      <c r="BU279" s="117"/>
      <c r="BV279" s="117"/>
      <c r="BW279" s="117"/>
      <c r="BX279" s="117"/>
      <c r="BY279" s="117"/>
      <c r="BZ279" s="117"/>
      <c r="CA279" s="117"/>
      <c r="CB279" s="117"/>
      <c r="CC279" s="117"/>
      <c r="CD279" s="117"/>
      <c r="CE279" s="117"/>
      <c r="CF279" s="117"/>
      <c r="CG279" s="117"/>
      <c r="CH279" s="117"/>
      <c r="CI279" s="117"/>
      <c r="CJ279" s="117"/>
      <c r="CK279" s="117"/>
      <c r="CL279" s="117"/>
      <c r="CM279" s="117"/>
      <c r="CN279" s="117"/>
      <c r="CO279" s="117"/>
      <c r="CP279" s="117"/>
      <c r="CQ279" s="117"/>
      <c r="CR279" s="117"/>
      <c r="CS279" s="117"/>
      <c r="CT279" s="117"/>
      <c r="CU279" s="117"/>
      <c r="CV279" s="117"/>
      <c r="CW279" s="117"/>
      <c r="CX279" s="117"/>
      <c r="CY279" s="117"/>
      <c r="CZ279" s="117"/>
      <c r="DA279" s="117"/>
      <c r="DB279" s="117"/>
      <c r="DC279" s="117"/>
      <c r="DD279" s="117"/>
      <c r="DE279" s="117"/>
      <c r="DF279" s="117"/>
      <c r="DG279" s="117"/>
      <c r="DH279" s="117"/>
      <c r="DI279" s="117"/>
      <c r="DJ279" s="117"/>
      <c r="DK279" s="117"/>
      <c r="DL279" s="117"/>
      <c r="DM279" s="117"/>
      <c r="DN279" s="117"/>
      <c r="DO279" s="117"/>
      <c r="DP279" s="117"/>
      <c r="DQ279" s="117"/>
      <c r="DR279" s="117"/>
      <c r="DS279" s="117"/>
      <c r="DT279" s="117"/>
      <c r="DU279" s="117"/>
      <c r="DV279" s="117"/>
      <c r="DW279" s="117"/>
      <c r="DX279" s="117"/>
      <c r="DY279" s="117"/>
      <c r="DZ279" s="117"/>
      <c r="EA279" s="117"/>
      <c r="EB279" s="117"/>
      <c r="EC279" s="117"/>
      <c r="ED279" s="117"/>
      <c r="EE279" s="117"/>
      <c r="EF279" s="117"/>
      <c r="EG279" s="117"/>
      <c r="EH279" s="117"/>
      <c r="EI279" s="117"/>
      <c r="EJ279" s="117"/>
      <c r="EK279" s="117"/>
      <c r="EL279" s="117"/>
      <c r="EM279" s="117"/>
      <c r="EN279" s="117"/>
      <c r="EO279" s="117"/>
      <c r="EP279" s="117"/>
      <c r="EQ279" s="117"/>
      <c r="ER279" s="117"/>
      <c r="ES279" s="117"/>
      <c r="ET279" s="117"/>
      <c r="EU279" s="117"/>
      <c r="EV279" s="117"/>
      <c r="EW279" s="117"/>
      <c r="EX279" s="117"/>
      <c r="EY279" s="117"/>
      <c r="EZ279" s="117"/>
      <c r="FA279" s="117"/>
      <c r="FB279" s="117"/>
      <c r="FC279" s="117"/>
      <c r="FD279" s="117"/>
      <c r="FE279" s="117"/>
      <c r="FF279" s="117"/>
      <c r="FG279" s="117"/>
      <c r="FH279" s="117"/>
      <c r="FI279" s="117"/>
      <c r="FJ279" s="117"/>
      <c r="FK279" s="117"/>
      <c r="FL279" s="117"/>
      <c r="FM279" s="117"/>
      <c r="FN279" s="117"/>
      <c r="FO279" s="117"/>
      <c r="FP279" s="117"/>
      <c r="FQ279" s="117"/>
      <c r="FR279" s="117"/>
      <c r="FS279" s="117"/>
      <c r="FT279" s="117"/>
      <c r="FU279" s="117"/>
      <c r="FV279" s="117"/>
      <c r="FW279" s="117"/>
      <c r="FX279" s="117"/>
      <c r="FY279" s="117"/>
      <c r="FZ279" s="117"/>
      <c r="GA279" s="117"/>
      <c r="GB279" s="117"/>
      <c r="GC279" s="117"/>
      <c r="GD279" s="117"/>
      <c r="GE279" s="117"/>
      <c r="GF279" s="117"/>
      <c r="GG279" s="117"/>
      <c r="GH279" s="117"/>
      <c r="GI279" s="117"/>
      <c r="GJ279" s="117"/>
      <c r="GK279" s="117"/>
      <c r="GL279" s="117"/>
      <c r="GM279" s="117"/>
      <c r="GN279" s="117"/>
      <c r="GO279" s="117"/>
      <c r="GP279" s="117"/>
      <c r="GQ279" s="117"/>
      <c r="GR279" s="117"/>
      <c r="GS279" s="117"/>
      <c r="GT279" s="117"/>
      <c r="GU279" s="117"/>
      <c r="GV279" s="117"/>
      <c r="GW279" s="117"/>
      <c r="GX279" s="117"/>
      <c r="GY279" s="117"/>
      <c r="GZ279" s="117"/>
      <c r="HA279" s="117"/>
      <c r="HB279" s="117"/>
      <c r="HC279" s="117"/>
      <c r="HD279" s="117"/>
      <c r="HE279" s="117"/>
      <c r="HF279" s="117"/>
      <c r="HG279" s="117"/>
      <c r="HH279" s="117"/>
      <c r="HI279" s="117"/>
      <c r="HJ279" s="117"/>
      <c r="HK279" s="117"/>
      <c r="HL279" s="117"/>
      <c r="HM279" s="117"/>
      <c r="HN279" s="117"/>
      <c r="HO279" s="117"/>
      <c r="HP279" s="117"/>
      <c r="HQ279" s="117"/>
      <c r="HR279" s="117"/>
      <c r="HS279" s="117"/>
      <c r="HT279" s="117"/>
      <c r="HU279" s="117"/>
      <c r="HV279" s="117"/>
      <c r="HW279" s="117"/>
      <c r="HX279" s="117"/>
      <c r="HY279" s="117"/>
      <c r="HZ279" s="117"/>
      <c r="IA279" s="117"/>
      <c r="IB279" s="117"/>
      <c r="IC279" s="117"/>
      <c r="ID279" s="117"/>
      <c r="IE279" s="117"/>
      <c r="IF279" s="117"/>
      <c r="IG279" s="117"/>
      <c r="IH279" s="117"/>
      <c r="II279" s="117"/>
      <c r="IJ279" s="117"/>
      <c r="IK279" s="117"/>
      <c r="IL279" s="117"/>
      <c r="IM279" s="117"/>
      <c r="IN279" s="117"/>
      <c r="IO279" s="117"/>
      <c r="IP279" s="117"/>
      <c r="IQ279" s="117"/>
      <c r="IR279" s="117"/>
      <c r="IS279" s="117"/>
      <c r="IT279" s="117"/>
      <c r="IU279" s="117"/>
      <c r="IV279" s="117"/>
      <c r="IW279" s="117"/>
    </row>
    <row r="280" customFormat="false" ht="12.75" hidden="false" customHeight="false" outlineLevel="0" collapsed="false">
      <c r="A280" s="117"/>
      <c r="B280" s="128"/>
      <c r="L280" s="117"/>
      <c r="M280" s="117"/>
      <c r="N280" s="117"/>
      <c r="O280" s="117"/>
      <c r="P280" s="117"/>
      <c r="Q280" s="117"/>
      <c r="R280" s="117"/>
      <c r="S280" s="117"/>
      <c r="T280" s="117"/>
      <c r="U280" s="117"/>
      <c r="V280" s="117"/>
      <c r="W280" s="117"/>
      <c r="X280" s="117"/>
      <c r="Y280" s="117"/>
      <c r="Z280" s="117"/>
      <c r="AA280" s="117"/>
      <c r="AB280" s="117"/>
      <c r="AC280" s="117"/>
      <c r="AD280" s="117"/>
      <c r="AE280" s="117"/>
      <c r="AF280" s="117"/>
      <c r="AG280" s="117"/>
      <c r="AH280" s="117"/>
      <c r="AI280" s="117"/>
      <c r="AJ280" s="117"/>
      <c r="AK280" s="117"/>
      <c r="AL280" s="117"/>
      <c r="AM280" s="117"/>
      <c r="AN280" s="117"/>
      <c r="AO280" s="117"/>
      <c r="AP280" s="117"/>
      <c r="AQ280" s="117"/>
      <c r="AR280" s="117"/>
      <c r="AS280" s="117"/>
      <c r="AT280" s="117"/>
      <c r="AU280" s="117"/>
      <c r="AV280" s="117"/>
      <c r="AW280" s="117"/>
      <c r="AX280" s="117"/>
      <c r="AY280" s="117"/>
      <c r="AZ280" s="117"/>
      <c r="BA280" s="117"/>
      <c r="BB280" s="117"/>
      <c r="BC280" s="117"/>
      <c r="BD280" s="117"/>
      <c r="BE280" s="117"/>
      <c r="BF280" s="117"/>
      <c r="BG280" s="117"/>
      <c r="BH280" s="117"/>
      <c r="BI280" s="117"/>
      <c r="BJ280" s="117"/>
      <c r="BK280" s="117"/>
      <c r="BL280" s="117"/>
      <c r="BM280" s="117"/>
      <c r="BN280" s="117"/>
      <c r="BO280" s="117"/>
      <c r="BP280" s="117"/>
      <c r="BQ280" s="117"/>
      <c r="BR280" s="117"/>
      <c r="BS280" s="117"/>
      <c r="BT280" s="117"/>
      <c r="BU280" s="117"/>
      <c r="BV280" s="117"/>
      <c r="BW280" s="117"/>
      <c r="BX280" s="117"/>
      <c r="BY280" s="117"/>
      <c r="BZ280" s="117"/>
      <c r="CA280" s="117"/>
      <c r="CB280" s="117"/>
      <c r="CC280" s="117"/>
      <c r="CD280" s="117"/>
      <c r="CE280" s="117"/>
      <c r="CF280" s="117"/>
      <c r="CG280" s="117"/>
      <c r="CH280" s="117"/>
      <c r="CI280" s="117"/>
      <c r="CJ280" s="117"/>
      <c r="CK280" s="117"/>
      <c r="CL280" s="117"/>
      <c r="CM280" s="117"/>
      <c r="CN280" s="117"/>
      <c r="CO280" s="117"/>
      <c r="CP280" s="117"/>
      <c r="CQ280" s="117"/>
      <c r="CR280" s="117"/>
      <c r="CS280" s="117"/>
      <c r="CT280" s="117"/>
      <c r="CU280" s="117"/>
      <c r="CV280" s="117"/>
      <c r="CW280" s="117"/>
      <c r="CX280" s="117"/>
      <c r="CY280" s="117"/>
      <c r="CZ280" s="117"/>
      <c r="DA280" s="117"/>
      <c r="DB280" s="117"/>
      <c r="DC280" s="117"/>
      <c r="DD280" s="117"/>
      <c r="DE280" s="117"/>
      <c r="DF280" s="117"/>
      <c r="DG280" s="117"/>
      <c r="DH280" s="117"/>
      <c r="DI280" s="117"/>
      <c r="DJ280" s="117"/>
      <c r="DK280" s="117"/>
      <c r="DL280" s="117"/>
      <c r="DM280" s="117"/>
      <c r="DN280" s="117"/>
      <c r="DO280" s="117"/>
      <c r="DP280" s="117"/>
      <c r="DQ280" s="117"/>
      <c r="DR280" s="117"/>
      <c r="DS280" s="117"/>
      <c r="DT280" s="117"/>
      <c r="DU280" s="117"/>
      <c r="DV280" s="117"/>
      <c r="DW280" s="117"/>
      <c r="DX280" s="117"/>
      <c r="DY280" s="117"/>
      <c r="DZ280" s="117"/>
      <c r="EA280" s="117"/>
      <c r="EB280" s="117"/>
      <c r="EC280" s="117"/>
      <c r="ED280" s="117"/>
      <c r="EE280" s="117"/>
      <c r="EF280" s="117"/>
      <c r="EG280" s="117"/>
      <c r="EH280" s="117"/>
      <c r="EI280" s="117"/>
      <c r="EJ280" s="117"/>
      <c r="EK280" s="117"/>
      <c r="EL280" s="117"/>
      <c r="EM280" s="117"/>
      <c r="EN280" s="117"/>
      <c r="EO280" s="117"/>
      <c r="EP280" s="117"/>
      <c r="EQ280" s="117"/>
      <c r="ER280" s="117"/>
      <c r="ES280" s="117"/>
      <c r="ET280" s="117"/>
      <c r="EU280" s="117"/>
      <c r="EV280" s="117"/>
      <c r="EW280" s="117"/>
      <c r="EX280" s="117"/>
      <c r="EY280" s="117"/>
      <c r="EZ280" s="117"/>
      <c r="FA280" s="117"/>
      <c r="FB280" s="117"/>
      <c r="FC280" s="117"/>
      <c r="FD280" s="117"/>
      <c r="FE280" s="117"/>
      <c r="FF280" s="117"/>
      <c r="FG280" s="117"/>
      <c r="FH280" s="117"/>
      <c r="FI280" s="117"/>
      <c r="FJ280" s="117"/>
      <c r="FK280" s="117"/>
      <c r="FL280" s="117"/>
      <c r="FM280" s="117"/>
      <c r="FN280" s="117"/>
      <c r="FO280" s="117"/>
      <c r="FP280" s="117"/>
      <c r="FQ280" s="117"/>
      <c r="FR280" s="117"/>
      <c r="FS280" s="117"/>
      <c r="FT280" s="117"/>
      <c r="FU280" s="117"/>
      <c r="FV280" s="117"/>
      <c r="FW280" s="117"/>
      <c r="FX280" s="117"/>
      <c r="FY280" s="117"/>
      <c r="FZ280" s="117"/>
      <c r="GA280" s="117"/>
      <c r="GB280" s="117"/>
      <c r="GC280" s="117"/>
      <c r="GD280" s="117"/>
      <c r="GE280" s="117"/>
      <c r="GF280" s="117"/>
      <c r="GG280" s="117"/>
      <c r="GH280" s="117"/>
      <c r="GI280" s="117"/>
      <c r="GJ280" s="117"/>
      <c r="GK280" s="117"/>
      <c r="GL280" s="117"/>
      <c r="GM280" s="117"/>
      <c r="GN280" s="117"/>
      <c r="GO280" s="117"/>
      <c r="GP280" s="117"/>
      <c r="GQ280" s="117"/>
      <c r="GR280" s="117"/>
      <c r="GS280" s="117"/>
      <c r="GT280" s="117"/>
      <c r="GU280" s="117"/>
      <c r="GV280" s="117"/>
      <c r="GW280" s="117"/>
      <c r="GX280" s="117"/>
      <c r="GY280" s="117"/>
      <c r="GZ280" s="117"/>
      <c r="HA280" s="117"/>
      <c r="HB280" s="117"/>
      <c r="HC280" s="117"/>
      <c r="HD280" s="117"/>
      <c r="HE280" s="117"/>
      <c r="HF280" s="117"/>
      <c r="HG280" s="117"/>
      <c r="HH280" s="117"/>
      <c r="HI280" s="117"/>
      <c r="HJ280" s="117"/>
      <c r="HK280" s="117"/>
      <c r="HL280" s="117"/>
      <c r="HM280" s="117"/>
      <c r="HN280" s="117"/>
      <c r="HO280" s="117"/>
      <c r="HP280" s="117"/>
      <c r="HQ280" s="117"/>
      <c r="HR280" s="117"/>
      <c r="HS280" s="117"/>
      <c r="HT280" s="117"/>
      <c r="HU280" s="117"/>
      <c r="HV280" s="117"/>
      <c r="HW280" s="117"/>
      <c r="HX280" s="117"/>
      <c r="HY280" s="117"/>
      <c r="HZ280" s="117"/>
      <c r="IA280" s="117"/>
      <c r="IB280" s="117"/>
      <c r="IC280" s="117"/>
      <c r="ID280" s="117"/>
      <c r="IE280" s="117"/>
      <c r="IF280" s="117"/>
      <c r="IG280" s="117"/>
      <c r="IH280" s="117"/>
      <c r="II280" s="117"/>
      <c r="IJ280" s="117"/>
      <c r="IK280" s="117"/>
      <c r="IL280" s="117"/>
      <c r="IM280" s="117"/>
      <c r="IN280" s="117"/>
      <c r="IO280" s="117"/>
      <c r="IP280" s="117"/>
      <c r="IQ280" s="117"/>
      <c r="IR280" s="117"/>
      <c r="IS280" s="117"/>
      <c r="IT280" s="117"/>
      <c r="IU280" s="117"/>
      <c r="IV280" s="117"/>
      <c r="IW280" s="117"/>
    </row>
    <row r="281" customFormat="false" ht="12.75" hidden="false" customHeight="false" outlineLevel="0" collapsed="false">
      <c r="A281" s="117"/>
      <c r="B281" s="128"/>
      <c r="L281" s="117"/>
      <c r="M281" s="117"/>
      <c r="N281" s="117"/>
      <c r="O281" s="117"/>
      <c r="P281" s="117"/>
      <c r="Q281" s="117"/>
      <c r="R281" s="117"/>
      <c r="S281" s="117"/>
      <c r="T281" s="117"/>
      <c r="U281" s="117"/>
      <c r="V281" s="117"/>
      <c r="W281" s="117"/>
      <c r="X281" s="117"/>
      <c r="Y281" s="117"/>
      <c r="Z281" s="117"/>
      <c r="AA281" s="117"/>
      <c r="AB281" s="117"/>
      <c r="AC281" s="117"/>
      <c r="AD281" s="117"/>
      <c r="AE281" s="117"/>
      <c r="AF281" s="117"/>
      <c r="AG281" s="117"/>
      <c r="AH281" s="117"/>
      <c r="AI281" s="117"/>
      <c r="AJ281" s="117"/>
      <c r="AK281" s="117"/>
      <c r="AL281" s="117"/>
      <c r="AM281" s="117"/>
      <c r="AN281" s="117"/>
      <c r="AO281" s="117"/>
      <c r="AP281" s="117"/>
      <c r="AQ281" s="117"/>
      <c r="AR281" s="117"/>
      <c r="AS281" s="117"/>
      <c r="AT281" s="117"/>
      <c r="AU281" s="117"/>
      <c r="AV281" s="117"/>
      <c r="AW281" s="117"/>
      <c r="AX281" s="117"/>
      <c r="AY281" s="117"/>
      <c r="AZ281" s="117"/>
      <c r="BA281" s="117"/>
      <c r="BB281" s="117"/>
      <c r="BC281" s="117"/>
      <c r="BD281" s="117"/>
      <c r="BE281" s="117"/>
      <c r="BF281" s="117"/>
      <c r="BG281" s="117"/>
      <c r="BH281" s="117"/>
      <c r="BI281" s="117"/>
      <c r="BJ281" s="117"/>
      <c r="BK281" s="117"/>
      <c r="BL281" s="117"/>
      <c r="BM281" s="117"/>
      <c r="BN281" s="117"/>
      <c r="BO281" s="117"/>
      <c r="BP281" s="117"/>
      <c r="BQ281" s="117"/>
      <c r="BR281" s="117"/>
      <c r="BS281" s="117"/>
      <c r="BT281" s="117"/>
      <c r="BU281" s="117"/>
      <c r="BV281" s="117"/>
      <c r="BW281" s="117"/>
      <c r="BX281" s="117"/>
      <c r="BY281" s="117"/>
      <c r="BZ281" s="117"/>
      <c r="CA281" s="117"/>
      <c r="CB281" s="117"/>
      <c r="CC281" s="117"/>
      <c r="CD281" s="117"/>
      <c r="CE281" s="117"/>
      <c r="CF281" s="117"/>
      <c r="CG281" s="117"/>
      <c r="CH281" s="117"/>
      <c r="CI281" s="117"/>
      <c r="CJ281" s="117"/>
      <c r="CK281" s="117"/>
      <c r="CL281" s="117"/>
      <c r="CM281" s="117"/>
      <c r="CN281" s="117"/>
      <c r="CO281" s="117"/>
      <c r="CP281" s="117"/>
      <c r="CQ281" s="117"/>
      <c r="CR281" s="117"/>
      <c r="CS281" s="117"/>
      <c r="CT281" s="117"/>
      <c r="CU281" s="117"/>
      <c r="CV281" s="117"/>
      <c r="CW281" s="117"/>
      <c r="CX281" s="117"/>
      <c r="CY281" s="117"/>
      <c r="CZ281" s="117"/>
      <c r="DA281" s="117"/>
      <c r="DB281" s="117"/>
      <c r="DC281" s="117"/>
      <c r="DD281" s="117"/>
      <c r="DE281" s="117"/>
      <c r="DF281" s="117"/>
      <c r="DG281" s="117"/>
      <c r="DH281" s="117"/>
      <c r="DI281" s="117"/>
      <c r="DJ281" s="117"/>
      <c r="DK281" s="117"/>
      <c r="DL281" s="117"/>
      <c r="DM281" s="117"/>
      <c r="DN281" s="117"/>
      <c r="DO281" s="117"/>
      <c r="DP281" s="117"/>
      <c r="DQ281" s="117"/>
      <c r="DR281" s="117"/>
      <c r="DS281" s="117"/>
      <c r="DT281" s="117"/>
      <c r="DU281" s="117"/>
      <c r="DV281" s="117"/>
      <c r="DW281" s="117"/>
      <c r="DX281" s="117"/>
      <c r="DY281" s="117"/>
      <c r="DZ281" s="117"/>
      <c r="EA281" s="117"/>
      <c r="EB281" s="117"/>
      <c r="EC281" s="117"/>
      <c r="ED281" s="117"/>
      <c r="EE281" s="117"/>
      <c r="EF281" s="117"/>
      <c r="EG281" s="117"/>
      <c r="EH281" s="117"/>
      <c r="EI281" s="117"/>
      <c r="EJ281" s="117"/>
      <c r="EK281" s="117"/>
      <c r="EL281" s="117"/>
      <c r="EM281" s="117"/>
      <c r="EN281" s="117"/>
      <c r="EO281" s="117"/>
      <c r="EP281" s="117"/>
      <c r="EQ281" s="117"/>
      <c r="ER281" s="117"/>
      <c r="ES281" s="117"/>
      <c r="ET281" s="117"/>
      <c r="EU281" s="117"/>
      <c r="EV281" s="117"/>
      <c r="EW281" s="117"/>
      <c r="EX281" s="117"/>
      <c r="EY281" s="117"/>
      <c r="EZ281" s="117"/>
      <c r="FA281" s="117"/>
      <c r="FB281" s="117"/>
      <c r="FC281" s="117"/>
      <c r="FD281" s="117"/>
      <c r="FE281" s="117"/>
      <c r="FF281" s="117"/>
      <c r="FG281" s="117"/>
      <c r="FH281" s="117"/>
      <c r="FI281" s="117"/>
      <c r="FJ281" s="117"/>
      <c r="FK281" s="117"/>
      <c r="FL281" s="117"/>
      <c r="FM281" s="117"/>
      <c r="FN281" s="117"/>
      <c r="FO281" s="117"/>
      <c r="FP281" s="117"/>
      <c r="FQ281" s="117"/>
      <c r="FR281" s="117"/>
      <c r="FS281" s="117"/>
      <c r="FT281" s="117"/>
      <c r="FU281" s="117"/>
      <c r="FV281" s="117"/>
      <c r="FW281" s="117"/>
      <c r="FX281" s="117"/>
      <c r="FY281" s="117"/>
      <c r="FZ281" s="117"/>
      <c r="GA281" s="117"/>
      <c r="GB281" s="117"/>
      <c r="GC281" s="117"/>
      <c r="GD281" s="117"/>
      <c r="GE281" s="117"/>
      <c r="GF281" s="117"/>
      <c r="GG281" s="117"/>
      <c r="GH281" s="117"/>
      <c r="GI281" s="117"/>
      <c r="GJ281" s="117"/>
      <c r="GK281" s="117"/>
      <c r="GL281" s="117"/>
      <c r="GM281" s="117"/>
      <c r="GN281" s="117"/>
      <c r="GO281" s="117"/>
      <c r="GP281" s="117"/>
      <c r="GQ281" s="117"/>
      <c r="GR281" s="117"/>
      <c r="GS281" s="117"/>
      <c r="GT281" s="117"/>
      <c r="GU281" s="117"/>
      <c r="GV281" s="117"/>
      <c r="GW281" s="117"/>
      <c r="GX281" s="117"/>
      <c r="GY281" s="117"/>
      <c r="GZ281" s="117"/>
      <c r="HA281" s="117"/>
      <c r="HB281" s="117"/>
      <c r="HC281" s="117"/>
      <c r="HD281" s="117"/>
      <c r="HE281" s="117"/>
      <c r="HF281" s="117"/>
      <c r="HG281" s="117"/>
      <c r="HH281" s="117"/>
      <c r="HI281" s="117"/>
      <c r="HJ281" s="117"/>
      <c r="HK281" s="117"/>
      <c r="HL281" s="117"/>
      <c r="HM281" s="117"/>
      <c r="HN281" s="117"/>
      <c r="HO281" s="117"/>
      <c r="HP281" s="117"/>
      <c r="HQ281" s="117"/>
      <c r="HR281" s="117"/>
      <c r="HS281" s="117"/>
      <c r="HT281" s="117"/>
      <c r="HU281" s="117"/>
      <c r="HV281" s="117"/>
      <c r="HW281" s="117"/>
      <c r="HX281" s="117"/>
      <c r="HY281" s="117"/>
      <c r="HZ281" s="117"/>
      <c r="IA281" s="117"/>
      <c r="IB281" s="117"/>
      <c r="IC281" s="117"/>
      <c r="ID281" s="117"/>
      <c r="IE281" s="117"/>
      <c r="IF281" s="117"/>
      <c r="IG281" s="117"/>
      <c r="IH281" s="117"/>
      <c r="II281" s="117"/>
      <c r="IJ281" s="117"/>
      <c r="IK281" s="117"/>
      <c r="IL281" s="117"/>
      <c r="IM281" s="117"/>
      <c r="IN281" s="117"/>
      <c r="IO281" s="117"/>
      <c r="IP281" s="117"/>
      <c r="IQ281" s="117"/>
      <c r="IR281" s="117"/>
      <c r="IS281" s="117"/>
      <c r="IT281" s="117"/>
      <c r="IU281" s="117"/>
      <c r="IV281" s="117"/>
      <c r="IW281" s="117"/>
    </row>
    <row r="282" customFormat="false" ht="12.75" hidden="false" customHeight="false" outlineLevel="0" collapsed="false">
      <c r="A282" s="117"/>
      <c r="B282" s="128"/>
      <c r="L282" s="117"/>
      <c r="M282" s="117"/>
      <c r="N282" s="117"/>
      <c r="O282" s="117"/>
      <c r="P282" s="117"/>
      <c r="Q282" s="117"/>
      <c r="R282" s="117"/>
      <c r="S282" s="117"/>
      <c r="T282" s="117"/>
      <c r="U282" s="117"/>
      <c r="V282" s="117"/>
      <c r="W282" s="117"/>
      <c r="X282" s="117"/>
      <c r="Y282" s="117"/>
      <c r="Z282" s="117"/>
      <c r="AA282" s="117"/>
      <c r="AB282" s="117"/>
      <c r="AC282" s="117"/>
      <c r="AD282" s="117"/>
      <c r="AE282" s="117"/>
      <c r="AF282" s="117"/>
      <c r="AG282" s="117"/>
      <c r="AH282" s="117"/>
      <c r="AI282" s="117"/>
      <c r="AJ282" s="117"/>
      <c r="AK282" s="117"/>
      <c r="AL282" s="117"/>
      <c r="AM282" s="117"/>
      <c r="AN282" s="117"/>
      <c r="AO282" s="117"/>
      <c r="AP282" s="117"/>
      <c r="AQ282" s="117"/>
      <c r="AR282" s="117"/>
      <c r="AS282" s="117"/>
      <c r="AT282" s="117"/>
      <c r="AU282" s="117"/>
      <c r="AV282" s="117"/>
      <c r="AW282" s="117"/>
      <c r="AX282" s="117"/>
      <c r="AY282" s="117"/>
      <c r="AZ282" s="117"/>
      <c r="BA282" s="117"/>
      <c r="BB282" s="117"/>
      <c r="BC282" s="117"/>
      <c r="BD282" s="117"/>
      <c r="BE282" s="117"/>
      <c r="BF282" s="117"/>
      <c r="BG282" s="117"/>
      <c r="BH282" s="117"/>
      <c r="BI282" s="117"/>
      <c r="BJ282" s="117"/>
      <c r="BK282" s="117"/>
      <c r="BL282" s="117"/>
      <c r="BM282" s="117"/>
      <c r="BN282" s="117"/>
      <c r="BO282" s="117"/>
      <c r="BP282" s="117"/>
      <c r="BQ282" s="117"/>
      <c r="BR282" s="117"/>
      <c r="BS282" s="117"/>
      <c r="BT282" s="117"/>
      <c r="BU282" s="117"/>
      <c r="BV282" s="117"/>
      <c r="BW282" s="117"/>
      <c r="BX282" s="117"/>
      <c r="BY282" s="117"/>
      <c r="BZ282" s="117"/>
      <c r="CA282" s="117"/>
      <c r="CB282" s="117"/>
      <c r="CC282" s="117"/>
      <c r="CD282" s="117"/>
      <c r="CE282" s="117"/>
      <c r="CF282" s="117"/>
      <c r="CG282" s="117"/>
      <c r="CH282" s="117"/>
      <c r="CI282" s="117"/>
      <c r="CJ282" s="117"/>
      <c r="CK282" s="117"/>
      <c r="CL282" s="117"/>
      <c r="CM282" s="117"/>
      <c r="CN282" s="117"/>
      <c r="CO282" s="117"/>
      <c r="CP282" s="117"/>
      <c r="CQ282" s="117"/>
      <c r="CR282" s="117"/>
      <c r="CS282" s="117"/>
      <c r="CT282" s="117"/>
      <c r="CU282" s="117"/>
      <c r="CV282" s="117"/>
      <c r="CW282" s="117"/>
      <c r="CX282" s="117"/>
      <c r="CY282" s="117"/>
      <c r="CZ282" s="117"/>
      <c r="DA282" s="117"/>
      <c r="DB282" s="117"/>
      <c r="DC282" s="117"/>
      <c r="DD282" s="117"/>
      <c r="DE282" s="117"/>
      <c r="DF282" s="117"/>
      <c r="DG282" s="117"/>
      <c r="DH282" s="117"/>
      <c r="DI282" s="117"/>
      <c r="DJ282" s="117"/>
      <c r="DK282" s="117"/>
      <c r="DL282" s="117"/>
      <c r="DM282" s="117"/>
      <c r="DN282" s="117"/>
      <c r="DO282" s="117"/>
      <c r="DP282" s="117"/>
      <c r="DQ282" s="117"/>
      <c r="DR282" s="117"/>
      <c r="DS282" s="117"/>
      <c r="DT282" s="117"/>
      <c r="DU282" s="117"/>
      <c r="DV282" s="117"/>
      <c r="DW282" s="117"/>
      <c r="DX282" s="117"/>
      <c r="DY282" s="117"/>
      <c r="DZ282" s="117"/>
      <c r="EA282" s="117"/>
      <c r="EB282" s="117"/>
      <c r="EC282" s="117"/>
      <c r="ED282" s="117"/>
      <c r="EE282" s="117"/>
      <c r="EF282" s="117"/>
      <c r="EG282" s="117"/>
      <c r="EH282" s="117"/>
      <c r="EI282" s="117"/>
      <c r="EJ282" s="117"/>
      <c r="EK282" s="117"/>
      <c r="EL282" s="117"/>
      <c r="EM282" s="117"/>
      <c r="EN282" s="117"/>
      <c r="EO282" s="117"/>
      <c r="EP282" s="117"/>
      <c r="EQ282" s="117"/>
      <c r="ER282" s="117"/>
      <c r="ES282" s="117"/>
      <c r="ET282" s="117"/>
      <c r="EU282" s="117"/>
      <c r="EV282" s="117"/>
      <c r="EW282" s="117"/>
      <c r="EX282" s="117"/>
      <c r="EY282" s="117"/>
      <c r="EZ282" s="117"/>
      <c r="FA282" s="117"/>
      <c r="FB282" s="117"/>
      <c r="FC282" s="117"/>
      <c r="FD282" s="117"/>
      <c r="FE282" s="117"/>
      <c r="FF282" s="117"/>
      <c r="FG282" s="117"/>
      <c r="FH282" s="117"/>
      <c r="FI282" s="117"/>
      <c r="FJ282" s="117"/>
      <c r="FK282" s="117"/>
      <c r="FL282" s="117"/>
      <c r="FM282" s="117"/>
      <c r="FN282" s="117"/>
      <c r="FO282" s="117"/>
      <c r="FP282" s="117"/>
      <c r="FQ282" s="117"/>
      <c r="FR282" s="117"/>
      <c r="FS282" s="117"/>
      <c r="FT282" s="117"/>
      <c r="FU282" s="117"/>
      <c r="FV282" s="117"/>
      <c r="FW282" s="117"/>
      <c r="FX282" s="117"/>
      <c r="FY282" s="117"/>
      <c r="FZ282" s="117"/>
      <c r="GA282" s="117"/>
      <c r="GB282" s="117"/>
      <c r="GC282" s="117"/>
      <c r="GD282" s="117"/>
      <c r="GE282" s="117"/>
      <c r="GF282" s="117"/>
      <c r="GG282" s="117"/>
      <c r="GH282" s="117"/>
      <c r="GI282" s="117"/>
      <c r="GJ282" s="117"/>
      <c r="GK282" s="117"/>
      <c r="GL282" s="117"/>
      <c r="GM282" s="117"/>
      <c r="GN282" s="117"/>
      <c r="GO282" s="117"/>
      <c r="GP282" s="117"/>
      <c r="GQ282" s="117"/>
      <c r="GR282" s="117"/>
      <c r="GS282" s="117"/>
      <c r="GT282" s="117"/>
      <c r="GU282" s="117"/>
      <c r="GV282" s="117"/>
      <c r="GW282" s="117"/>
      <c r="GX282" s="117"/>
      <c r="GY282" s="117"/>
      <c r="GZ282" s="117"/>
      <c r="HA282" s="117"/>
      <c r="HB282" s="117"/>
      <c r="HC282" s="117"/>
      <c r="HD282" s="117"/>
      <c r="HE282" s="117"/>
      <c r="HF282" s="117"/>
      <c r="HG282" s="117"/>
      <c r="HH282" s="117"/>
      <c r="HI282" s="117"/>
      <c r="HJ282" s="117"/>
      <c r="HK282" s="117"/>
      <c r="HL282" s="117"/>
      <c r="HM282" s="117"/>
      <c r="HN282" s="117"/>
      <c r="HO282" s="117"/>
      <c r="HP282" s="117"/>
      <c r="HQ282" s="117"/>
      <c r="HR282" s="117"/>
      <c r="HS282" s="117"/>
      <c r="HT282" s="117"/>
      <c r="HU282" s="117"/>
      <c r="HV282" s="117"/>
      <c r="HW282" s="117"/>
      <c r="HX282" s="117"/>
      <c r="HY282" s="117"/>
      <c r="HZ282" s="117"/>
      <c r="IA282" s="117"/>
      <c r="IB282" s="117"/>
      <c r="IC282" s="117"/>
      <c r="ID282" s="117"/>
      <c r="IE282" s="117"/>
      <c r="IF282" s="117"/>
      <c r="IG282" s="117"/>
      <c r="IH282" s="117"/>
      <c r="II282" s="117"/>
      <c r="IJ282" s="117"/>
      <c r="IK282" s="117"/>
      <c r="IL282" s="117"/>
      <c r="IM282" s="117"/>
      <c r="IN282" s="117"/>
      <c r="IO282" s="117"/>
      <c r="IP282" s="117"/>
      <c r="IQ282" s="117"/>
      <c r="IR282" s="117"/>
      <c r="IS282" s="117"/>
      <c r="IT282" s="117"/>
      <c r="IU282" s="117"/>
      <c r="IV282" s="117"/>
      <c r="IW282" s="117"/>
    </row>
    <row r="283" customFormat="false" ht="12.75" hidden="false" customHeight="false" outlineLevel="0" collapsed="false">
      <c r="A283" s="117"/>
      <c r="B283" s="128"/>
      <c r="L283" s="117"/>
      <c r="M283" s="117"/>
      <c r="N283" s="117"/>
      <c r="O283" s="117"/>
      <c r="P283" s="117"/>
      <c r="Q283" s="117"/>
      <c r="R283" s="117"/>
      <c r="S283" s="117"/>
      <c r="T283" s="117"/>
      <c r="U283" s="117"/>
      <c r="V283" s="117"/>
      <c r="W283" s="117"/>
      <c r="X283" s="117"/>
      <c r="Y283" s="117"/>
      <c r="Z283" s="117"/>
      <c r="AA283" s="117"/>
      <c r="AB283" s="117"/>
      <c r="AC283" s="117"/>
      <c r="AD283" s="117"/>
      <c r="AE283" s="117"/>
      <c r="AF283" s="117"/>
      <c r="AG283" s="117"/>
      <c r="AH283" s="117"/>
      <c r="AI283" s="117"/>
      <c r="AJ283" s="117"/>
      <c r="AK283" s="117"/>
      <c r="AL283" s="117"/>
      <c r="AM283" s="117"/>
      <c r="AN283" s="117"/>
      <c r="AO283" s="117"/>
      <c r="AP283" s="117"/>
      <c r="AQ283" s="117"/>
      <c r="AR283" s="117"/>
      <c r="AS283" s="117"/>
      <c r="AT283" s="117"/>
      <c r="AU283" s="117"/>
      <c r="AV283" s="117"/>
      <c r="AW283" s="117"/>
      <c r="AX283" s="117"/>
      <c r="AY283" s="117"/>
      <c r="AZ283" s="117"/>
      <c r="BA283" s="117"/>
      <c r="BB283" s="117"/>
      <c r="BC283" s="117"/>
      <c r="BD283" s="117"/>
      <c r="BE283" s="117"/>
      <c r="BF283" s="117"/>
      <c r="BG283" s="117"/>
      <c r="BH283" s="117"/>
      <c r="BI283" s="117"/>
      <c r="BJ283" s="117"/>
      <c r="BK283" s="117"/>
      <c r="BL283" s="117"/>
      <c r="BM283" s="117"/>
      <c r="BN283" s="117"/>
      <c r="BO283" s="117"/>
      <c r="BP283" s="117"/>
      <c r="BQ283" s="117"/>
      <c r="BR283" s="117"/>
      <c r="BS283" s="117"/>
      <c r="BT283" s="117"/>
      <c r="BU283" s="117"/>
      <c r="BV283" s="117"/>
      <c r="BW283" s="117"/>
      <c r="BX283" s="117"/>
      <c r="BY283" s="117"/>
      <c r="BZ283" s="117"/>
      <c r="CA283" s="117"/>
      <c r="CB283" s="117"/>
      <c r="CC283" s="117"/>
      <c r="CD283" s="117"/>
      <c r="CE283" s="117"/>
      <c r="CF283" s="117"/>
      <c r="CG283" s="117"/>
      <c r="CH283" s="117"/>
      <c r="CI283" s="117"/>
      <c r="CJ283" s="117"/>
      <c r="CK283" s="117"/>
      <c r="CL283" s="117"/>
      <c r="CM283" s="117"/>
      <c r="CN283" s="117"/>
      <c r="CO283" s="117"/>
      <c r="CP283" s="117"/>
      <c r="CQ283" s="117"/>
      <c r="CR283" s="117"/>
      <c r="CS283" s="117"/>
      <c r="CT283" s="117"/>
      <c r="CU283" s="117"/>
      <c r="CV283" s="117"/>
      <c r="CW283" s="117"/>
      <c r="CX283" s="117"/>
      <c r="CY283" s="117"/>
      <c r="CZ283" s="117"/>
      <c r="DA283" s="117"/>
      <c r="DB283" s="117"/>
      <c r="DC283" s="117"/>
      <c r="DD283" s="117"/>
      <c r="DE283" s="117"/>
      <c r="DF283" s="117"/>
      <c r="DG283" s="117"/>
      <c r="DH283" s="117"/>
      <c r="DI283" s="117"/>
      <c r="DJ283" s="117"/>
      <c r="DK283" s="117"/>
      <c r="DL283" s="117"/>
      <c r="DM283" s="117"/>
      <c r="DN283" s="117"/>
      <c r="DO283" s="117"/>
      <c r="DP283" s="117"/>
      <c r="DQ283" s="117"/>
      <c r="DR283" s="117"/>
      <c r="DS283" s="117"/>
      <c r="DT283" s="117"/>
      <c r="DU283" s="117"/>
      <c r="DV283" s="117"/>
      <c r="DW283" s="117"/>
      <c r="DX283" s="117"/>
      <c r="DY283" s="117"/>
      <c r="DZ283" s="117"/>
      <c r="EA283" s="117"/>
      <c r="EB283" s="117"/>
      <c r="EC283" s="117"/>
      <c r="ED283" s="117"/>
      <c r="EE283" s="117"/>
      <c r="EF283" s="117"/>
      <c r="EG283" s="117"/>
      <c r="EH283" s="117"/>
      <c r="EI283" s="117"/>
      <c r="EJ283" s="117"/>
      <c r="EK283" s="117"/>
      <c r="EL283" s="117"/>
      <c r="EM283" s="117"/>
      <c r="EN283" s="117"/>
      <c r="EO283" s="117"/>
      <c r="EP283" s="117"/>
      <c r="EQ283" s="117"/>
      <c r="ER283" s="117"/>
      <c r="ES283" s="117"/>
      <c r="ET283" s="117"/>
      <c r="EU283" s="117"/>
      <c r="EV283" s="117"/>
      <c r="EW283" s="117"/>
      <c r="EX283" s="117"/>
      <c r="EY283" s="117"/>
      <c r="EZ283" s="117"/>
      <c r="FA283" s="117"/>
      <c r="FB283" s="117"/>
      <c r="FC283" s="117"/>
      <c r="FD283" s="117"/>
      <c r="FE283" s="117"/>
      <c r="FF283" s="117"/>
      <c r="FG283" s="117"/>
      <c r="FH283" s="117"/>
      <c r="FI283" s="117"/>
      <c r="FJ283" s="117"/>
      <c r="FK283" s="117"/>
      <c r="FL283" s="117"/>
      <c r="FM283" s="117"/>
      <c r="FN283" s="117"/>
      <c r="FO283" s="117"/>
      <c r="FP283" s="117"/>
      <c r="FQ283" s="117"/>
      <c r="FR283" s="117"/>
      <c r="FS283" s="117"/>
      <c r="FT283" s="117"/>
      <c r="FU283" s="117"/>
      <c r="FV283" s="117"/>
      <c r="FW283" s="117"/>
      <c r="FX283" s="117"/>
      <c r="FY283" s="117"/>
      <c r="FZ283" s="117"/>
      <c r="GA283" s="117"/>
      <c r="GB283" s="117"/>
      <c r="GC283" s="117"/>
      <c r="GD283" s="117"/>
      <c r="GE283" s="117"/>
      <c r="GF283" s="117"/>
      <c r="GG283" s="117"/>
      <c r="GH283" s="117"/>
      <c r="GI283" s="117"/>
      <c r="GJ283" s="117"/>
      <c r="GK283" s="117"/>
      <c r="GL283" s="117"/>
      <c r="GM283" s="117"/>
      <c r="GN283" s="117"/>
      <c r="GO283" s="117"/>
      <c r="GP283" s="117"/>
      <c r="GQ283" s="117"/>
      <c r="GR283" s="117"/>
      <c r="GS283" s="117"/>
      <c r="GT283" s="117"/>
      <c r="GU283" s="117"/>
      <c r="GV283" s="117"/>
      <c r="GW283" s="117"/>
      <c r="GX283" s="117"/>
      <c r="GY283" s="117"/>
      <c r="GZ283" s="117"/>
      <c r="HA283" s="117"/>
      <c r="HB283" s="117"/>
      <c r="HC283" s="117"/>
      <c r="HD283" s="117"/>
      <c r="HE283" s="117"/>
      <c r="HF283" s="117"/>
      <c r="HG283" s="117"/>
      <c r="HH283" s="117"/>
      <c r="HI283" s="117"/>
      <c r="HJ283" s="117"/>
      <c r="HK283" s="117"/>
      <c r="HL283" s="117"/>
      <c r="HM283" s="117"/>
      <c r="HN283" s="117"/>
      <c r="HO283" s="117"/>
      <c r="HP283" s="117"/>
      <c r="HQ283" s="117"/>
      <c r="HR283" s="117"/>
      <c r="HS283" s="117"/>
      <c r="HT283" s="117"/>
      <c r="HU283" s="117"/>
      <c r="HV283" s="117"/>
      <c r="HW283" s="117"/>
      <c r="HX283" s="117"/>
      <c r="HY283" s="117"/>
      <c r="HZ283" s="117"/>
      <c r="IA283" s="117"/>
      <c r="IB283" s="117"/>
      <c r="IC283" s="117"/>
      <c r="ID283" s="117"/>
      <c r="IE283" s="117"/>
      <c r="IF283" s="117"/>
      <c r="IG283" s="117"/>
      <c r="IH283" s="117"/>
      <c r="II283" s="117"/>
      <c r="IJ283" s="117"/>
      <c r="IK283" s="117"/>
      <c r="IL283" s="117"/>
      <c r="IM283" s="117"/>
      <c r="IN283" s="117"/>
      <c r="IO283" s="117"/>
      <c r="IP283" s="117"/>
      <c r="IQ283" s="117"/>
      <c r="IR283" s="117"/>
      <c r="IS283" s="117"/>
      <c r="IT283" s="117"/>
      <c r="IU283" s="117"/>
      <c r="IV283" s="117"/>
      <c r="IW283" s="117"/>
    </row>
    <row r="284" customFormat="false" ht="12.75" hidden="false" customHeight="false" outlineLevel="0" collapsed="false">
      <c r="A284" s="117"/>
      <c r="B284" s="128"/>
      <c r="L284" s="117"/>
      <c r="M284" s="117"/>
      <c r="N284" s="117"/>
      <c r="O284" s="117"/>
      <c r="P284" s="117"/>
      <c r="Q284" s="117"/>
      <c r="R284" s="117"/>
      <c r="S284" s="117"/>
      <c r="T284" s="117"/>
      <c r="U284" s="117"/>
      <c r="V284" s="117"/>
      <c r="W284" s="117"/>
      <c r="X284" s="117"/>
      <c r="Y284" s="117"/>
      <c r="Z284" s="117"/>
      <c r="AA284" s="117"/>
      <c r="AB284" s="117"/>
      <c r="AC284" s="117"/>
      <c r="AD284" s="117"/>
      <c r="AE284" s="117"/>
      <c r="AF284" s="117"/>
      <c r="AG284" s="117"/>
      <c r="AH284" s="117"/>
      <c r="AI284" s="117"/>
      <c r="AJ284" s="117"/>
      <c r="AK284" s="117"/>
      <c r="AL284" s="117"/>
      <c r="AM284" s="117"/>
      <c r="AN284" s="117"/>
      <c r="AO284" s="117"/>
      <c r="AP284" s="117"/>
      <c r="AQ284" s="117"/>
      <c r="AR284" s="117"/>
      <c r="AS284" s="117"/>
      <c r="AT284" s="117"/>
      <c r="AU284" s="117"/>
      <c r="AV284" s="117"/>
      <c r="AW284" s="117"/>
      <c r="AX284" s="117"/>
      <c r="AY284" s="117"/>
      <c r="AZ284" s="117"/>
      <c r="BA284" s="117"/>
      <c r="BB284" s="117"/>
      <c r="BC284" s="117"/>
      <c r="BD284" s="117"/>
      <c r="BE284" s="117"/>
      <c r="BF284" s="117"/>
      <c r="BG284" s="117"/>
      <c r="BH284" s="117"/>
      <c r="BI284" s="117"/>
      <c r="BJ284" s="117"/>
      <c r="BK284" s="117"/>
      <c r="BL284" s="117"/>
      <c r="BM284" s="117"/>
      <c r="BN284" s="117"/>
      <c r="BO284" s="117"/>
      <c r="BP284" s="117"/>
      <c r="BQ284" s="117"/>
      <c r="BR284" s="117"/>
      <c r="BS284" s="117"/>
      <c r="BT284" s="117"/>
      <c r="BU284" s="117"/>
      <c r="BV284" s="117"/>
      <c r="BW284" s="117"/>
      <c r="BX284" s="117"/>
      <c r="BY284" s="117"/>
      <c r="BZ284" s="117"/>
      <c r="CA284" s="117"/>
      <c r="CB284" s="117"/>
      <c r="CC284" s="117"/>
      <c r="CD284" s="117"/>
      <c r="CE284" s="117"/>
      <c r="CF284" s="117"/>
      <c r="CG284" s="117"/>
      <c r="CH284" s="117"/>
      <c r="CI284" s="117"/>
      <c r="CJ284" s="117"/>
      <c r="CK284" s="117"/>
      <c r="CL284" s="117"/>
      <c r="CM284" s="117"/>
      <c r="CN284" s="117"/>
      <c r="CO284" s="117"/>
      <c r="CP284" s="117"/>
      <c r="CQ284" s="117"/>
      <c r="CR284" s="117"/>
      <c r="CS284" s="117"/>
      <c r="CT284" s="117"/>
      <c r="CU284" s="117"/>
      <c r="CV284" s="117"/>
      <c r="CW284" s="117"/>
      <c r="CX284" s="117"/>
      <c r="CY284" s="117"/>
      <c r="CZ284" s="117"/>
      <c r="DA284" s="117"/>
      <c r="DB284" s="117"/>
      <c r="DC284" s="117"/>
      <c r="DD284" s="117"/>
      <c r="DE284" s="117"/>
      <c r="DF284" s="117"/>
      <c r="DG284" s="117"/>
      <c r="DH284" s="117"/>
      <c r="DI284" s="117"/>
      <c r="DJ284" s="117"/>
      <c r="DK284" s="117"/>
      <c r="DL284" s="117"/>
      <c r="DM284" s="117"/>
      <c r="DN284" s="117"/>
      <c r="DO284" s="117"/>
      <c r="DP284" s="117"/>
      <c r="DQ284" s="117"/>
      <c r="DR284" s="117"/>
      <c r="DS284" s="117"/>
      <c r="DT284" s="117"/>
      <c r="DU284" s="117"/>
      <c r="DV284" s="117"/>
      <c r="DW284" s="117"/>
      <c r="DX284" s="117"/>
      <c r="DY284" s="117"/>
      <c r="DZ284" s="117"/>
      <c r="EA284" s="117"/>
      <c r="EB284" s="117"/>
      <c r="EC284" s="117"/>
      <c r="ED284" s="117"/>
      <c r="EE284" s="117"/>
      <c r="EF284" s="117"/>
      <c r="EG284" s="117"/>
      <c r="EH284" s="117"/>
      <c r="EI284" s="117"/>
      <c r="EJ284" s="117"/>
      <c r="EK284" s="117"/>
      <c r="EL284" s="117"/>
      <c r="EM284" s="117"/>
      <c r="EN284" s="117"/>
      <c r="EO284" s="117"/>
      <c r="EP284" s="117"/>
      <c r="EQ284" s="117"/>
      <c r="ER284" s="117"/>
      <c r="ES284" s="117"/>
      <c r="ET284" s="117"/>
      <c r="EU284" s="117"/>
      <c r="EV284" s="117"/>
      <c r="EW284" s="117"/>
      <c r="EX284" s="117"/>
      <c r="EY284" s="117"/>
      <c r="EZ284" s="117"/>
      <c r="FA284" s="117"/>
      <c r="FB284" s="117"/>
      <c r="FC284" s="117"/>
      <c r="FD284" s="117"/>
      <c r="FE284" s="117"/>
      <c r="FF284" s="117"/>
      <c r="FG284" s="117"/>
      <c r="FH284" s="117"/>
      <c r="FI284" s="117"/>
      <c r="FJ284" s="117"/>
      <c r="FK284" s="117"/>
      <c r="FL284" s="117"/>
      <c r="FM284" s="117"/>
      <c r="FN284" s="117"/>
      <c r="FO284" s="117"/>
      <c r="FP284" s="117"/>
      <c r="FQ284" s="117"/>
      <c r="FR284" s="117"/>
      <c r="FS284" s="117"/>
      <c r="FT284" s="117"/>
      <c r="FU284" s="117"/>
      <c r="FV284" s="117"/>
      <c r="FW284" s="117"/>
      <c r="FX284" s="117"/>
      <c r="FY284" s="117"/>
      <c r="FZ284" s="117"/>
      <c r="GA284" s="117"/>
      <c r="GB284" s="117"/>
      <c r="GC284" s="117"/>
      <c r="GD284" s="117"/>
      <c r="GE284" s="117"/>
      <c r="GF284" s="117"/>
      <c r="GG284" s="117"/>
      <c r="GH284" s="117"/>
      <c r="GI284" s="117"/>
      <c r="GJ284" s="117"/>
      <c r="GK284" s="117"/>
      <c r="GL284" s="117"/>
      <c r="GM284" s="117"/>
      <c r="GN284" s="117"/>
      <c r="GO284" s="117"/>
      <c r="GP284" s="117"/>
      <c r="GQ284" s="117"/>
      <c r="GR284" s="117"/>
      <c r="GS284" s="117"/>
      <c r="GT284" s="117"/>
      <c r="GU284" s="117"/>
      <c r="GV284" s="117"/>
      <c r="GW284" s="117"/>
      <c r="GX284" s="117"/>
      <c r="GY284" s="117"/>
      <c r="GZ284" s="117"/>
      <c r="HA284" s="117"/>
      <c r="HB284" s="117"/>
      <c r="HC284" s="117"/>
      <c r="HD284" s="117"/>
      <c r="HE284" s="117"/>
      <c r="HF284" s="117"/>
      <c r="HG284" s="117"/>
      <c r="HH284" s="117"/>
      <c r="HI284" s="117"/>
      <c r="HJ284" s="117"/>
      <c r="HK284" s="117"/>
      <c r="HL284" s="117"/>
      <c r="HM284" s="117"/>
      <c r="HN284" s="117"/>
      <c r="HO284" s="117"/>
      <c r="HP284" s="117"/>
      <c r="HQ284" s="117"/>
      <c r="HR284" s="117"/>
      <c r="HS284" s="117"/>
      <c r="HT284" s="117"/>
      <c r="HU284" s="117"/>
      <c r="HV284" s="117"/>
      <c r="HW284" s="117"/>
      <c r="HX284" s="117"/>
      <c r="HY284" s="117"/>
      <c r="HZ284" s="117"/>
      <c r="IA284" s="117"/>
      <c r="IB284" s="117"/>
      <c r="IC284" s="117"/>
      <c r="ID284" s="117"/>
      <c r="IE284" s="117"/>
      <c r="IF284" s="117"/>
      <c r="IG284" s="117"/>
      <c r="IH284" s="117"/>
      <c r="II284" s="117"/>
      <c r="IJ284" s="117"/>
      <c r="IK284" s="117"/>
      <c r="IL284" s="117"/>
      <c r="IM284" s="117"/>
      <c r="IN284" s="117"/>
      <c r="IO284" s="117"/>
      <c r="IP284" s="117"/>
      <c r="IQ284" s="117"/>
      <c r="IR284" s="117"/>
      <c r="IS284" s="117"/>
      <c r="IT284" s="117"/>
      <c r="IU284" s="117"/>
      <c r="IV284" s="117"/>
      <c r="IW284" s="117"/>
    </row>
    <row r="285" customFormat="false" ht="12.75" hidden="false" customHeight="false" outlineLevel="0" collapsed="false">
      <c r="A285" s="117"/>
      <c r="B285" s="128"/>
      <c r="L285" s="117"/>
      <c r="M285" s="117"/>
      <c r="N285" s="117"/>
      <c r="O285" s="117"/>
      <c r="P285" s="117"/>
      <c r="Q285" s="117"/>
      <c r="R285" s="117"/>
      <c r="S285" s="117"/>
      <c r="T285" s="117"/>
      <c r="U285" s="117"/>
      <c r="V285" s="117"/>
      <c r="W285" s="117"/>
      <c r="X285" s="117"/>
      <c r="Y285" s="117"/>
      <c r="Z285" s="117"/>
      <c r="AA285" s="117"/>
      <c r="AB285" s="117"/>
      <c r="AC285" s="117"/>
      <c r="AD285" s="117"/>
      <c r="AE285" s="117"/>
      <c r="AF285" s="117"/>
      <c r="AG285" s="117"/>
      <c r="AH285" s="117"/>
      <c r="AI285" s="117"/>
      <c r="AJ285" s="117"/>
      <c r="AK285" s="117"/>
      <c r="AL285" s="117"/>
      <c r="AM285" s="117"/>
      <c r="AN285" s="117"/>
      <c r="AO285" s="117"/>
      <c r="AP285" s="117"/>
      <c r="AQ285" s="117"/>
      <c r="AR285" s="117"/>
      <c r="AS285" s="117"/>
      <c r="AT285" s="117"/>
      <c r="AU285" s="117"/>
      <c r="AV285" s="117"/>
      <c r="AW285" s="117"/>
      <c r="AX285" s="117"/>
      <c r="AY285" s="117"/>
      <c r="AZ285" s="117"/>
      <c r="BA285" s="117"/>
      <c r="BB285" s="117"/>
      <c r="BC285" s="117"/>
      <c r="BD285" s="117"/>
      <c r="BE285" s="117"/>
      <c r="BF285" s="117"/>
      <c r="BG285" s="117"/>
      <c r="BH285" s="117"/>
      <c r="BI285" s="117"/>
      <c r="BJ285" s="117"/>
      <c r="BK285" s="117"/>
      <c r="BL285" s="117"/>
      <c r="BM285" s="117"/>
      <c r="BN285" s="117"/>
      <c r="BO285" s="117"/>
      <c r="BP285" s="117"/>
      <c r="BQ285" s="117"/>
      <c r="BR285" s="117"/>
      <c r="BS285" s="117"/>
      <c r="BT285" s="117"/>
      <c r="BU285" s="117"/>
      <c r="BV285" s="117"/>
      <c r="BW285" s="117"/>
      <c r="BX285" s="117"/>
      <c r="BY285" s="117"/>
      <c r="BZ285" s="117"/>
      <c r="CA285" s="117"/>
      <c r="CB285" s="117"/>
      <c r="CC285" s="117"/>
      <c r="CD285" s="117"/>
      <c r="CE285" s="117"/>
      <c r="CF285" s="117"/>
      <c r="CG285" s="117"/>
      <c r="CH285" s="117"/>
      <c r="CI285" s="117"/>
      <c r="CJ285" s="117"/>
      <c r="CK285" s="117"/>
      <c r="CL285" s="117"/>
      <c r="CM285" s="117"/>
      <c r="CN285" s="117"/>
      <c r="CO285" s="117"/>
      <c r="CP285" s="117"/>
      <c r="CQ285" s="117"/>
      <c r="CR285" s="117"/>
      <c r="CS285" s="117"/>
      <c r="CT285" s="117"/>
      <c r="CU285" s="117"/>
      <c r="CV285" s="117"/>
      <c r="CW285" s="117"/>
      <c r="CX285" s="117"/>
      <c r="CY285" s="117"/>
      <c r="CZ285" s="117"/>
      <c r="DA285" s="117"/>
      <c r="DB285" s="117"/>
      <c r="DC285" s="117"/>
      <c r="DD285" s="117"/>
      <c r="DE285" s="117"/>
      <c r="DF285" s="117"/>
      <c r="DG285" s="117"/>
      <c r="DH285" s="117"/>
      <c r="DI285" s="117"/>
      <c r="DJ285" s="117"/>
      <c r="DK285" s="117"/>
      <c r="DL285" s="117"/>
      <c r="DM285" s="117"/>
      <c r="DN285" s="117"/>
      <c r="DO285" s="117"/>
      <c r="DP285" s="117"/>
      <c r="DQ285" s="117"/>
      <c r="DR285" s="117"/>
      <c r="DS285" s="117"/>
      <c r="DT285" s="117"/>
      <c r="DU285" s="117"/>
      <c r="DV285" s="117"/>
      <c r="DW285" s="117"/>
      <c r="DX285" s="117"/>
      <c r="DY285" s="117"/>
      <c r="DZ285" s="117"/>
      <c r="EA285" s="117"/>
      <c r="EB285" s="117"/>
      <c r="EC285" s="117"/>
      <c r="ED285" s="117"/>
      <c r="EE285" s="117"/>
      <c r="EF285" s="117"/>
      <c r="EG285" s="117"/>
      <c r="EH285" s="117"/>
      <c r="EI285" s="117"/>
      <c r="EJ285" s="117"/>
      <c r="EK285" s="117"/>
      <c r="EL285" s="117"/>
      <c r="EM285" s="117"/>
      <c r="EN285" s="117"/>
      <c r="EO285" s="117"/>
      <c r="EP285" s="117"/>
      <c r="EQ285" s="117"/>
      <c r="ER285" s="117"/>
      <c r="ES285" s="117"/>
      <c r="ET285" s="117"/>
      <c r="EU285" s="117"/>
      <c r="EV285" s="117"/>
      <c r="EW285" s="117"/>
      <c r="EX285" s="117"/>
      <c r="EY285" s="117"/>
      <c r="EZ285" s="117"/>
      <c r="FA285" s="117"/>
      <c r="FB285" s="117"/>
      <c r="FC285" s="117"/>
      <c r="FD285" s="117"/>
      <c r="FE285" s="117"/>
      <c r="FF285" s="117"/>
      <c r="FG285" s="117"/>
      <c r="FH285" s="117"/>
      <c r="FI285" s="117"/>
      <c r="FJ285" s="117"/>
      <c r="FK285" s="117"/>
      <c r="FL285" s="117"/>
      <c r="FM285" s="117"/>
      <c r="FN285" s="117"/>
      <c r="FO285" s="117"/>
      <c r="FP285" s="117"/>
      <c r="FQ285" s="117"/>
      <c r="FR285" s="117"/>
      <c r="FS285" s="117"/>
      <c r="FT285" s="117"/>
      <c r="FU285" s="117"/>
      <c r="FV285" s="117"/>
      <c r="FW285" s="117"/>
      <c r="FX285" s="117"/>
      <c r="FY285" s="117"/>
      <c r="FZ285" s="117"/>
      <c r="GA285" s="117"/>
      <c r="GB285" s="117"/>
      <c r="GC285" s="117"/>
      <c r="GD285" s="117"/>
      <c r="GE285" s="117"/>
      <c r="GF285" s="117"/>
      <c r="GG285" s="117"/>
      <c r="GH285" s="117"/>
      <c r="GI285" s="117"/>
      <c r="GJ285" s="117"/>
      <c r="GK285" s="117"/>
      <c r="GL285" s="117"/>
      <c r="GM285" s="117"/>
      <c r="GN285" s="117"/>
      <c r="GO285" s="117"/>
      <c r="GP285" s="117"/>
      <c r="GQ285" s="117"/>
      <c r="GR285" s="117"/>
      <c r="GS285" s="117"/>
      <c r="GT285" s="117"/>
      <c r="GU285" s="117"/>
      <c r="GV285" s="117"/>
      <c r="GW285" s="117"/>
      <c r="GX285" s="117"/>
      <c r="GY285" s="117"/>
      <c r="GZ285" s="117"/>
      <c r="HA285" s="117"/>
      <c r="HB285" s="117"/>
      <c r="HC285" s="117"/>
      <c r="HD285" s="117"/>
      <c r="HE285" s="117"/>
      <c r="HF285" s="117"/>
      <c r="HG285" s="117"/>
      <c r="HH285" s="117"/>
      <c r="HI285" s="117"/>
      <c r="HJ285" s="117"/>
      <c r="HK285" s="117"/>
      <c r="HL285" s="117"/>
      <c r="HM285" s="117"/>
      <c r="HN285" s="117"/>
      <c r="HO285" s="117"/>
      <c r="HP285" s="117"/>
      <c r="HQ285" s="117"/>
      <c r="HR285" s="117"/>
      <c r="HS285" s="117"/>
      <c r="HT285" s="117"/>
      <c r="HU285" s="117"/>
      <c r="HV285" s="117"/>
      <c r="HW285" s="117"/>
      <c r="HX285" s="117"/>
      <c r="HY285" s="117"/>
      <c r="HZ285" s="117"/>
      <c r="IA285" s="117"/>
      <c r="IB285" s="117"/>
      <c r="IC285" s="117"/>
      <c r="ID285" s="117"/>
      <c r="IE285" s="117"/>
      <c r="IF285" s="117"/>
      <c r="IG285" s="117"/>
      <c r="IH285" s="117"/>
      <c r="II285" s="117"/>
      <c r="IJ285" s="117"/>
      <c r="IK285" s="117"/>
      <c r="IL285" s="117"/>
      <c r="IM285" s="117"/>
      <c r="IN285" s="117"/>
      <c r="IO285" s="117"/>
      <c r="IP285" s="117"/>
      <c r="IQ285" s="117"/>
      <c r="IR285" s="117"/>
      <c r="IS285" s="117"/>
      <c r="IT285" s="117"/>
      <c r="IU285" s="117"/>
      <c r="IV285" s="117"/>
      <c r="IW285" s="117"/>
    </row>
    <row r="286" customFormat="false" ht="12.75" hidden="false" customHeight="false" outlineLevel="0" collapsed="false">
      <c r="A286" s="117"/>
      <c r="B286" s="128"/>
      <c r="L286" s="117"/>
      <c r="M286" s="117"/>
      <c r="N286" s="117"/>
      <c r="O286" s="117"/>
      <c r="P286" s="117"/>
      <c r="Q286" s="117"/>
      <c r="R286" s="117"/>
      <c r="S286" s="117"/>
      <c r="T286" s="117"/>
      <c r="U286" s="117"/>
      <c r="V286" s="117"/>
      <c r="W286" s="117"/>
      <c r="X286" s="117"/>
      <c r="Y286" s="117"/>
      <c r="Z286" s="117"/>
      <c r="AA286" s="117"/>
      <c r="AB286" s="117"/>
      <c r="AC286" s="117"/>
      <c r="AD286" s="117"/>
      <c r="AE286" s="117"/>
      <c r="AF286" s="117"/>
      <c r="AG286" s="117"/>
      <c r="AH286" s="117"/>
      <c r="AI286" s="117"/>
      <c r="AJ286" s="117"/>
      <c r="AK286" s="117"/>
      <c r="AL286" s="117"/>
      <c r="AM286" s="117"/>
      <c r="AN286" s="117"/>
      <c r="AO286" s="117"/>
      <c r="AP286" s="117"/>
      <c r="AQ286" s="117"/>
      <c r="AR286" s="117"/>
      <c r="AS286" s="117"/>
      <c r="AT286" s="117"/>
      <c r="AU286" s="117"/>
      <c r="AV286" s="117"/>
      <c r="AW286" s="117"/>
      <c r="AX286" s="117"/>
      <c r="AY286" s="117"/>
      <c r="AZ286" s="117"/>
      <c r="BA286" s="117"/>
      <c r="BB286" s="117"/>
      <c r="BC286" s="117"/>
      <c r="BD286" s="117"/>
      <c r="BE286" s="117"/>
      <c r="BF286" s="117"/>
      <c r="BG286" s="117"/>
      <c r="BH286" s="117"/>
      <c r="BI286" s="117"/>
      <c r="BJ286" s="117"/>
      <c r="BK286" s="117"/>
      <c r="BL286" s="117"/>
      <c r="BM286" s="117"/>
      <c r="BN286" s="117"/>
      <c r="BO286" s="117"/>
      <c r="BP286" s="117"/>
      <c r="BQ286" s="117"/>
      <c r="BR286" s="117"/>
      <c r="BS286" s="117"/>
      <c r="BT286" s="117"/>
      <c r="BU286" s="117"/>
      <c r="BV286" s="117"/>
      <c r="BW286" s="117"/>
      <c r="BX286" s="117"/>
      <c r="BY286" s="117"/>
      <c r="BZ286" s="117"/>
      <c r="CA286" s="117"/>
      <c r="CB286" s="117"/>
      <c r="CC286" s="117"/>
      <c r="CD286" s="117"/>
      <c r="CE286" s="117"/>
      <c r="CF286" s="117"/>
      <c r="CG286" s="117"/>
      <c r="CH286" s="117"/>
      <c r="CI286" s="117"/>
      <c r="CJ286" s="117"/>
      <c r="CK286" s="117"/>
      <c r="CL286" s="117"/>
      <c r="CM286" s="117"/>
      <c r="CN286" s="117"/>
      <c r="CO286" s="117"/>
      <c r="CP286" s="117"/>
      <c r="CQ286" s="117"/>
      <c r="CR286" s="117"/>
      <c r="CS286" s="117"/>
      <c r="CT286" s="117"/>
      <c r="CU286" s="117"/>
      <c r="CV286" s="117"/>
      <c r="CW286" s="117"/>
      <c r="CX286" s="117"/>
      <c r="CY286" s="117"/>
      <c r="CZ286" s="117"/>
      <c r="DA286" s="117"/>
      <c r="DB286" s="117"/>
      <c r="DC286" s="117"/>
      <c r="DD286" s="117"/>
      <c r="DE286" s="117"/>
      <c r="DF286" s="117"/>
      <c r="DG286" s="117"/>
      <c r="DH286" s="117"/>
      <c r="DI286" s="117"/>
      <c r="DJ286" s="117"/>
      <c r="DK286" s="117"/>
      <c r="DL286" s="117"/>
      <c r="DM286" s="117"/>
      <c r="DN286" s="117"/>
      <c r="DO286" s="117"/>
      <c r="DP286" s="117"/>
      <c r="DQ286" s="117"/>
      <c r="DR286" s="117"/>
      <c r="DS286" s="117"/>
      <c r="DT286" s="117"/>
      <c r="DU286" s="117"/>
      <c r="DV286" s="117"/>
      <c r="DW286" s="117"/>
      <c r="DX286" s="117"/>
      <c r="DY286" s="117"/>
      <c r="DZ286" s="117"/>
      <c r="EA286" s="117"/>
      <c r="EB286" s="117"/>
      <c r="EC286" s="117"/>
      <c r="ED286" s="117"/>
      <c r="EE286" s="117"/>
      <c r="EF286" s="117"/>
      <c r="EG286" s="117"/>
      <c r="EH286" s="117"/>
      <c r="EI286" s="117"/>
      <c r="EJ286" s="117"/>
      <c r="EK286" s="117"/>
      <c r="EL286" s="117"/>
      <c r="EM286" s="117"/>
      <c r="EN286" s="117"/>
      <c r="EO286" s="117"/>
      <c r="EP286" s="117"/>
      <c r="EQ286" s="117"/>
      <c r="ER286" s="117"/>
      <c r="ES286" s="117"/>
      <c r="ET286" s="117"/>
      <c r="EU286" s="117"/>
      <c r="EV286" s="117"/>
      <c r="EW286" s="117"/>
      <c r="EX286" s="117"/>
      <c r="EY286" s="117"/>
      <c r="EZ286" s="117"/>
      <c r="FA286" s="117"/>
      <c r="FB286" s="117"/>
      <c r="FC286" s="117"/>
      <c r="FD286" s="117"/>
      <c r="FE286" s="117"/>
      <c r="FF286" s="117"/>
      <c r="FG286" s="117"/>
      <c r="FH286" s="117"/>
      <c r="FI286" s="117"/>
      <c r="FJ286" s="117"/>
      <c r="FK286" s="117"/>
      <c r="FL286" s="117"/>
      <c r="FM286" s="117"/>
      <c r="FN286" s="117"/>
      <c r="FO286" s="117"/>
      <c r="FP286" s="117"/>
      <c r="FQ286" s="117"/>
      <c r="FR286" s="117"/>
      <c r="FS286" s="117"/>
      <c r="FT286" s="117"/>
      <c r="FU286" s="117"/>
      <c r="FV286" s="117"/>
      <c r="FW286" s="117"/>
      <c r="FX286" s="117"/>
      <c r="FY286" s="117"/>
      <c r="FZ286" s="117"/>
      <c r="GA286" s="117"/>
      <c r="GB286" s="117"/>
      <c r="GC286" s="117"/>
      <c r="GD286" s="117"/>
      <c r="GE286" s="117"/>
      <c r="GF286" s="117"/>
      <c r="GG286" s="117"/>
      <c r="GH286" s="117"/>
      <c r="GI286" s="117"/>
      <c r="GJ286" s="117"/>
      <c r="GK286" s="117"/>
      <c r="GL286" s="117"/>
      <c r="GM286" s="117"/>
      <c r="GN286" s="117"/>
      <c r="GO286" s="117"/>
      <c r="GP286" s="117"/>
      <c r="GQ286" s="117"/>
      <c r="GR286" s="117"/>
      <c r="GS286" s="117"/>
      <c r="GT286" s="117"/>
      <c r="GU286" s="117"/>
      <c r="GV286" s="117"/>
      <c r="GW286" s="117"/>
      <c r="GX286" s="117"/>
      <c r="GY286" s="117"/>
      <c r="GZ286" s="117"/>
      <c r="HA286" s="117"/>
      <c r="HB286" s="117"/>
      <c r="HC286" s="117"/>
      <c r="HD286" s="117"/>
      <c r="HE286" s="117"/>
      <c r="HF286" s="117"/>
      <c r="HG286" s="117"/>
      <c r="HH286" s="117"/>
      <c r="HI286" s="117"/>
      <c r="HJ286" s="117"/>
      <c r="HK286" s="117"/>
      <c r="HL286" s="117"/>
      <c r="HM286" s="117"/>
      <c r="HN286" s="117"/>
      <c r="HO286" s="117"/>
      <c r="HP286" s="117"/>
      <c r="HQ286" s="117"/>
      <c r="HR286" s="117"/>
      <c r="HS286" s="117"/>
      <c r="HT286" s="117"/>
      <c r="HU286" s="117"/>
      <c r="HV286" s="117"/>
      <c r="HW286" s="117"/>
      <c r="HX286" s="117"/>
      <c r="HY286" s="117"/>
      <c r="HZ286" s="117"/>
      <c r="IA286" s="117"/>
      <c r="IB286" s="117"/>
      <c r="IC286" s="117"/>
      <c r="ID286" s="117"/>
      <c r="IE286" s="117"/>
      <c r="IF286" s="117"/>
      <c r="IG286" s="117"/>
      <c r="IH286" s="117"/>
      <c r="II286" s="117"/>
      <c r="IJ286" s="117"/>
      <c r="IK286" s="117"/>
      <c r="IL286" s="117"/>
      <c r="IM286" s="117"/>
      <c r="IN286" s="117"/>
      <c r="IO286" s="117"/>
      <c r="IP286" s="117"/>
      <c r="IQ286" s="117"/>
      <c r="IR286" s="117"/>
      <c r="IS286" s="117"/>
      <c r="IT286" s="117"/>
      <c r="IU286" s="117"/>
      <c r="IV286" s="117"/>
      <c r="IW286" s="117"/>
    </row>
    <row r="287" customFormat="false" ht="12.75" hidden="false" customHeight="false" outlineLevel="0" collapsed="false">
      <c r="A287" s="117"/>
      <c r="B287" s="128"/>
      <c r="L287" s="117"/>
      <c r="M287" s="117"/>
      <c r="N287" s="117"/>
      <c r="O287" s="117"/>
      <c r="P287" s="117"/>
      <c r="Q287" s="117"/>
      <c r="R287" s="117"/>
      <c r="S287" s="117"/>
      <c r="T287" s="117"/>
      <c r="U287" s="117"/>
      <c r="V287" s="117"/>
      <c r="W287" s="117"/>
      <c r="X287" s="117"/>
      <c r="Y287" s="117"/>
      <c r="Z287" s="117"/>
      <c r="AA287" s="117"/>
      <c r="AB287" s="117"/>
      <c r="AC287" s="117"/>
      <c r="AD287" s="117"/>
      <c r="AE287" s="117"/>
      <c r="AF287" s="117"/>
      <c r="AG287" s="117"/>
      <c r="AH287" s="117"/>
      <c r="AI287" s="117"/>
      <c r="AJ287" s="117"/>
      <c r="AK287" s="117"/>
      <c r="AL287" s="117"/>
      <c r="AM287" s="117"/>
      <c r="AN287" s="117"/>
      <c r="AO287" s="117"/>
      <c r="AP287" s="117"/>
      <c r="AQ287" s="117"/>
      <c r="AR287" s="117"/>
      <c r="AS287" s="117"/>
      <c r="AT287" s="117"/>
      <c r="AU287" s="117"/>
      <c r="AV287" s="117"/>
      <c r="AW287" s="117"/>
      <c r="AX287" s="117"/>
      <c r="AY287" s="117"/>
      <c r="AZ287" s="117"/>
      <c r="BA287" s="117"/>
      <c r="BB287" s="117"/>
      <c r="BC287" s="117"/>
      <c r="BD287" s="117"/>
      <c r="BE287" s="117"/>
      <c r="BF287" s="117"/>
      <c r="BG287" s="117"/>
      <c r="BH287" s="117"/>
      <c r="BI287" s="117"/>
      <c r="BJ287" s="117"/>
      <c r="BK287" s="117"/>
      <c r="BL287" s="117"/>
      <c r="BM287" s="117"/>
      <c r="BN287" s="117"/>
      <c r="BO287" s="117"/>
      <c r="BP287" s="117"/>
      <c r="BQ287" s="117"/>
      <c r="BR287" s="117"/>
      <c r="BS287" s="117"/>
      <c r="BT287" s="117"/>
      <c r="BU287" s="117"/>
      <c r="BV287" s="117"/>
      <c r="BW287" s="117"/>
      <c r="BX287" s="117"/>
      <c r="BY287" s="117"/>
      <c r="BZ287" s="117"/>
      <c r="CA287" s="117"/>
      <c r="CB287" s="117"/>
      <c r="CC287" s="117"/>
      <c r="CD287" s="117"/>
      <c r="CE287" s="117"/>
      <c r="CF287" s="117"/>
      <c r="CG287" s="117"/>
      <c r="CH287" s="117"/>
      <c r="CI287" s="117"/>
      <c r="CJ287" s="117"/>
      <c r="CK287" s="117"/>
      <c r="CL287" s="117"/>
      <c r="CM287" s="117"/>
      <c r="CN287" s="117"/>
      <c r="CO287" s="117"/>
      <c r="CP287" s="117"/>
      <c r="CQ287" s="117"/>
      <c r="CR287" s="117"/>
      <c r="CS287" s="117"/>
      <c r="CT287" s="117"/>
      <c r="CU287" s="117"/>
      <c r="CV287" s="117"/>
      <c r="CW287" s="117"/>
      <c r="CX287" s="117"/>
      <c r="CY287" s="117"/>
      <c r="CZ287" s="117"/>
      <c r="DA287" s="117"/>
      <c r="DB287" s="117"/>
      <c r="DC287" s="117"/>
      <c r="DD287" s="117"/>
      <c r="DE287" s="117"/>
      <c r="DF287" s="117"/>
      <c r="DG287" s="117"/>
      <c r="DH287" s="117"/>
      <c r="DI287" s="117"/>
      <c r="DJ287" s="117"/>
      <c r="DK287" s="117"/>
      <c r="DL287" s="117"/>
      <c r="DM287" s="117"/>
      <c r="DN287" s="117"/>
      <c r="DO287" s="117"/>
      <c r="DP287" s="117"/>
      <c r="DQ287" s="117"/>
      <c r="DR287" s="117"/>
      <c r="DS287" s="117"/>
      <c r="DT287" s="117"/>
      <c r="DU287" s="117"/>
      <c r="DV287" s="117"/>
      <c r="DW287" s="117"/>
      <c r="DX287" s="117"/>
      <c r="DY287" s="117"/>
      <c r="DZ287" s="117"/>
      <c r="EA287" s="117"/>
      <c r="EB287" s="117"/>
      <c r="EC287" s="117"/>
      <c r="ED287" s="117"/>
      <c r="EE287" s="117"/>
      <c r="EF287" s="117"/>
      <c r="EG287" s="117"/>
      <c r="EH287" s="117"/>
      <c r="EI287" s="117"/>
      <c r="EJ287" s="117"/>
      <c r="EK287" s="117"/>
      <c r="EL287" s="117"/>
      <c r="EM287" s="117"/>
      <c r="EN287" s="117"/>
      <c r="EO287" s="117"/>
      <c r="EP287" s="117"/>
      <c r="EQ287" s="117"/>
      <c r="ER287" s="117"/>
      <c r="ES287" s="117"/>
      <c r="ET287" s="117"/>
      <c r="EU287" s="117"/>
      <c r="EV287" s="117"/>
      <c r="EW287" s="117"/>
      <c r="EX287" s="117"/>
      <c r="EY287" s="117"/>
      <c r="EZ287" s="117"/>
      <c r="FA287" s="117"/>
      <c r="FB287" s="117"/>
      <c r="FC287" s="117"/>
      <c r="FD287" s="117"/>
      <c r="FE287" s="117"/>
      <c r="FF287" s="117"/>
      <c r="FG287" s="117"/>
      <c r="FH287" s="117"/>
      <c r="FI287" s="117"/>
      <c r="FJ287" s="117"/>
      <c r="FK287" s="117"/>
      <c r="FL287" s="117"/>
      <c r="FM287" s="117"/>
      <c r="FN287" s="117"/>
      <c r="FO287" s="117"/>
      <c r="FP287" s="117"/>
      <c r="FQ287" s="117"/>
      <c r="FR287" s="117"/>
      <c r="FS287" s="117"/>
      <c r="FT287" s="117"/>
      <c r="FU287" s="117"/>
      <c r="FV287" s="117"/>
      <c r="FW287" s="117"/>
      <c r="FX287" s="117"/>
      <c r="FY287" s="117"/>
      <c r="FZ287" s="117"/>
      <c r="GA287" s="117"/>
      <c r="GB287" s="117"/>
      <c r="GC287" s="117"/>
      <c r="GD287" s="117"/>
      <c r="GE287" s="117"/>
      <c r="GF287" s="117"/>
      <c r="GG287" s="117"/>
      <c r="GH287" s="117"/>
      <c r="GI287" s="117"/>
      <c r="GJ287" s="117"/>
      <c r="GK287" s="117"/>
      <c r="GL287" s="117"/>
      <c r="GM287" s="117"/>
      <c r="GN287" s="117"/>
      <c r="GO287" s="117"/>
      <c r="GP287" s="117"/>
      <c r="GQ287" s="117"/>
      <c r="GR287" s="117"/>
      <c r="GS287" s="117"/>
      <c r="GT287" s="117"/>
      <c r="GU287" s="117"/>
      <c r="GV287" s="117"/>
      <c r="GW287" s="117"/>
      <c r="GX287" s="117"/>
      <c r="GY287" s="117"/>
      <c r="GZ287" s="117"/>
      <c r="HA287" s="117"/>
      <c r="HB287" s="117"/>
      <c r="HC287" s="117"/>
      <c r="HD287" s="117"/>
      <c r="HE287" s="117"/>
      <c r="HF287" s="117"/>
      <c r="HG287" s="117"/>
      <c r="HH287" s="117"/>
      <c r="HI287" s="117"/>
      <c r="HJ287" s="117"/>
      <c r="HK287" s="117"/>
      <c r="HL287" s="117"/>
      <c r="HM287" s="117"/>
      <c r="HN287" s="117"/>
      <c r="HO287" s="117"/>
      <c r="HP287" s="117"/>
      <c r="HQ287" s="117"/>
      <c r="HR287" s="117"/>
      <c r="HS287" s="117"/>
      <c r="HT287" s="117"/>
      <c r="HU287" s="117"/>
      <c r="HV287" s="117"/>
      <c r="HW287" s="117"/>
      <c r="HX287" s="117"/>
      <c r="HY287" s="117"/>
      <c r="HZ287" s="117"/>
      <c r="IA287" s="117"/>
      <c r="IB287" s="117"/>
      <c r="IC287" s="117"/>
      <c r="ID287" s="117"/>
      <c r="IE287" s="117"/>
      <c r="IF287" s="117"/>
      <c r="IG287" s="117"/>
      <c r="IH287" s="117"/>
      <c r="II287" s="117"/>
      <c r="IJ287" s="117"/>
      <c r="IK287" s="117"/>
      <c r="IL287" s="117"/>
      <c r="IM287" s="117"/>
      <c r="IN287" s="117"/>
      <c r="IO287" s="117"/>
      <c r="IP287" s="117"/>
      <c r="IQ287" s="117"/>
      <c r="IR287" s="117"/>
      <c r="IS287" s="117"/>
      <c r="IT287" s="117"/>
      <c r="IU287" s="117"/>
      <c r="IV287" s="117"/>
      <c r="IW287" s="117"/>
    </row>
    <row r="288" customFormat="false" ht="12.75" hidden="false" customHeight="false" outlineLevel="0" collapsed="false">
      <c r="A288" s="117"/>
      <c r="B288" s="128"/>
      <c r="L288" s="117"/>
      <c r="M288" s="117"/>
      <c r="N288" s="117"/>
      <c r="O288" s="117"/>
      <c r="P288" s="117"/>
      <c r="Q288" s="117"/>
      <c r="R288" s="117"/>
      <c r="S288" s="117"/>
      <c r="T288" s="117"/>
      <c r="U288" s="117"/>
      <c r="V288" s="117"/>
      <c r="W288" s="117"/>
      <c r="X288" s="117"/>
      <c r="Y288" s="117"/>
      <c r="Z288" s="117"/>
      <c r="AA288" s="117"/>
      <c r="AB288" s="117"/>
      <c r="AC288" s="117"/>
      <c r="AD288" s="117"/>
      <c r="AE288" s="117"/>
      <c r="AF288" s="117"/>
      <c r="AG288" s="117"/>
      <c r="AH288" s="117"/>
      <c r="AI288" s="117"/>
      <c r="AJ288" s="117"/>
      <c r="AK288" s="117"/>
      <c r="AL288" s="117"/>
      <c r="AM288" s="117"/>
      <c r="AN288" s="117"/>
      <c r="AO288" s="117"/>
      <c r="AP288" s="117"/>
      <c r="AQ288" s="117"/>
      <c r="AR288" s="117"/>
      <c r="AS288" s="117"/>
      <c r="AT288" s="117"/>
      <c r="AU288" s="117"/>
      <c r="AV288" s="117"/>
      <c r="AW288" s="117"/>
      <c r="AX288" s="117"/>
      <c r="AY288" s="117"/>
      <c r="AZ288" s="117"/>
      <c r="BA288" s="117"/>
      <c r="BB288" s="117"/>
      <c r="BC288" s="117"/>
      <c r="BD288" s="117"/>
      <c r="BE288" s="117"/>
      <c r="BF288" s="117"/>
      <c r="BG288" s="117"/>
      <c r="BH288" s="117"/>
      <c r="BI288" s="117"/>
      <c r="BJ288" s="117"/>
      <c r="BK288" s="117"/>
      <c r="BL288" s="117"/>
      <c r="BM288" s="117"/>
      <c r="BN288" s="117"/>
      <c r="BO288" s="117"/>
      <c r="BP288" s="117"/>
      <c r="BQ288" s="117"/>
      <c r="BR288" s="117"/>
      <c r="BS288" s="117"/>
      <c r="BT288" s="117"/>
      <c r="BU288" s="117"/>
      <c r="BV288" s="117"/>
      <c r="BW288" s="117"/>
      <c r="BX288" s="117"/>
      <c r="BY288" s="117"/>
      <c r="BZ288" s="117"/>
      <c r="CA288" s="117"/>
      <c r="CB288" s="117"/>
      <c r="CC288" s="117"/>
      <c r="CD288" s="117"/>
      <c r="CE288" s="117"/>
      <c r="CF288" s="117"/>
      <c r="CG288" s="117"/>
      <c r="CH288" s="117"/>
      <c r="CI288" s="117"/>
      <c r="CJ288" s="117"/>
      <c r="CK288" s="117"/>
      <c r="CL288" s="117"/>
      <c r="CM288" s="117"/>
      <c r="CN288" s="117"/>
      <c r="CO288" s="117"/>
      <c r="CP288" s="117"/>
      <c r="CQ288" s="117"/>
      <c r="CR288" s="117"/>
      <c r="CS288" s="117"/>
      <c r="CT288" s="117"/>
      <c r="CU288" s="117"/>
      <c r="CV288" s="117"/>
      <c r="CW288" s="117"/>
      <c r="CX288" s="117"/>
      <c r="CY288" s="117"/>
      <c r="CZ288" s="117"/>
      <c r="DA288" s="117"/>
      <c r="DB288" s="117"/>
      <c r="DC288" s="117"/>
      <c r="DD288" s="117"/>
      <c r="DE288" s="117"/>
      <c r="DF288" s="117"/>
      <c r="DG288" s="117"/>
      <c r="DH288" s="117"/>
      <c r="DI288" s="117"/>
      <c r="DJ288" s="117"/>
      <c r="DK288" s="117"/>
      <c r="DL288" s="117"/>
      <c r="DM288" s="117"/>
      <c r="DN288" s="117"/>
      <c r="DO288" s="117"/>
      <c r="DP288" s="117"/>
      <c r="DQ288" s="117"/>
      <c r="DR288" s="117"/>
      <c r="DS288" s="117"/>
      <c r="DT288" s="117"/>
      <c r="DU288" s="117"/>
      <c r="DV288" s="117"/>
      <c r="DW288" s="117"/>
      <c r="DX288" s="117"/>
      <c r="DY288" s="117"/>
      <c r="DZ288" s="117"/>
      <c r="EA288" s="117"/>
      <c r="EB288" s="117"/>
      <c r="EC288" s="117"/>
      <c r="ED288" s="117"/>
      <c r="EE288" s="117"/>
      <c r="EF288" s="117"/>
      <c r="EG288" s="117"/>
      <c r="EH288" s="117"/>
      <c r="EI288" s="117"/>
      <c r="EJ288" s="117"/>
      <c r="EK288" s="117"/>
      <c r="EL288" s="117"/>
      <c r="EM288" s="117"/>
      <c r="EN288" s="117"/>
      <c r="EO288" s="117"/>
      <c r="EP288" s="117"/>
      <c r="EQ288" s="117"/>
      <c r="ER288" s="117"/>
      <c r="ES288" s="117"/>
      <c r="ET288" s="117"/>
      <c r="EU288" s="117"/>
      <c r="EV288" s="117"/>
      <c r="EW288" s="117"/>
      <c r="EX288" s="117"/>
      <c r="EY288" s="117"/>
      <c r="EZ288" s="117"/>
      <c r="FA288" s="117"/>
      <c r="FB288" s="117"/>
      <c r="FC288" s="117"/>
      <c r="FD288" s="117"/>
      <c r="FE288" s="117"/>
      <c r="FF288" s="117"/>
      <c r="FG288" s="117"/>
      <c r="FH288" s="117"/>
      <c r="FI288" s="117"/>
      <c r="FJ288" s="117"/>
      <c r="FK288" s="117"/>
      <c r="FL288" s="117"/>
      <c r="FM288" s="117"/>
      <c r="FN288" s="117"/>
      <c r="FO288" s="117"/>
      <c r="FP288" s="117"/>
      <c r="FQ288" s="117"/>
      <c r="FR288" s="117"/>
      <c r="FS288" s="117"/>
      <c r="FT288" s="117"/>
      <c r="FU288" s="117"/>
      <c r="FV288" s="117"/>
      <c r="FW288" s="117"/>
      <c r="FX288" s="117"/>
      <c r="FY288" s="117"/>
      <c r="FZ288" s="117"/>
      <c r="GA288" s="117"/>
      <c r="GB288" s="117"/>
      <c r="GC288" s="117"/>
      <c r="GD288" s="117"/>
      <c r="GE288" s="117"/>
      <c r="GF288" s="117"/>
      <c r="GG288" s="117"/>
      <c r="GH288" s="117"/>
      <c r="GI288" s="117"/>
      <c r="GJ288" s="117"/>
      <c r="GK288" s="117"/>
      <c r="GL288" s="117"/>
      <c r="GM288" s="117"/>
      <c r="GN288" s="117"/>
      <c r="GO288" s="117"/>
      <c r="GP288" s="117"/>
      <c r="GQ288" s="117"/>
      <c r="GR288" s="117"/>
      <c r="GS288" s="117"/>
      <c r="GT288" s="117"/>
      <c r="GU288" s="117"/>
      <c r="GV288" s="117"/>
      <c r="GW288" s="117"/>
      <c r="GX288" s="117"/>
      <c r="GY288" s="117"/>
      <c r="GZ288" s="117"/>
      <c r="HA288" s="117"/>
      <c r="HB288" s="117"/>
      <c r="HC288" s="117"/>
      <c r="HD288" s="117"/>
      <c r="HE288" s="117"/>
      <c r="HF288" s="117"/>
      <c r="HG288" s="117"/>
      <c r="HH288" s="117"/>
      <c r="HI288" s="117"/>
      <c r="HJ288" s="117"/>
      <c r="HK288" s="117"/>
      <c r="HL288" s="117"/>
      <c r="HM288" s="117"/>
      <c r="HN288" s="117"/>
      <c r="HO288" s="117"/>
      <c r="HP288" s="117"/>
      <c r="HQ288" s="117"/>
      <c r="HR288" s="117"/>
      <c r="HS288" s="117"/>
      <c r="HT288" s="117"/>
      <c r="HU288" s="117"/>
      <c r="HV288" s="117"/>
      <c r="HW288" s="117"/>
      <c r="HX288" s="117"/>
      <c r="HY288" s="117"/>
      <c r="HZ288" s="117"/>
      <c r="IA288" s="117"/>
      <c r="IB288" s="117"/>
      <c r="IC288" s="117"/>
      <c r="ID288" s="117"/>
      <c r="IE288" s="117"/>
      <c r="IF288" s="117"/>
      <c r="IG288" s="117"/>
      <c r="IH288" s="117"/>
      <c r="II288" s="117"/>
      <c r="IJ288" s="117"/>
      <c r="IK288" s="117"/>
      <c r="IL288" s="117"/>
      <c r="IM288" s="117"/>
      <c r="IN288" s="117"/>
      <c r="IO288" s="117"/>
      <c r="IP288" s="117"/>
      <c r="IQ288" s="117"/>
      <c r="IR288" s="117"/>
      <c r="IS288" s="117"/>
      <c r="IT288" s="117"/>
      <c r="IU288" s="117"/>
      <c r="IV288" s="117"/>
      <c r="IW288" s="117"/>
    </row>
    <row r="289" customFormat="false" ht="12.75" hidden="false" customHeight="false" outlineLevel="0" collapsed="false">
      <c r="A289" s="117"/>
      <c r="B289" s="128"/>
      <c r="L289" s="117"/>
      <c r="M289" s="117"/>
      <c r="N289" s="117"/>
      <c r="O289" s="117"/>
      <c r="P289" s="117"/>
      <c r="Q289" s="117"/>
      <c r="R289" s="117"/>
      <c r="S289" s="117"/>
      <c r="T289" s="117"/>
      <c r="U289" s="117"/>
      <c r="V289" s="117"/>
      <c r="W289" s="117"/>
      <c r="X289" s="117"/>
      <c r="Y289" s="117"/>
      <c r="Z289" s="117"/>
      <c r="AA289" s="117"/>
      <c r="AB289" s="117"/>
      <c r="AC289" s="117"/>
      <c r="AD289" s="117"/>
      <c r="AE289" s="117"/>
      <c r="AF289" s="117"/>
      <c r="AG289" s="117"/>
      <c r="AH289" s="117"/>
      <c r="AI289" s="117"/>
      <c r="AJ289" s="117"/>
      <c r="AK289" s="117"/>
      <c r="AL289" s="117"/>
      <c r="AM289" s="117"/>
      <c r="AN289" s="117"/>
      <c r="AO289" s="117"/>
      <c r="AP289" s="117"/>
      <c r="AQ289" s="117"/>
      <c r="AR289" s="117"/>
      <c r="AS289" s="117"/>
      <c r="AT289" s="117"/>
      <c r="AU289" s="117"/>
      <c r="AV289" s="117"/>
      <c r="AW289" s="117"/>
      <c r="AX289" s="117"/>
      <c r="AY289" s="117"/>
      <c r="AZ289" s="117"/>
      <c r="BA289" s="117"/>
      <c r="BB289" s="117"/>
      <c r="BC289" s="117"/>
      <c r="BD289" s="117"/>
      <c r="BE289" s="117"/>
      <c r="BF289" s="117"/>
      <c r="BG289" s="117"/>
      <c r="BH289" s="117"/>
      <c r="BI289" s="117"/>
      <c r="BJ289" s="117"/>
      <c r="BK289" s="117"/>
      <c r="BL289" s="117"/>
      <c r="BM289" s="117"/>
      <c r="BN289" s="117"/>
      <c r="BO289" s="117"/>
      <c r="BP289" s="117"/>
      <c r="BQ289" s="117"/>
      <c r="BR289" s="117"/>
      <c r="BS289" s="117"/>
      <c r="BT289" s="117"/>
      <c r="BU289" s="117"/>
      <c r="BV289" s="117"/>
      <c r="BW289" s="117"/>
      <c r="BX289" s="117"/>
      <c r="BY289" s="117"/>
      <c r="BZ289" s="117"/>
      <c r="CA289" s="117"/>
      <c r="CB289" s="117"/>
      <c r="CC289" s="117"/>
      <c r="CD289" s="117"/>
      <c r="CE289" s="117"/>
      <c r="CF289" s="117"/>
      <c r="CG289" s="117"/>
      <c r="CH289" s="117"/>
      <c r="CI289" s="117"/>
      <c r="CJ289" s="117"/>
      <c r="CK289" s="117"/>
      <c r="CL289" s="117"/>
      <c r="CM289" s="117"/>
      <c r="CN289" s="117"/>
      <c r="CO289" s="117"/>
      <c r="CP289" s="117"/>
      <c r="CQ289" s="117"/>
      <c r="CR289" s="117"/>
      <c r="CS289" s="117"/>
      <c r="CT289" s="117"/>
      <c r="CU289" s="117"/>
      <c r="CV289" s="117"/>
      <c r="CW289" s="117"/>
      <c r="CX289" s="117"/>
      <c r="CY289" s="117"/>
      <c r="CZ289" s="117"/>
      <c r="DA289" s="117"/>
      <c r="DB289" s="117"/>
      <c r="DC289" s="117"/>
      <c r="DD289" s="117"/>
      <c r="DE289" s="117"/>
      <c r="DF289" s="117"/>
      <c r="DG289" s="117"/>
      <c r="DH289" s="117"/>
      <c r="DI289" s="117"/>
      <c r="DJ289" s="117"/>
      <c r="DK289" s="117"/>
      <c r="DL289" s="117"/>
      <c r="DM289" s="117"/>
      <c r="DN289" s="117"/>
      <c r="DO289" s="117"/>
      <c r="DP289" s="117"/>
      <c r="DQ289" s="117"/>
      <c r="DR289" s="117"/>
      <c r="DS289" s="117"/>
      <c r="DT289" s="117"/>
      <c r="DU289" s="117"/>
      <c r="DV289" s="117"/>
      <c r="DW289" s="117"/>
      <c r="DX289" s="117"/>
      <c r="DY289" s="117"/>
      <c r="DZ289" s="117"/>
      <c r="EA289" s="117"/>
      <c r="EB289" s="117"/>
      <c r="EC289" s="117"/>
      <c r="ED289" s="117"/>
      <c r="EE289" s="117"/>
      <c r="EF289" s="117"/>
      <c r="EG289" s="117"/>
      <c r="EH289" s="117"/>
      <c r="EI289" s="117"/>
      <c r="EJ289" s="117"/>
      <c r="EK289" s="117"/>
      <c r="EL289" s="117"/>
      <c r="EM289" s="117"/>
      <c r="EN289" s="117"/>
      <c r="EO289" s="117"/>
      <c r="EP289" s="117"/>
      <c r="EQ289" s="117"/>
      <c r="ER289" s="117"/>
      <c r="ES289" s="117"/>
      <c r="ET289" s="117"/>
      <c r="EU289" s="117"/>
      <c r="EV289" s="117"/>
      <c r="EW289" s="117"/>
      <c r="EX289" s="117"/>
      <c r="EY289" s="117"/>
      <c r="EZ289" s="117"/>
      <c r="FA289" s="117"/>
      <c r="FB289" s="117"/>
      <c r="FC289" s="117"/>
      <c r="FD289" s="117"/>
      <c r="FE289" s="117"/>
      <c r="FF289" s="117"/>
      <c r="FG289" s="117"/>
      <c r="FH289" s="117"/>
      <c r="FI289" s="117"/>
      <c r="FJ289" s="117"/>
      <c r="FK289" s="117"/>
      <c r="FL289" s="117"/>
      <c r="FM289" s="117"/>
      <c r="FN289" s="117"/>
      <c r="FO289" s="117"/>
      <c r="FP289" s="117"/>
      <c r="FQ289" s="117"/>
      <c r="FR289" s="117"/>
      <c r="FS289" s="117"/>
      <c r="FT289" s="117"/>
      <c r="FU289" s="117"/>
      <c r="FV289" s="117"/>
      <c r="FW289" s="117"/>
      <c r="FX289" s="117"/>
      <c r="FY289" s="117"/>
      <c r="FZ289" s="117"/>
      <c r="GA289" s="117"/>
      <c r="GB289" s="117"/>
      <c r="GC289" s="117"/>
      <c r="GD289" s="117"/>
      <c r="GE289" s="117"/>
      <c r="GF289" s="117"/>
      <c r="GG289" s="117"/>
      <c r="GH289" s="117"/>
      <c r="GI289" s="117"/>
      <c r="GJ289" s="117"/>
      <c r="GK289" s="117"/>
      <c r="GL289" s="117"/>
      <c r="GM289" s="117"/>
      <c r="GN289" s="117"/>
      <c r="GO289" s="117"/>
      <c r="GP289" s="117"/>
      <c r="GQ289" s="117"/>
      <c r="GR289" s="117"/>
      <c r="GS289" s="117"/>
      <c r="GT289" s="117"/>
      <c r="GU289" s="117"/>
      <c r="GV289" s="117"/>
      <c r="GW289" s="117"/>
      <c r="GX289" s="117"/>
      <c r="GY289" s="117"/>
      <c r="GZ289" s="117"/>
      <c r="HA289" s="117"/>
      <c r="HB289" s="117"/>
      <c r="HC289" s="117"/>
      <c r="HD289" s="117"/>
      <c r="HE289" s="117"/>
      <c r="HF289" s="117"/>
      <c r="HG289" s="117"/>
      <c r="HH289" s="117"/>
      <c r="HI289" s="117"/>
      <c r="HJ289" s="117"/>
      <c r="HK289" s="117"/>
      <c r="HL289" s="117"/>
      <c r="HM289" s="117"/>
      <c r="HN289" s="117"/>
      <c r="HO289" s="117"/>
      <c r="HP289" s="117"/>
      <c r="HQ289" s="117"/>
      <c r="HR289" s="117"/>
      <c r="HS289" s="117"/>
      <c r="HT289" s="117"/>
      <c r="HU289" s="117"/>
      <c r="HV289" s="117"/>
      <c r="HW289" s="117"/>
      <c r="HX289" s="117"/>
      <c r="HY289" s="117"/>
      <c r="HZ289" s="117"/>
      <c r="IA289" s="117"/>
      <c r="IB289" s="117"/>
      <c r="IC289" s="117"/>
      <c r="ID289" s="117"/>
      <c r="IE289" s="117"/>
      <c r="IF289" s="117"/>
      <c r="IG289" s="117"/>
      <c r="IH289" s="117"/>
      <c r="II289" s="117"/>
      <c r="IJ289" s="117"/>
      <c r="IK289" s="117"/>
      <c r="IL289" s="117"/>
      <c r="IM289" s="117"/>
      <c r="IN289" s="117"/>
      <c r="IO289" s="117"/>
      <c r="IP289" s="117"/>
      <c r="IQ289" s="117"/>
      <c r="IR289" s="117"/>
      <c r="IS289" s="117"/>
      <c r="IT289" s="117"/>
      <c r="IU289" s="117"/>
      <c r="IV289" s="117"/>
      <c r="IW289" s="117"/>
    </row>
    <row r="290" customFormat="false" ht="12.75" hidden="false" customHeight="false" outlineLevel="0" collapsed="false">
      <c r="A290" s="117"/>
      <c r="B290" s="128"/>
      <c r="L290" s="117"/>
      <c r="M290" s="117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  <c r="Z290" s="117"/>
      <c r="AA290" s="117"/>
      <c r="AB290" s="117"/>
      <c r="AC290" s="117"/>
      <c r="AD290" s="117"/>
      <c r="AE290" s="117"/>
      <c r="AF290" s="117"/>
      <c r="AG290" s="117"/>
      <c r="AH290" s="117"/>
      <c r="AI290" s="117"/>
      <c r="AJ290" s="117"/>
      <c r="AK290" s="117"/>
      <c r="AL290" s="117"/>
      <c r="AM290" s="117"/>
      <c r="AN290" s="117"/>
      <c r="AO290" s="117"/>
      <c r="AP290" s="117"/>
      <c r="AQ290" s="117"/>
      <c r="AR290" s="117"/>
      <c r="AS290" s="117"/>
      <c r="AT290" s="117"/>
      <c r="AU290" s="117"/>
      <c r="AV290" s="117"/>
      <c r="AW290" s="117"/>
      <c r="AX290" s="117"/>
      <c r="AY290" s="117"/>
      <c r="AZ290" s="117"/>
      <c r="BA290" s="117"/>
      <c r="BB290" s="117"/>
      <c r="BC290" s="117"/>
      <c r="BD290" s="117"/>
      <c r="BE290" s="117"/>
      <c r="BF290" s="117"/>
      <c r="BG290" s="117"/>
      <c r="BH290" s="117"/>
      <c r="BI290" s="117"/>
      <c r="BJ290" s="117"/>
      <c r="BK290" s="117"/>
      <c r="BL290" s="117"/>
      <c r="BM290" s="117"/>
      <c r="BN290" s="117"/>
      <c r="BO290" s="117"/>
      <c r="BP290" s="117"/>
      <c r="BQ290" s="117"/>
      <c r="BR290" s="117"/>
      <c r="BS290" s="117"/>
      <c r="BT290" s="117"/>
      <c r="BU290" s="117"/>
      <c r="BV290" s="117"/>
      <c r="BW290" s="117"/>
      <c r="BX290" s="117"/>
      <c r="BY290" s="117"/>
      <c r="BZ290" s="117"/>
      <c r="CA290" s="117"/>
      <c r="CB290" s="117"/>
      <c r="CC290" s="117"/>
      <c r="CD290" s="117"/>
      <c r="CE290" s="117"/>
      <c r="CF290" s="117"/>
      <c r="CG290" s="117"/>
      <c r="CH290" s="117"/>
      <c r="CI290" s="117"/>
      <c r="CJ290" s="117"/>
      <c r="CK290" s="117"/>
      <c r="CL290" s="117"/>
      <c r="CM290" s="117"/>
      <c r="CN290" s="117"/>
      <c r="CO290" s="117"/>
      <c r="CP290" s="117"/>
      <c r="CQ290" s="117"/>
      <c r="CR290" s="117"/>
      <c r="CS290" s="117"/>
      <c r="CT290" s="117"/>
      <c r="CU290" s="117"/>
      <c r="CV290" s="117"/>
      <c r="CW290" s="117"/>
      <c r="CX290" s="117"/>
      <c r="CY290" s="117"/>
      <c r="CZ290" s="117"/>
      <c r="DA290" s="117"/>
      <c r="DB290" s="117"/>
      <c r="DC290" s="117"/>
      <c r="DD290" s="117"/>
      <c r="DE290" s="117"/>
      <c r="DF290" s="117"/>
      <c r="DG290" s="117"/>
      <c r="DH290" s="117"/>
      <c r="DI290" s="117"/>
      <c r="DJ290" s="117"/>
      <c r="DK290" s="117"/>
      <c r="DL290" s="117"/>
      <c r="DM290" s="117"/>
      <c r="DN290" s="117"/>
      <c r="DO290" s="117"/>
      <c r="DP290" s="117"/>
      <c r="DQ290" s="117"/>
      <c r="DR290" s="117"/>
      <c r="DS290" s="117"/>
      <c r="DT290" s="117"/>
      <c r="DU290" s="117"/>
      <c r="DV290" s="117"/>
      <c r="DW290" s="117"/>
      <c r="DX290" s="117"/>
      <c r="DY290" s="117"/>
      <c r="DZ290" s="117"/>
      <c r="EA290" s="117"/>
      <c r="EB290" s="117"/>
      <c r="EC290" s="117"/>
      <c r="ED290" s="117"/>
      <c r="EE290" s="117"/>
      <c r="EF290" s="117"/>
      <c r="EG290" s="117"/>
      <c r="EH290" s="117"/>
      <c r="EI290" s="117"/>
      <c r="EJ290" s="117"/>
      <c r="EK290" s="117"/>
      <c r="EL290" s="117"/>
      <c r="EM290" s="117"/>
      <c r="EN290" s="117"/>
      <c r="EO290" s="117"/>
      <c r="EP290" s="117"/>
      <c r="EQ290" s="117"/>
      <c r="ER290" s="117"/>
      <c r="ES290" s="117"/>
      <c r="ET290" s="117"/>
      <c r="EU290" s="117"/>
      <c r="EV290" s="117"/>
      <c r="EW290" s="117"/>
      <c r="EX290" s="117"/>
      <c r="EY290" s="117"/>
      <c r="EZ290" s="117"/>
      <c r="FA290" s="117"/>
      <c r="FB290" s="117"/>
      <c r="FC290" s="117"/>
      <c r="FD290" s="117"/>
      <c r="FE290" s="117"/>
      <c r="FF290" s="117"/>
      <c r="FG290" s="117"/>
      <c r="FH290" s="117"/>
      <c r="FI290" s="117"/>
      <c r="FJ290" s="117"/>
      <c r="FK290" s="117"/>
      <c r="FL290" s="117"/>
      <c r="FM290" s="117"/>
      <c r="FN290" s="117"/>
      <c r="FO290" s="117"/>
      <c r="FP290" s="117"/>
      <c r="FQ290" s="117"/>
      <c r="FR290" s="117"/>
      <c r="FS290" s="117"/>
      <c r="FT290" s="117"/>
      <c r="FU290" s="117"/>
      <c r="FV290" s="117"/>
      <c r="FW290" s="117"/>
      <c r="FX290" s="117"/>
      <c r="FY290" s="117"/>
      <c r="FZ290" s="117"/>
      <c r="GA290" s="117"/>
      <c r="GB290" s="117"/>
      <c r="GC290" s="117"/>
      <c r="GD290" s="117"/>
      <c r="GE290" s="117"/>
      <c r="GF290" s="117"/>
      <c r="GG290" s="117"/>
      <c r="GH290" s="117"/>
      <c r="GI290" s="117"/>
      <c r="GJ290" s="117"/>
      <c r="GK290" s="117"/>
      <c r="GL290" s="117"/>
      <c r="GM290" s="117"/>
      <c r="GN290" s="117"/>
      <c r="GO290" s="117"/>
      <c r="GP290" s="117"/>
      <c r="GQ290" s="117"/>
      <c r="GR290" s="117"/>
      <c r="GS290" s="117"/>
      <c r="GT290" s="117"/>
      <c r="GU290" s="117"/>
      <c r="GV290" s="117"/>
      <c r="GW290" s="117"/>
      <c r="GX290" s="117"/>
      <c r="GY290" s="117"/>
      <c r="GZ290" s="117"/>
      <c r="HA290" s="117"/>
      <c r="HB290" s="117"/>
      <c r="HC290" s="117"/>
      <c r="HD290" s="117"/>
      <c r="HE290" s="117"/>
      <c r="HF290" s="117"/>
      <c r="HG290" s="117"/>
      <c r="HH290" s="117"/>
      <c r="HI290" s="117"/>
      <c r="HJ290" s="117"/>
      <c r="HK290" s="117"/>
      <c r="HL290" s="117"/>
      <c r="HM290" s="117"/>
      <c r="HN290" s="117"/>
      <c r="HO290" s="117"/>
      <c r="HP290" s="117"/>
      <c r="HQ290" s="117"/>
      <c r="HR290" s="117"/>
      <c r="HS290" s="117"/>
      <c r="HT290" s="117"/>
      <c r="HU290" s="117"/>
      <c r="HV290" s="117"/>
      <c r="HW290" s="117"/>
      <c r="HX290" s="117"/>
      <c r="HY290" s="117"/>
      <c r="HZ290" s="117"/>
      <c r="IA290" s="117"/>
      <c r="IB290" s="117"/>
      <c r="IC290" s="117"/>
      <c r="ID290" s="117"/>
      <c r="IE290" s="117"/>
      <c r="IF290" s="117"/>
      <c r="IG290" s="117"/>
      <c r="IH290" s="117"/>
      <c r="II290" s="117"/>
      <c r="IJ290" s="117"/>
      <c r="IK290" s="117"/>
      <c r="IL290" s="117"/>
      <c r="IM290" s="117"/>
      <c r="IN290" s="117"/>
      <c r="IO290" s="117"/>
      <c r="IP290" s="117"/>
      <c r="IQ290" s="117"/>
      <c r="IR290" s="117"/>
      <c r="IS290" s="117"/>
      <c r="IT290" s="117"/>
      <c r="IU290" s="117"/>
      <c r="IV290" s="117"/>
      <c r="IW290" s="117"/>
    </row>
    <row r="291" customFormat="false" ht="12.75" hidden="false" customHeight="false" outlineLevel="0" collapsed="false">
      <c r="A291" s="117"/>
      <c r="B291" s="128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  <c r="AA291" s="117"/>
      <c r="AB291" s="117"/>
      <c r="AC291" s="117"/>
      <c r="AD291" s="117"/>
      <c r="AE291" s="117"/>
      <c r="AF291" s="117"/>
      <c r="AG291" s="117"/>
      <c r="AH291" s="117"/>
      <c r="AI291" s="117"/>
      <c r="AJ291" s="117"/>
      <c r="AK291" s="117"/>
      <c r="AL291" s="117"/>
      <c r="AM291" s="117"/>
      <c r="AN291" s="117"/>
      <c r="AO291" s="117"/>
      <c r="AP291" s="117"/>
      <c r="AQ291" s="117"/>
      <c r="AR291" s="117"/>
      <c r="AS291" s="117"/>
      <c r="AT291" s="117"/>
      <c r="AU291" s="117"/>
      <c r="AV291" s="117"/>
      <c r="AW291" s="117"/>
      <c r="AX291" s="117"/>
      <c r="AY291" s="117"/>
      <c r="AZ291" s="117"/>
      <c r="BA291" s="117"/>
      <c r="BB291" s="117"/>
      <c r="BC291" s="117"/>
      <c r="BD291" s="117"/>
      <c r="BE291" s="117"/>
      <c r="BF291" s="117"/>
      <c r="BG291" s="117"/>
      <c r="BH291" s="117"/>
      <c r="BI291" s="117"/>
      <c r="BJ291" s="117"/>
      <c r="BK291" s="117"/>
      <c r="BL291" s="117"/>
      <c r="BM291" s="117"/>
      <c r="BN291" s="117"/>
      <c r="BO291" s="117"/>
      <c r="BP291" s="117"/>
      <c r="BQ291" s="117"/>
      <c r="BR291" s="117"/>
      <c r="BS291" s="117"/>
      <c r="BT291" s="117"/>
      <c r="BU291" s="117"/>
      <c r="BV291" s="117"/>
      <c r="BW291" s="117"/>
      <c r="BX291" s="117"/>
      <c r="BY291" s="117"/>
      <c r="BZ291" s="117"/>
      <c r="CA291" s="117"/>
      <c r="CB291" s="117"/>
      <c r="CC291" s="117"/>
      <c r="CD291" s="117"/>
      <c r="CE291" s="117"/>
      <c r="CF291" s="117"/>
      <c r="CG291" s="117"/>
      <c r="CH291" s="117"/>
      <c r="CI291" s="117"/>
      <c r="CJ291" s="117"/>
      <c r="CK291" s="117"/>
      <c r="CL291" s="117"/>
      <c r="CM291" s="117"/>
      <c r="CN291" s="117"/>
      <c r="CO291" s="117"/>
      <c r="CP291" s="117"/>
      <c r="CQ291" s="117"/>
      <c r="CR291" s="117"/>
      <c r="CS291" s="117"/>
      <c r="CT291" s="117"/>
      <c r="CU291" s="117"/>
      <c r="CV291" s="117"/>
      <c r="CW291" s="117"/>
      <c r="CX291" s="117"/>
      <c r="CY291" s="117"/>
      <c r="CZ291" s="117"/>
      <c r="DA291" s="117"/>
      <c r="DB291" s="117"/>
      <c r="DC291" s="117"/>
      <c r="DD291" s="117"/>
      <c r="DE291" s="117"/>
      <c r="DF291" s="117"/>
      <c r="DG291" s="117"/>
      <c r="DH291" s="117"/>
      <c r="DI291" s="117"/>
      <c r="DJ291" s="117"/>
      <c r="DK291" s="117"/>
      <c r="DL291" s="117"/>
      <c r="DM291" s="117"/>
      <c r="DN291" s="117"/>
      <c r="DO291" s="117"/>
      <c r="DP291" s="117"/>
      <c r="DQ291" s="117"/>
      <c r="DR291" s="117"/>
      <c r="DS291" s="117"/>
      <c r="DT291" s="117"/>
      <c r="DU291" s="117"/>
      <c r="DV291" s="117"/>
      <c r="DW291" s="117"/>
      <c r="DX291" s="117"/>
      <c r="DY291" s="117"/>
      <c r="DZ291" s="117"/>
      <c r="EA291" s="117"/>
      <c r="EB291" s="117"/>
      <c r="EC291" s="117"/>
      <c r="ED291" s="117"/>
      <c r="EE291" s="117"/>
      <c r="EF291" s="117"/>
      <c r="EG291" s="117"/>
      <c r="EH291" s="117"/>
      <c r="EI291" s="117"/>
      <c r="EJ291" s="117"/>
      <c r="EK291" s="117"/>
      <c r="EL291" s="117"/>
      <c r="EM291" s="117"/>
      <c r="EN291" s="117"/>
      <c r="EO291" s="117"/>
      <c r="EP291" s="117"/>
      <c r="EQ291" s="117"/>
      <c r="ER291" s="117"/>
      <c r="ES291" s="117"/>
      <c r="ET291" s="117"/>
      <c r="EU291" s="117"/>
      <c r="EV291" s="117"/>
      <c r="EW291" s="117"/>
      <c r="EX291" s="117"/>
      <c r="EY291" s="117"/>
      <c r="EZ291" s="117"/>
      <c r="FA291" s="117"/>
      <c r="FB291" s="117"/>
      <c r="FC291" s="117"/>
      <c r="FD291" s="117"/>
      <c r="FE291" s="117"/>
      <c r="FF291" s="117"/>
      <c r="FG291" s="117"/>
      <c r="FH291" s="117"/>
      <c r="FI291" s="117"/>
      <c r="FJ291" s="117"/>
      <c r="FK291" s="117"/>
      <c r="FL291" s="117"/>
      <c r="FM291" s="117"/>
      <c r="FN291" s="117"/>
      <c r="FO291" s="117"/>
      <c r="FP291" s="117"/>
      <c r="FQ291" s="117"/>
      <c r="FR291" s="117"/>
      <c r="FS291" s="117"/>
      <c r="FT291" s="117"/>
      <c r="FU291" s="117"/>
      <c r="FV291" s="117"/>
      <c r="FW291" s="117"/>
      <c r="FX291" s="117"/>
      <c r="FY291" s="117"/>
      <c r="FZ291" s="117"/>
      <c r="GA291" s="117"/>
      <c r="GB291" s="117"/>
      <c r="GC291" s="117"/>
      <c r="GD291" s="117"/>
      <c r="GE291" s="117"/>
      <c r="GF291" s="117"/>
      <c r="GG291" s="117"/>
      <c r="GH291" s="117"/>
      <c r="GI291" s="117"/>
      <c r="GJ291" s="117"/>
      <c r="GK291" s="117"/>
      <c r="GL291" s="117"/>
      <c r="GM291" s="117"/>
      <c r="GN291" s="117"/>
      <c r="GO291" s="117"/>
      <c r="GP291" s="117"/>
      <c r="GQ291" s="117"/>
      <c r="GR291" s="117"/>
      <c r="GS291" s="117"/>
      <c r="GT291" s="117"/>
      <c r="GU291" s="117"/>
      <c r="GV291" s="117"/>
      <c r="GW291" s="117"/>
      <c r="GX291" s="117"/>
      <c r="GY291" s="117"/>
      <c r="GZ291" s="117"/>
      <c r="HA291" s="117"/>
      <c r="HB291" s="117"/>
      <c r="HC291" s="117"/>
      <c r="HD291" s="117"/>
      <c r="HE291" s="117"/>
      <c r="HF291" s="117"/>
      <c r="HG291" s="117"/>
      <c r="HH291" s="117"/>
      <c r="HI291" s="117"/>
      <c r="HJ291" s="117"/>
      <c r="HK291" s="117"/>
      <c r="HL291" s="117"/>
      <c r="HM291" s="117"/>
      <c r="HN291" s="117"/>
      <c r="HO291" s="117"/>
      <c r="HP291" s="117"/>
      <c r="HQ291" s="117"/>
      <c r="HR291" s="117"/>
      <c r="HS291" s="117"/>
      <c r="HT291" s="117"/>
      <c r="HU291" s="117"/>
      <c r="HV291" s="117"/>
      <c r="HW291" s="117"/>
      <c r="HX291" s="117"/>
      <c r="HY291" s="117"/>
      <c r="HZ291" s="117"/>
      <c r="IA291" s="117"/>
      <c r="IB291" s="117"/>
      <c r="IC291" s="117"/>
      <c r="ID291" s="117"/>
      <c r="IE291" s="117"/>
      <c r="IF291" s="117"/>
      <c r="IG291" s="117"/>
      <c r="IH291" s="117"/>
      <c r="II291" s="117"/>
      <c r="IJ291" s="117"/>
      <c r="IK291" s="117"/>
      <c r="IL291" s="117"/>
      <c r="IM291" s="117"/>
      <c r="IN291" s="117"/>
      <c r="IO291" s="117"/>
      <c r="IP291" s="117"/>
      <c r="IQ291" s="117"/>
      <c r="IR291" s="117"/>
      <c r="IS291" s="117"/>
      <c r="IT291" s="117"/>
      <c r="IU291" s="117"/>
      <c r="IV291" s="117"/>
      <c r="IW291" s="117"/>
    </row>
    <row r="292" customFormat="false" ht="12.75" hidden="false" customHeight="false" outlineLevel="0" collapsed="false">
      <c r="A292" s="117"/>
      <c r="B292" s="128"/>
      <c r="L292" s="117"/>
      <c r="M292" s="117"/>
      <c r="N292" s="117"/>
      <c r="O292" s="117"/>
      <c r="P292" s="117"/>
      <c r="Q292" s="117"/>
      <c r="R292" s="117"/>
      <c r="S292" s="117"/>
      <c r="T292" s="117"/>
      <c r="U292" s="117"/>
      <c r="V292" s="117"/>
      <c r="W292" s="117"/>
      <c r="X292" s="117"/>
      <c r="Y292" s="117"/>
      <c r="Z292" s="117"/>
      <c r="AA292" s="117"/>
      <c r="AB292" s="117"/>
      <c r="AC292" s="117"/>
      <c r="AD292" s="117"/>
      <c r="AE292" s="117"/>
      <c r="AF292" s="117"/>
      <c r="AG292" s="117"/>
      <c r="AH292" s="117"/>
      <c r="AI292" s="117"/>
      <c r="AJ292" s="117"/>
      <c r="AK292" s="117"/>
      <c r="AL292" s="117"/>
      <c r="AM292" s="117"/>
      <c r="AN292" s="117"/>
      <c r="AO292" s="117"/>
      <c r="AP292" s="117"/>
      <c r="AQ292" s="117"/>
      <c r="AR292" s="117"/>
      <c r="AS292" s="117"/>
      <c r="AT292" s="117"/>
      <c r="AU292" s="117"/>
      <c r="AV292" s="117"/>
      <c r="AW292" s="117"/>
      <c r="AX292" s="117"/>
      <c r="AY292" s="117"/>
      <c r="AZ292" s="117"/>
      <c r="BA292" s="117"/>
      <c r="BB292" s="117"/>
      <c r="BC292" s="117"/>
      <c r="BD292" s="117"/>
      <c r="BE292" s="117"/>
      <c r="BF292" s="117"/>
      <c r="BG292" s="117"/>
      <c r="BH292" s="117"/>
      <c r="BI292" s="117"/>
      <c r="BJ292" s="117"/>
      <c r="BK292" s="117"/>
      <c r="BL292" s="117"/>
      <c r="BM292" s="117"/>
      <c r="BN292" s="117"/>
      <c r="BO292" s="117"/>
      <c r="BP292" s="117"/>
      <c r="BQ292" s="117"/>
      <c r="BR292" s="117"/>
      <c r="BS292" s="117"/>
      <c r="BT292" s="117"/>
      <c r="BU292" s="117"/>
      <c r="BV292" s="117"/>
      <c r="BW292" s="117"/>
      <c r="BX292" s="117"/>
      <c r="BY292" s="117"/>
      <c r="BZ292" s="117"/>
      <c r="CA292" s="117"/>
      <c r="CB292" s="117"/>
      <c r="CC292" s="117"/>
      <c r="CD292" s="117"/>
      <c r="CE292" s="117"/>
      <c r="CF292" s="117"/>
      <c r="CG292" s="117"/>
      <c r="CH292" s="117"/>
      <c r="CI292" s="117"/>
      <c r="CJ292" s="117"/>
      <c r="CK292" s="117"/>
      <c r="CL292" s="117"/>
      <c r="CM292" s="117"/>
      <c r="CN292" s="117"/>
      <c r="CO292" s="117"/>
      <c r="CP292" s="117"/>
      <c r="CQ292" s="117"/>
      <c r="CR292" s="117"/>
      <c r="CS292" s="117"/>
      <c r="CT292" s="117"/>
      <c r="CU292" s="117"/>
      <c r="CV292" s="117"/>
      <c r="CW292" s="117"/>
      <c r="CX292" s="117"/>
      <c r="CY292" s="117"/>
      <c r="CZ292" s="117"/>
      <c r="DA292" s="117"/>
      <c r="DB292" s="117"/>
      <c r="DC292" s="117"/>
      <c r="DD292" s="117"/>
      <c r="DE292" s="117"/>
      <c r="DF292" s="117"/>
      <c r="DG292" s="117"/>
      <c r="DH292" s="117"/>
      <c r="DI292" s="117"/>
      <c r="DJ292" s="117"/>
      <c r="DK292" s="117"/>
      <c r="DL292" s="117"/>
      <c r="DM292" s="117"/>
      <c r="DN292" s="117"/>
      <c r="DO292" s="117"/>
      <c r="DP292" s="117"/>
      <c r="DQ292" s="117"/>
      <c r="DR292" s="117"/>
      <c r="DS292" s="117"/>
      <c r="DT292" s="117"/>
      <c r="DU292" s="117"/>
      <c r="DV292" s="117"/>
      <c r="DW292" s="117"/>
      <c r="DX292" s="117"/>
      <c r="DY292" s="117"/>
      <c r="DZ292" s="117"/>
      <c r="EA292" s="117"/>
      <c r="EB292" s="117"/>
      <c r="EC292" s="117"/>
      <c r="ED292" s="117"/>
      <c r="EE292" s="117"/>
      <c r="EF292" s="117"/>
      <c r="EG292" s="117"/>
      <c r="EH292" s="117"/>
      <c r="EI292" s="117"/>
      <c r="EJ292" s="117"/>
      <c r="EK292" s="117"/>
      <c r="EL292" s="117"/>
      <c r="EM292" s="117"/>
      <c r="EN292" s="117"/>
      <c r="EO292" s="117"/>
      <c r="EP292" s="117"/>
      <c r="EQ292" s="117"/>
      <c r="ER292" s="117"/>
      <c r="ES292" s="117"/>
      <c r="ET292" s="117"/>
      <c r="EU292" s="117"/>
      <c r="EV292" s="117"/>
      <c r="EW292" s="117"/>
      <c r="EX292" s="117"/>
      <c r="EY292" s="117"/>
      <c r="EZ292" s="117"/>
      <c r="FA292" s="117"/>
      <c r="FB292" s="117"/>
      <c r="FC292" s="117"/>
      <c r="FD292" s="117"/>
      <c r="FE292" s="117"/>
      <c r="FF292" s="117"/>
      <c r="FG292" s="117"/>
      <c r="FH292" s="117"/>
      <c r="FI292" s="117"/>
      <c r="FJ292" s="117"/>
      <c r="FK292" s="117"/>
      <c r="FL292" s="117"/>
      <c r="FM292" s="117"/>
      <c r="FN292" s="117"/>
      <c r="FO292" s="117"/>
      <c r="FP292" s="117"/>
      <c r="FQ292" s="117"/>
      <c r="FR292" s="117"/>
      <c r="FS292" s="117"/>
      <c r="FT292" s="117"/>
      <c r="FU292" s="117"/>
      <c r="FV292" s="117"/>
      <c r="FW292" s="117"/>
      <c r="FX292" s="117"/>
      <c r="FY292" s="117"/>
      <c r="FZ292" s="117"/>
      <c r="GA292" s="117"/>
      <c r="GB292" s="117"/>
      <c r="GC292" s="117"/>
      <c r="GD292" s="117"/>
      <c r="GE292" s="117"/>
      <c r="GF292" s="117"/>
      <c r="GG292" s="117"/>
      <c r="GH292" s="117"/>
      <c r="GI292" s="117"/>
      <c r="GJ292" s="117"/>
      <c r="GK292" s="117"/>
      <c r="GL292" s="117"/>
      <c r="GM292" s="117"/>
      <c r="GN292" s="117"/>
      <c r="GO292" s="117"/>
      <c r="GP292" s="117"/>
      <c r="GQ292" s="117"/>
      <c r="GR292" s="117"/>
      <c r="GS292" s="117"/>
      <c r="GT292" s="117"/>
      <c r="GU292" s="117"/>
      <c r="GV292" s="117"/>
      <c r="GW292" s="117"/>
      <c r="GX292" s="117"/>
      <c r="GY292" s="117"/>
      <c r="GZ292" s="117"/>
      <c r="HA292" s="117"/>
      <c r="HB292" s="117"/>
      <c r="HC292" s="117"/>
      <c r="HD292" s="117"/>
      <c r="HE292" s="117"/>
      <c r="HF292" s="117"/>
      <c r="HG292" s="117"/>
      <c r="HH292" s="117"/>
      <c r="HI292" s="117"/>
      <c r="HJ292" s="117"/>
      <c r="HK292" s="117"/>
      <c r="HL292" s="117"/>
      <c r="HM292" s="117"/>
      <c r="HN292" s="117"/>
      <c r="HO292" s="117"/>
      <c r="HP292" s="117"/>
      <c r="HQ292" s="117"/>
      <c r="HR292" s="117"/>
      <c r="HS292" s="117"/>
      <c r="HT292" s="117"/>
      <c r="HU292" s="117"/>
      <c r="HV292" s="117"/>
      <c r="HW292" s="117"/>
      <c r="HX292" s="117"/>
      <c r="HY292" s="117"/>
      <c r="HZ292" s="117"/>
      <c r="IA292" s="117"/>
      <c r="IB292" s="117"/>
      <c r="IC292" s="117"/>
      <c r="ID292" s="117"/>
      <c r="IE292" s="117"/>
      <c r="IF292" s="117"/>
      <c r="IG292" s="117"/>
      <c r="IH292" s="117"/>
      <c r="II292" s="117"/>
      <c r="IJ292" s="117"/>
      <c r="IK292" s="117"/>
      <c r="IL292" s="117"/>
      <c r="IM292" s="117"/>
      <c r="IN292" s="117"/>
      <c r="IO292" s="117"/>
      <c r="IP292" s="117"/>
      <c r="IQ292" s="117"/>
      <c r="IR292" s="117"/>
      <c r="IS292" s="117"/>
      <c r="IT292" s="117"/>
      <c r="IU292" s="117"/>
      <c r="IV292" s="117"/>
      <c r="IW292" s="117"/>
    </row>
    <row r="293" customFormat="false" ht="12.75" hidden="false" customHeight="false" outlineLevel="0" collapsed="false">
      <c r="A293" s="117"/>
      <c r="B293" s="128"/>
      <c r="L293" s="117"/>
      <c r="M293" s="117"/>
      <c r="N293" s="117"/>
      <c r="O293" s="117"/>
      <c r="P293" s="117"/>
      <c r="Q293" s="117"/>
      <c r="R293" s="117"/>
      <c r="S293" s="117"/>
      <c r="T293" s="117"/>
      <c r="U293" s="117"/>
      <c r="V293" s="117"/>
      <c r="W293" s="117"/>
      <c r="X293" s="117"/>
      <c r="Y293" s="117"/>
      <c r="Z293" s="117"/>
      <c r="AA293" s="117"/>
      <c r="AB293" s="117"/>
      <c r="AC293" s="117"/>
      <c r="AD293" s="117"/>
      <c r="AE293" s="117"/>
      <c r="AF293" s="117"/>
      <c r="AG293" s="117"/>
      <c r="AH293" s="117"/>
      <c r="AI293" s="117"/>
      <c r="AJ293" s="117"/>
      <c r="AK293" s="117"/>
      <c r="AL293" s="117"/>
      <c r="AM293" s="117"/>
      <c r="AN293" s="117"/>
      <c r="AO293" s="117"/>
      <c r="AP293" s="117"/>
      <c r="AQ293" s="117"/>
      <c r="AR293" s="117"/>
      <c r="AS293" s="117"/>
      <c r="AT293" s="117"/>
      <c r="AU293" s="117"/>
      <c r="AV293" s="117"/>
      <c r="AW293" s="117"/>
      <c r="AX293" s="117"/>
      <c r="AY293" s="117"/>
      <c r="AZ293" s="117"/>
      <c r="BA293" s="117"/>
      <c r="BB293" s="117"/>
      <c r="BC293" s="117"/>
      <c r="BD293" s="117"/>
      <c r="BE293" s="117"/>
      <c r="BF293" s="117"/>
      <c r="BG293" s="117"/>
      <c r="BH293" s="117"/>
      <c r="BI293" s="117"/>
      <c r="BJ293" s="117"/>
      <c r="BK293" s="117"/>
      <c r="BL293" s="117"/>
      <c r="BM293" s="117"/>
      <c r="BN293" s="117"/>
      <c r="BO293" s="117"/>
      <c r="BP293" s="117"/>
      <c r="BQ293" s="117"/>
      <c r="BR293" s="117"/>
      <c r="BS293" s="117"/>
      <c r="BT293" s="117"/>
      <c r="BU293" s="117"/>
      <c r="BV293" s="117"/>
      <c r="BW293" s="117"/>
      <c r="BX293" s="117"/>
      <c r="BY293" s="117"/>
      <c r="BZ293" s="117"/>
      <c r="CA293" s="117"/>
      <c r="CB293" s="117"/>
      <c r="CC293" s="117"/>
      <c r="CD293" s="117"/>
      <c r="CE293" s="117"/>
      <c r="CF293" s="117"/>
      <c r="CG293" s="117"/>
      <c r="CH293" s="117"/>
      <c r="CI293" s="117"/>
      <c r="CJ293" s="117"/>
      <c r="CK293" s="117"/>
      <c r="CL293" s="117"/>
      <c r="CM293" s="117"/>
      <c r="CN293" s="117"/>
      <c r="CO293" s="117"/>
      <c r="CP293" s="117"/>
      <c r="CQ293" s="117"/>
      <c r="CR293" s="117"/>
      <c r="CS293" s="117"/>
      <c r="CT293" s="117"/>
      <c r="CU293" s="117"/>
      <c r="CV293" s="117"/>
      <c r="CW293" s="117"/>
      <c r="CX293" s="117"/>
      <c r="CY293" s="117"/>
      <c r="CZ293" s="117"/>
      <c r="DA293" s="117"/>
      <c r="DB293" s="117"/>
      <c r="DC293" s="117"/>
      <c r="DD293" s="117"/>
      <c r="DE293" s="117"/>
      <c r="DF293" s="117"/>
      <c r="DG293" s="117"/>
      <c r="DH293" s="117"/>
      <c r="DI293" s="117"/>
      <c r="DJ293" s="117"/>
      <c r="DK293" s="117"/>
      <c r="DL293" s="117"/>
      <c r="DM293" s="117"/>
      <c r="DN293" s="117"/>
      <c r="DO293" s="117"/>
      <c r="DP293" s="117"/>
      <c r="DQ293" s="117"/>
      <c r="DR293" s="117"/>
      <c r="DS293" s="117"/>
      <c r="DT293" s="117"/>
      <c r="DU293" s="117"/>
      <c r="DV293" s="117"/>
      <c r="DW293" s="117"/>
      <c r="DX293" s="117"/>
      <c r="DY293" s="117"/>
      <c r="DZ293" s="117"/>
      <c r="EA293" s="117"/>
      <c r="EB293" s="117"/>
      <c r="EC293" s="117"/>
      <c r="ED293" s="117"/>
      <c r="EE293" s="117"/>
      <c r="EF293" s="117"/>
      <c r="EG293" s="117"/>
      <c r="EH293" s="117"/>
      <c r="EI293" s="117"/>
      <c r="EJ293" s="117"/>
      <c r="EK293" s="117"/>
      <c r="EL293" s="117"/>
      <c r="EM293" s="117"/>
      <c r="EN293" s="117"/>
      <c r="EO293" s="117"/>
      <c r="EP293" s="117"/>
      <c r="EQ293" s="117"/>
      <c r="ER293" s="117"/>
      <c r="ES293" s="117"/>
      <c r="ET293" s="117"/>
      <c r="EU293" s="117"/>
      <c r="EV293" s="117"/>
      <c r="EW293" s="117"/>
      <c r="EX293" s="117"/>
      <c r="EY293" s="117"/>
      <c r="EZ293" s="117"/>
      <c r="FA293" s="117"/>
      <c r="FB293" s="117"/>
      <c r="FC293" s="117"/>
      <c r="FD293" s="117"/>
      <c r="FE293" s="117"/>
      <c r="FF293" s="117"/>
      <c r="FG293" s="117"/>
      <c r="FH293" s="117"/>
      <c r="FI293" s="117"/>
      <c r="FJ293" s="117"/>
      <c r="FK293" s="117"/>
      <c r="FL293" s="117"/>
      <c r="FM293" s="117"/>
      <c r="FN293" s="117"/>
      <c r="FO293" s="117"/>
      <c r="FP293" s="117"/>
      <c r="FQ293" s="117"/>
      <c r="FR293" s="117"/>
      <c r="FS293" s="117"/>
      <c r="FT293" s="117"/>
      <c r="FU293" s="117"/>
      <c r="FV293" s="117"/>
      <c r="FW293" s="117"/>
      <c r="FX293" s="117"/>
      <c r="FY293" s="117"/>
      <c r="FZ293" s="117"/>
      <c r="GA293" s="117"/>
      <c r="GB293" s="117"/>
      <c r="GC293" s="117"/>
      <c r="GD293" s="117"/>
      <c r="GE293" s="117"/>
      <c r="GF293" s="117"/>
      <c r="GG293" s="117"/>
      <c r="GH293" s="117"/>
      <c r="GI293" s="117"/>
      <c r="GJ293" s="117"/>
      <c r="GK293" s="117"/>
      <c r="GL293" s="117"/>
      <c r="GM293" s="117"/>
      <c r="GN293" s="117"/>
      <c r="GO293" s="117"/>
      <c r="GP293" s="117"/>
      <c r="GQ293" s="117"/>
      <c r="GR293" s="117"/>
      <c r="GS293" s="117"/>
      <c r="GT293" s="117"/>
      <c r="GU293" s="117"/>
      <c r="GV293" s="117"/>
      <c r="GW293" s="117"/>
      <c r="GX293" s="117"/>
      <c r="GY293" s="117"/>
      <c r="GZ293" s="117"/>
      <c r="HA293" s="117"/>
      <c r="HB293" s="117"/>
      <c r="HC293" s="117"/>
      <c r="HD293" s="117"/>
      <c r="HE293" s="117"/>
      <c r="HF293" s="117"/>
      <c r="HG293" s="117"/>
      <c r="HH293" s="117"/>
      <c r="HI293" s="117"/>
      <c r="HJ293" s="117"/>
      <c r="HK293" s="117"/>
      <c r="HL293" s="117"/>
      <c r="HM293" s="117"/>
      <c r="HN293" s="117"/>
      <c r="HO293" s="117"/>
      <c r="HP293" s="117"/>
      <c r="HQ293" s="117"/>
      <c r="HR293" s="117"/>
      <c r="HS293" s="117"/>
      <c r="HT293" s="117"/>
      <c r="HU293" s="117"/>
      <c r="HV293" s="117"/>
      <c r="HW293" s="117"/>
      <c r="HX293" s="117"/>
      <c r="HY293" s="117"/>
      <c r="HZ293" s="117"/>
      <c r="IA293" s="117"/>
      <c r="IB293" s="117"/>
      <c r="IC293" s="117"/>
      <c r="ID293" s="117"/>
      <c r="IE293" s="117"/>
      <c r="IF293" s="117"/>
      <c r="IG293" s="117"/>
      <c r="IH293" s="117"/>
      <c r="II293" s="117"/>
      <c r="IJ293" s="117"/>
      <c r="IK293" s="117"/>
      <c r="IL293" s="117"/>
      <c r="IM293" s="117"/>
      <c r="IN293" s="117"/>
      <c r="IO293" s="117"/>
      <c r="IP293" s="117"/>
      <c r="IQ293" s="117"/>
      <c r="IR293" s="117"/>
      <c r="IS293" s="117"/>
      <c r="IT293" s="117"/>
      <c r="IU293" s="117"/>
      <c r="IV293" s="117"/>
      <c r="IW293" s="117"/>
    </row>
    <row r="294" customFormat="false" ht="12.75" hidden="false" customHeight="false" outlineLevel="0" collapsed="false">
      <c r="A294" s="117"/>
      <c r="B294" s="128"/>
      <c r="L294" s="117"/>
      <c r="M294" s="117"/>
      <c r="N294" s="117"/>
      <c r="O294" s="117"/>
      <c r="P294" s="117"/>
      <c r="Q294" s="117"/>
      <c r="R294" s="117"/>
      <c r="S294" s="117"/>
      <c r="T294" s="117"/>
      <c r="U294" s="117"/>
      <c r="V294" s="117"/>
      <c r="W294" s="117"/>
      <c r="X294" s="117"/>
      <c r="Y294" s="117"/>
      <c r="Z294" s="117"/>
      <c r="AA294" s="117"/>
      <c r="AB294" s="117"/>
      <c r="AC294" s="117"/>
      <c r="AD294" s="117"/>
      <c r="AE294" s="117"/>
      <c r="AF294" s="117"/>
      <c r="AG294" s="117"/>
      <c r="AH294" s="117"/>
      <c r="AI294" s="117"/>
      <c r="AJ294" s="117"/>
      <c r="AK294" s="117"/>
      <c r="AL294" s="117"/>
      <c r="AM294" s="117"/>
      <c r="AN294" s="117"/>
      <c r="AO294" s="117"/>
      <c r="AP294" s="117"/>
      <c r="AQ294" s="117"/>
      <c r="AR294" s="117"/>
      <c r="AS294" s="117"/>
      <c r="AT294" s="117"/>
      <c r="AU294" s="117"/>
      <c r="AV294" s="117"/>
      <c r="AW294" s="117"/>
      <c r="AX294" s="117"/>
      <c r="AY294" s="117"/>
      <c r="AZ294" s="117"/>
      <c r="BA294" s="117"/>
      <c r="BB294" s="117"/>
      <c r="BC294" s="117"/>
      <c r="BD294" s="117"/>
      <c r="BE294" s="117"/>
      <c r="BF294" s="117"/>
      <c r="BG294" s="117"/>
      <c r="BH294" s="117"/>
      <c r="BI294" s="117"/>
      <c r="BJ294" s="117"/>
      <c r="BK294" s="117"/>
      <c r="BL294" s="117"/>
      <c r="BM294" s="117"/>
      <c r="BN294" s="117"/>
      <c r="BO294" s="117"/>
      <c r="BP294" s="117"/>
      <c r="BQ294" s="117"/>
      <c r="BR294" s="117"/>
      <c r="BS294" s="117"/>
      <c r="BT294" s="117"/>
      <c r="BU294" s="117"/>
      <c r="BV294" s="117"/>
      <c r="BW294" s="117"/>
      <c r="BX294" s="117"/>
      <c r="BY294" s="117"/>
      <c r="BZ294" s="117"/>
      <c r="CA294" s="117"/>
      <c r="CB294" s="117"/>
      <c r="CC294" s="117"/>
      <c r="CD294" s="117"/>
      <c r="CE294" s="117"/>
      <c r="CF294" s="117"/>
      <c r="CG294" s="117"/>
      <c r="CH294" s="117"/>
      <c r="CI294" s="117"/>
      <c r="CJ294" s="117"/>
      <c r="CK294" s="117"/>
      <c r="CL294" s="117"/>
      <c r="CM294" s="117"/>
      <c r="CN294" s="117"/>
      <c r="CO294" s="117"/>
      <c r="CP294" s="117"/>
      <c r="CQ294" s="117"/>
      <c r="CR294" s="117"/>
      <c r="CS294" s="117"/>
      <c r="CT294" s="117"/>
      <c r="CU294" s="117"/>
      <c r="CV294" s="117"/>
      <c r="CW294" s="117"/>
      <c r="CX294" s="117"/>
      <c r="CY294" s="117"/>
      <c r="CZ294" s="117"/>
      <c r="DA294" s="117"/>
      <c r="DB294" s="117"/>
      <c r="DC294" s="117"/>
      <c r="DD294" s="117"/>
      <c r="DE294" s="117"/>
      <c r="DF294" s="117"/>
      <c r="DG294" s="117"/>
      <c r="DH294" s="117"/>
      <c r="DI294" s="117"/>
      <c r="DJ294" s="117"/>
      <c r="DK294" s="117"/>
      <c r="DL294" s="117"/>
      <c r="DM294" s="117"/>
      <c r="DN294" s="117"/>
      <c r="DO294" s="117"/>
      <c r="DP294" s="117"/>
      <c r="DQ294" s="117"/>
      <c r="DR294" s="117"/>
      <c r="DS294" s="117"/>
      <c r="DT294" s="117"/>
      <c r="DU294" s="117"/>
      <c r="DV294" s="117"/>
      <c r="DW294" s="117"/>
      <c r="DX294" s="117"/>
      <c r="DY294" s="117"/>
      <c r="DZ294" s="117"/>
      <c r="EA294" s="117"/>
      <c r="EB294" s="117"/>
      <c r="EC294" s="117"/>
      <c r="ED294" s="117"/>
      <c r="EE294" s="117"/>
      <c r="EF294" s="117"/>
      <c r="EG294" s="117"/>
      <c r="EH294" s="117"/>
      <c r="EI294" s="117"/>
      <c r="EJ294" s="117"/>
      <c r="EK294" s="117"/>
      <c r="EL294" s="117"/>
      <c r="EM294" s="117"/>
      <c r="EN294" s="117"/>
      <c r="EO294" s="117"/>
      <c r="EP294" s="117"/>
      <c r="EQ294" s="117"/>
      <c r="ER294" s="117"/>
      <c r="ES294" s="117"/>
      <c r="ET294" s="117"/>
      <c r="EU294" s="117"/>
      <c r="EV294" s="117"/>
      <c r="EW294" s="117"/>
      <c r="EX294" s="117"/>
      <c r="EY294" s="117"/>
      <c r="EZ294" s="117"/>
      <c r="FA294" s="117"/>
      <c r="FB294" s="117"/>
      <c r="FC294" s="117"/>
      <c r="FD294" s="117"/>
      <c r="FE294" s="117"/>
      <c r="FF294" s="117"/>
      <c r="FG294" s="117"/>
      <c r="FH294" s="117"/>
      <c r="FI294" s="117"/>
      <c r="FJ294" s="117"/>
      <c r="FK294" s="117"/>
      <c r="FL294" s="117"/>
      <c r="FM294" s="117"/>
      <c r="FN294" s="117"/>
      <c r="FO294" s="117"/>
      <c r="FP294" s="117"/>
      <c r="FQ294" s="117"/>
      <c r="FR294" s="117"/>
      <c r="FS294" s="117"/>
      <c r="FT294" s="117"/>
      <c r="FU294" s="117"/>
      <c r="FV294" s="117"/>
      <c r="FW294" s="117"/>
      <c r="FX294" s="117"/>
      <c r="FY294" s="117"/>
      <c r="FZ294" s="117"/>
      <c r="GA294" s="117"/>
      <c r="GB294" s="117"/>
      <c r="GC294" s="117"/>
      <c r="GD294" s="117"/>
      <c r="GE294" s="117"/>
      <c r="GF294" s="117"/>
      <c r="GG294" s="117"/>
      <c r="GH294" s="117"/>
      <c r="GI294" s="117"/>
      <c r="GJ294" s="117"/>
      <c r="GK294" s="117"/>
      <c r="GL294" s="117"/>
      <c r="GM294" s="117"/>
      <c r="GN294" s="117"/>
      <c r="GO294" s="117"/>
      <c r="GP294" s="117"/>
      <c r="GQ294" s="117"/>
      <c r="GR294" s="117"/>
      <c r="GS294" s="117"/>
      <c r="GT294" s="117"/>
      <c r="GU294" s="117"/>
      <c r="GV294" s="117"/>
      <c r="GW294" s="117"/>
      <c r="GX294" s="117"/>
      <c r="GY294" s="117"/>
      <c r="GZ294" s="117"/>
      <c r="HA294" s="117"/>
      <c r="HB294" s="117"/>
      <c r="HC294" s="117"/>
      <c r="HD294" s="117"/>
      <c r="HE294" s="117"/>
      <c r="HF294" s="117"/>
      <c r="HG294" s="117"/>
      <c r="HH294" s="117"/>
      <c r="HI294" s="117"/>
      <c r="HJ294" s="117"/>
      <c r="HK294" s="117"/>
      <c r="HL294" s="117"/>
      <c r="HM294" s="117"/>
      <c r="HN294" s="117"/>
      <c r="HO294" s="117"/>
      <c r="HP294" s="117"/>
      <c r="HQ294" s="117"/>
      <c r="HR294" s="117"/>
      <c r="HS294" s="117"/>
      <c r="HT294" s="117"/>
      <c r="HU294" s="117"/>
      <c r="HV294" s="117"/>
      <c r="HW294" s="117"/>
      <c r="HX294" s="117"/>
      <c r="HY294" s="117"/>
      <c r="HZ294" s="117"/>
      <c r="IA294" s="117"/>
      <c r="IB294" s="117"/>
      <c r="IC294" s="117"/>
      <c r="ID294" s="117"/>
      <c r="IE294" s="117"/>
      <c r="IF294" s="117"/>
      <c r="IG294" s="117"/>
      <c r="IH294" s="117"/>
      <c r="II294" s="117"/>
      <c r="IJ294" s="117"/>
      <c r="IK294" s="117"/>
      <c r="IL294" s="117"/>
      <c r="IM294" s="117"/>
      <c r="IN294" s="117"/>
      <c r="IO294" s="117"/>
      <c r="IP294" s="117"/>
      <c r="IQ294" s="117"/>
      <c r="IR294" s="117"/>
      <c r="IS294" s="117"/>
      <c r="IT294" s="117"/>
      <c r="IU294" s="117"/>
      <c r="IV294" s="117"/>
      <c r="IW294" s="117"/>
    </row>
    <row r="295" customFormat="false" ht="12.75" hidden="false" customHeight="false" outlineLevel="0" collapsed="false">
      <c r="A295" s="117"/>
      <c r="B295" s="128"/>
      <c r="L295" s="117"/>
      <c r="M295" s="117"/>
      <c r="N295" s="117"/>
      <c r="O295" s="117"/>
      <c r="P295" s="117"/>
      <c r="Q295" s="117"/>
      <c r="R295" s="117"/>
      <c r="S295" s="117"/>
      <c r="T295" s="117"/>
      <c r="U295" s="117"/>
      <c r="V295" s="117"/>
      <c r="W295" s="117"/>
      <c r="X295" s="117"/>
      <c r="Y295" s="117"/>
      <c r="Z295" s="117"/>
      <c r="AA295" s="117"/>
      <c r="AB295" s="117"/>
      <c r="AC295" s="117"/>
      <c r="AD295" s="117"/>
      <c r="AE295" s="117"/>
      <c r="AF295" s="117"/>
      <c r="AG295" s="117"/>
      <c r="AH295" s="117"/>
      <c r="AI295" s="117"/>
      <c r="AJ295" s="117"/>
      <c r="AK295" s="117"/>
      <c r="AL295" s="117"/>
      <c r="AM295" s="117"/>
      <c r="AN295" s="117"/>
      <c r="AO295" s="117"/>
      <c r="AP295" s="117"/>
      <c r="AQ295" s="117"/>
      <c r="AR295" s="117"/>
      <c r="AS295" s="117"/>
      <c r="AT295" s="117"/>
      <c r="AU295" s="117"/>
      <c r="AV295" s="117"/>
      <c r="AW295" s="117"/>
      <c r="AX295" s="117"/>
      <c r="AY295" s="117"/>
      <c r="AZ295" s="117"/>
      <c r="BA295" s="117"/>
      <c r="BB295" s="117"/>
      <c r="BC295" s="117"/>
      <c r="BD295" s="117"/>
      <c r="BE295" s="117"/>
      <c r="BF295" s="117"/>
      <c r="BG295" s="117"/>
      <c r="BH295" s="117"/>
      <c r="BI295" s="117"/>
      <c r="BJ295" s="117"/>
      <c r="BK295" s="117"/>
      <c r="BL295" s="117"/>
      <c r="BM295" s="117"/>
      <c r="BN295" s="117"/>
      <c r="BO295" s="117"/>
      <c r="BP295" s="117"/>
      <c r="BQ295" s="117"/>
      <c r="BR295" s="117"/>
      <c r="BS295" s="117"/>
      <c r="BT295" s="117"/>
      <c r="BU295" s="117"/>
      <c r="BV295" s="117"/>
      <c r="BW295" s="117"/>
      <c r="BX295" s="117"/>
      <c r="BY295" s="117"/>
      <c r="BZ295" s="117"/>
      <c r="CA295" s="117"/>
      <c r="CB295" s="117"/>
      <c r="CC295" s="117"/>
      <c r="CD295" s="117"/>
      <c r="CE295" s="117"/>
      <c r="CF295" s="117"/>
      <c r="CG295" s="117"/>
      <c r="CH295" s="117"/>
      <c r="CI295" s="117"/>
      <c r="CJ295" s="117"/>
      <c r="CK295" s="117"/>
      <c r="CL295" s="117"/>
      <c r="CM295" s="117"/>
      <c r="CN295" s="117"/>
      <c r="CO295" s="117"/>
      <c r="CP295" s="117"/>
      <c r="CQ295" s="117"/>
      <c r="CR295" s="117"/>
      <c r="CS295" s="117"/>
      <c r="CT295" s="117"/>
      <c r="CU295" s="117"/>
      <c r="CV295" s="117"/>
      <c r="CW295" s="117"/>
      <c r="CX295" s="117"/>
      <c r="CY295" s="117"/>
      <c r="CZ295" s="117"/>
      <c r="DA295" s="117"/>
      <c r="DB295" s="117"/>
      <c r="DC295" s="117"/>
      <c r="DD295" s="117"/>
      <c r="DE295" s="117"/>
      <c r="DF295" s="117"/>
      <c r="DG295" s="117"/>
      <c r="DH295" s="117"/>
      <c r="DI295" s="117"/>
      <c r="DJ295" s="117"/>
      <c r="DK295" s="117"/>
      <c r="DL295" s="117"/>
      <c r="DM295" s="117"/>
      <c r="DN295" s="117"/>
      <c r="DO295" s="117"/>
      <c r="DP295" s="117"/>
      <c r="DQ295" s="117"/>
      <c r="DR295" s="117"/>
      <c r="DS295" s="117"/>
      <c r="DT295" s="117"/>
      <c r="DU295" s="117"/>
      <c r="DV295" s="117"/>
      <c r="DW295" s="117"/>
      <c r="DX295" s="117"/>
      <c r="DY295" s="117"/>
      <c r="DZ295" s="117"/>
      <c r="EA295" s="117"/>
      <c r="EB295" s="117"/>
      <c r="EC295" s="117"/>
      <c r="ED295" s="117"/>
      <c r="EE295" s="117"/>
      <c r="EF295" s="117"/>
      <c r="EG295" s="117"/>
      <c r="EH295" s="117"/>
      <c r="EI295" s="117"/>
      <c r="EJ295" s="117"/>
      <c r="EK295" s="117"/>
      <c r="EL295" s="117"/>
      <c r="EM295" s="117"/>
      <c r="EN295" s="117"/>
      <c r="EO295" s="117"/>
      <c r="EP295" s="117"/>
      <c r="EQ295" s="117"/>
      <c r="ER295" s="117"/>
      <c r="ES295" s="117"/>
      <c r="ET295" s="117"/>
      <c r="EU295" s="117"/>
      <c r="EV295" s="117"/>
      <c r="EW295" s="117"/>
      <c r="EX295" s="117"/>
      <c r="EY295" s="117"/>
      <c r="EZ295" s="117"/>
      <c r="FA295" s="117"/>
      <c r="FB295" s="117"/>
      <c r="FC295" s="117"/>
      <c r="FD295" s="117"/>
      <c r="FE295" s="117"/>
      <c r="FF295" s="117"/>
      <c r="FG295" s="117"/>
      <c r="FH295" s="117"/>
      <c r="FI295" s="117"/>
      <c r="FJ295" s="117"/>
      <c r="FK295" s="117"/>
      <c r="FL295" s="117"/>
      <c r="FM295" s="117"/>
      <c r="FN295" s="117"/>
      <c r="FO295" s="117"/>
      <c r="FP295" s="117"/>
      <c r="FQ295" s="117"/>
      <c r="FR295" s="117"/>
      <c r="FS295" s="117"/>
      <c r="FT295" s="117"/>
      <c r="FU295" s="117"/>
      <c r="FV295" s="117"/>
      <c r="FW295" s="117"/>
      <c r="FX295" s="117"/>
      <c r="FY295" s="117"/>
      <c r="FZ295" s="117"/>
      <c r="GA295" s="117"/>
      <c r="GB295" s="117"/>
      <c r="GC295" s="117"/>
      <c r="GD295" s="117"/>
      <c r="GE295" s="117"/>
      <c r="GF295" s="117"/>
      <c r="GG295" s="117"/>
      <c r="GH295" s="117"/>
      <c r="GI295" s="117"/>
      <c r="GJ295" s="117"/>
      <c r="GK295" s="117"/>
      <c r="GL295" s="117"/>
      <c r="GM295" s="117"/>
      <c r="GN295" s="117"/>
      <c r="GO295" s="117"/>
      <c r="GP295" s="117"/>
      <c r="GQ295" s="117"/>
      <c r="GR295" s="117"/>
      <c r="GS295" s="117"/>
      <c r="GT295" s="117"/>
      <c r="GU295" s="117"/>
      <c r="GV295" s="117"/>
      <c r="GW295" s="117"/>
      <c r="GX295" s="117"/>
      <c r="GY295" s="117"/>
      <c r="GZ295" s="117"/>
      <c r="HA295" s="117"/>
      <c r="HB295" s="117"/>
      <c r="HC295" s="117"/>
      <c r="HD295" s="117"/>
      <c r="HE295" s="117"/>
      <c r="HF295" s="117"/>
      <c r="HG295" s="117"/>
      <c r="HH295" s="117"/>
      <c r="HI295" s="117"/>
      <c r="HJ295" s="117"/>
      <c r="HK295" s="117"/>
      <c r="HL295" s="117"/>
      <c r="HM295" s="117"/>
      <c r="HN295" s="117"/>
      <c r="HO295" s="117"/>
      <c r="HP295" s="117"/>
      <c r="HQ295" s="117"/>
      <c r="HR295" s="117"/>
      <c r="HS295" s="117"/>
      <c r="HT295" s="117"/>
      <c r="HU295" s="117"/>
      <c r="HV295" s="117"/>
      <c r="HW295" s="117"/>
      <c r="HX295" s="117"/>
      <c r="HY295" s="117"/>
      <c r="HZ295" s="117"/>
      <c r="IA295" s="117"/>
      <c r="IB295" s="117"/>
      <c r="IC295" s="117"/>
      <c r="ID295" s="117"/>
      <c r="IE295" s="117"/>
      <c r="IF295" s="117"/>
      <c r="IG295" s="117"/>
      <c r="IH295" s="117"/>
      <c r="II295" s="117"/>
      <c r="IJ295" s="117"/>
      <c r="IK295" s="117"/>
      <c r="IL295" s="117"/>
      <c r="IM295" s="117"/>
      <c r="IN295" s="117"/>
      <c r="IO295" s="117"/>
      <c r="IP295" s="117"/>
      <c r="IQ295" s="117"/>
      <c r="IR295" s="117"/>
      <c r="IS295" s="117"/>
      <c r="IT295" s="117"/>
      <c r="IU295" s="117"/>
      <c r="IV295" s="117"/>
      <c r="IW295" s="117"/>
    </row>
    <row r="296" customFormat="false" ht="12.75" hidden="false" customHeight="false" outlineLevel="0" collapsed="false">
      <c r="A296" s="117"/>
      <c r="B296" s="128"/>
      <c r="L296" s="117"/>
      <c r="M296" s="117"/>
      <c r="N296" s="117"/>
      <c r="O296" s="117"/>
      <c r="P296" s="117"/>
      <c r="Q296" s="117"/>
      <c r="R296" s="117"/>
      <c r="S296" s="117"/>
      <c r="T296" s="117"/>
      <c r="U296" s="117"/>
      <c r="V296" s="117"/>
      <c r="W296" s="117"/>
      <c r="X296" s="117"/>
      <c r="Y296" s="117"/>
      <c r="Z296" s="117"/>
      <c r="AA296" s="117"/>
      <c r="AB296" s="117"/>
      <c r="AC296" s="117"/>
      <c r="AD296" s="117"/>
      <c r="AE296" s="117"/>
      <c r="AF296" s="117"/>
      <c r="AG296" s="117"/>
      <c r="AH296" s="117"/>
      <c r="AI296" s="117"/>
      <c r="AJ296" s="117"/>
      <c r="AK296" s="117"/>
      <c r="AL296" s="117"/>
      <c r="AM296" s="117"/>
      <c r="AN296" s="117"/>
      <c r="AO296" s="117"/>
      <c r="AP296" s="117"/>
      <c r="AQ296" s="117"/>
      <c r="AR296" s="117"/>
      <c r="AS296" s="117"/>
      <c r="AT296" s="117"/>
      <c r="AU296" s="117"/>
      <c r="AV296" s="117"/>
      <c r="AW296" s="117"/>
      <c r="AX296" s="117"/>
      <c r="AY296" s="117"/>
      <c r="AZ296" s="117"/>
      <c r="BA296" s="117"/>
      <c r="BB296" s="117"/>
      <c r="BC296" s="117"/>
      <c r="BD296" s="117"/>
      <c r="BE296" s="117"/>
      <c r="BF296" s="117"/>
      <c r="BG296" s="117"/>
      <c r="BH296" s="117"/>
      <c r="BI296" s="117"/>
      <c r="BJ296" s="117"/>
      <c r="BK296" s="117"/>
      <c r="BL296" s="117"/>
      <c r="BM296" s="117"/>
      <c r="BN296" s="117"/>
      <c r="BO296" s="117"/>
      <c r="BP296" s="117"/>
      <c r="BQ296" s="117"/>
      <c r="BR296" s="117"/>
      <c r="BS296" s="117"/>
      <c r="BT296" s="117"/>
      <c r="BU296" s="117"/>
      <c r="BV296" s="117"/>
      <c r="BW296" s="117"/>
      <c r="BX296" s="117"/>
      <c r="BY296" s="117"/>
      <c r="BZ296" s="117"/>
      <c r="CA296" s="117"/>
      <c r="CB296" s="117"/>
      <c r="CC296" s="117"/>
      <c r="CD296" s="117"/>
      <c r="CE296" s="117"/>
      <c r="CF296" s="117"/>
      <c r="CG296" s="117"/>
      <c r="CH296" s="117"/>
      <c r="CI296" s="117"/>
      <c r="CJ296" s="117"/>
      <c r="CK296" s="117"/>
      <c r="CL296" s="117"/>
      <c r="CM296" s="117"/>
      <c r="CN296" s="117"/>
      <c r="CO296" s="117"/>
      <c r="CP296" s="117"/>
      <c r="CQ296" s="117"/>
      <c r="CR296" s="117"/>
      <c r="CS296" s="117"/>
      <c r="CT296" s="117"/>
      <c r="CU296" s="117"/>
      <c r="CV296" s="117"/>
      <c r="CW296" s="117"/>
      <c r="CX296" s="117"/>
      <c r="CY296" s="117"/>
      <c r="CZ296" s="117"/>
      <c r="DA296" s="117"/>
      <c r="DB296" s="117"/>
      <c r="DC296" s="117"/>
      <c r="DD296" s="117"/>
      <c r="DE296" s="117"/>
      <c r="DF296" s="117"/>
      <c r="DG296" s="117"/>
      <c r="DH296" s="117"/>
      <c r="DI296" s="117"/>
      <c r="DJ296" s="117"/>
      <c r="DK296" s="117"/>
      <c r="DL296" s="117"/>
      <c r="DM296" s="117"/>
      <c r="DN296" s="117"/>
      <c r="DO296" s="117"/>
      <c r="DP296" s="117"/>
      <c r="DQ296" s="117"/>
      <c r="DR296" s="117"/>
      <c r="DS296" s="117"/>
      <c r="DT296" s="117"/>
      <c r="DU296" s="117"/>
      <c r="DV296" s="117"/>
      <c r="DW296" s="117"/>
      <c r="DX296" s="117"/>
      <c r="DY296" s="117"/>
      <c r="DZ296" s="117"/>
      <c r="EA296" s="117"/>
      <c r="EB296" s="117"/>
      <c r="EC296" s="117"/>
      <c r="ED296" s="117"/>
      <c r="EE296" s="117"/>
      <c r="EF296" s="117"/>
      <c r="EG296" s="117"/>
      <c r="EH296" s="117"/>
      <c r="EI296" s="117"/>
      <c r="EJ296" s="117"/>
      <c r="EK296" s="117"/>
      <c r="EL296" s="117"/>
      <c r="EM296" s="117"/>
      <c r="EN296" s="117"/>
      <c r="EO296" s="117"/>
      <c r="EP296" s="117"/>
      <c r="EQ296" s="117"/>
      <c r="ER296" s="117"/>
      <c r="ES296" s="117"/>
      <c r="ET296" s="117"/>
      <c r="EU296" s="117"/>
      <c r="EV296" s="117"/>
      <c r="EW296" s="117"/>
      <c r="EX296" s="117"/>
      <c r="EY296" s="117"/>
      <c r="EZ296" s="117"/>
      <c r="FA296" s="117"/>
      <c r="FB296" s="117"/>
      <c r="FC296" s="117"/>
      <c r="FD296" s="117"/>
      <c r="FE296" s="117"/>
      <c r="FF296" s="117"/>
      <c r="FG296" s="117"/>
      <c r="FH296" s="117"/>
      <c r="FI296" s="117"/>
      <c r="FJ296" s="117"/>
      <c r="FK296" s="117"/>
      <c r="FL296" s="117"/>
      <c r="FM296" s="117"/>
      <c r="FN296" s="117"/>
      <c r="FO296" s="117"/>
      <c r="FP296" s="117"/>
      <c r="FQ296" s="117"/>
      <c r="FR296" s="117"/>
      <c r="FS296" s="117"/>
      <c r="FT296" s="117"/>
      <c r="FU296" s="117"/>
      <c r="FV296" s="117"/>
      <c r="FW296" s="117"/>
      <c r="FX296" s="117"/>
      <c r="FY296" s="117"/>
      <c r="FZ296" s="117"/>
      <c r="GA296" s="117"/>
      <c r="GB296" s="117"/>
      <c r="GC296" s="117"/>
      <c r="GD296" s="117"/>
      <c r="GE296" s="117"/>
      <c r="GF296" s="117"/>
      <c r="GG296" s="117"/>
      <c r="GH296" s="117"/>
      <c r="GI296" s="117"/>
      <c r="GJ296" s="117"/>
      <c r="GK296" s="117"/>
      <c r="GL296" s="117"/>
      <c r="GM296" s="117"/>
      <c r="GN296" s="117"/>
      <c r="GO296" s="117"/>
      <c r="GP296" s="117"/>
      <c r="GQ296" s="117"/>
      <c r="GR296" s="117"/>
      <c r="GS296" s="117"/>
      <c r="GT296" s="117"/>
      <c r="GU296" s="117"/>
      <c r="GV296" s="117"/>
      <c r="GW296" s="117"/>
      <c r="GX296" s="117"/>
      <c r="GY296" s="117"/>
      <c r="GZ296" s="117"/>
      <c r="HA296" s="117"/>
      <c r="HB296" s="117"/>
      <c r="HC296" s="117"/>
      <c r="HD296" s="117"/>
      <c r="HE296" s="117"/>
      <c r="HF296" s="117"/>
      <c r="HG296" s="117"/>
      <c r="HH296" s="117"/>
      <c r="HI296" s="117"/>
      <c r="HJ296" s="117"/>
      <c r="HK296" s="117"/>
      <c r="HL296" s="117"/>
      <c r="HM296" s="117"/>
      <c r="HN296" s="117"/>
      <c r="HO296" s="117"/>
      <c r="HP296" s="117"/>
      <c r="HQ296" s="117"/>
      <c r="HR296" s="117"/>
      <c r="HS296" s="117"/>
      <c r="HT296" s="117"/>
      <c r="HU296" s="117"/>
      <c r="HV296" s="117"/>
      <c r="HW296" s="117"/>
      <c r="HX296" s="117"/>
      <c r="HY296" s="117"/>
      <c r="HZ296" s="117"/>
      <c r="IA296" s="117"/>
      <c r="IB296" s="117"/>
      <c r="IC296" s="117"/>
      <c r="ID296" s="117"/>
      <c r="IE296" s="117"/>
      <c r="IF296" s="117"/>
      <c r="IG296" s="117"/>
      <c r="IH296" s="117"/>
      <c r="II296" s="117"/>
      <c r="IJ296" s="117"/>
      <c r="IK296" s="117"/>
      <c r="IL296" s="117"/>
      <c r="IM296" s="117"/>
      <c r="IN296" s="117"/>
      <c r="IO296" s="117"/>
      <c r="IP296" s="117"/>
      <c r="IQ296" s="117"/>
      <c r="IR296" s="117"/>
      <c r="IS296" s="117"/>
      <c r="IT296" s="117"/>
      <c r="IU296" s="117"/>
      <c r="IV296" s="117"/>
      <c r="IW296" s="117"/>
    </row>
    <row r="297" customFormat="false" ht="12.75" hidden="false" customHeight="false" outlineLevel="0" collapsed="false">
      <c r="A297" s="117"/>
      <c r="B297" s="128"/>
      <c r="L297" s="117"/>
      <c r="M297" s="117"/>
      <c r="N297" s="117"/>
      <c r="O297" s="117"/>
      <c r="P297" s="117"/>
      <c r="Q297" s="117"/>
      <c r="R297" s="117"/>
      <c r="S297" s="117"/>
      <c r="T297" s="117"/>
      <c r="U297" s="117"/>
      <c r="V297" s="117"/>
      <c r="W297" s="117"/>
      <c r="X297" s="117"/>
      <c r="Y297" s="117"/>
      <c r="Z297" s="117"/>
      <c r="AA297" s="117"/>
      <c r="AB297" s="117"/>
      <c r="AC297" s="117"/>
      <c r="AD297" s="117"/>
      <c r="AE297" s="117"/>
      <c r="AF297" s="117"/>
      <c r="AG297" s="117"/>
      <c r="AH297" s="117"/>
      <c r="AI297" s="117"/>
      <c r="AJ297" s="117"/>
      <c r="AK297" s="117"/>
      <c r="AL297" s="117"/>
      <c r="AM297" s="117"/>
      <c r="AN297" s="117"/>
      <c r="AO297" s="117"/>
      <c r="AP297" s="117"/>
      <c r="AQ297" s="117"/>
      <c r="AR297" s="117"/>
      <c r="AS297" s="117"/>
      <c r="AT297" s="117"/>
      <c r="AU297" s="117"/>
      <c r="AV297" s="117"/>
      <c r="AW297" s="117"/>
      <c r="AX297" s="117"/>
      <c r="AY297" s="117"/>
      <c r="AZ297" s="117"/>
      <c r="BA297" s="117"/>
      <c r="BB297" s="117"/>
      <c r="BC297" s="117"/>
      <c r="BD297" s="117"/>
      <c r="BE297" s="117"/>
      <c r="BF297" s="117"/>
      <c r="BG297" s="117"/>
      <c r="BH297" s="117"/>
      <c r="BI297" s="117"/>
      <c r="BJ297" s="117"/>
      <c r="BK297" s="117"/>
      <c r="BL297" s="117"/>
      <c r="BM297" s="117"/>
      <c r="BN297" s="117"/>
      <c r="BO297" s="117"/>
      <c r="BP297" s="117"/>
      <c r="BQ297" s="117"/>
      <c r="BR297" s="117"/>
      <c r="BS297" s="117"/>
      <c r="BT297" s="117"/>
      <c r="BU297" s="117"/>
      <c r="BV297" s="117"/>
      <c r="BW297" s="117"/>
      <c r="BX297" s="117"/>
      <c r="BY297" s="117"/>
      <c r="BZ297" s="117"/>
      <c r="CA297" s="117"/>
      <c r="CB297" s="117"/>
      <c r="CC297" s="117"/>
      <c r="CD297" s="117"/>
      <c r="CE297" s="117"/>
      <c r="CF297" s="117"/>
      <c r="CG297" s="117"/>
      <c r="CH297" s="117"/>
      <c r="CI297" s="117"/>
      <c r="CJ297" s="117"/>
      <c r="CK297" s="117"/>
      <c r="CL297" s="117"/>
      <c r="CM297" s="117"/>
      <c r="CN297" s="117"/>
      <c r="CO297" s="117"/>
      <c r="CP297" s="117"/>
      <c r="CQ297" s="117"/>
      <c r="CR297" s="117"/>
      <c r="CS297" s="117"/>
      <c r="CT297" s="117"/>
      <c r="CU297" s="117"/>
      <c r="CV297" s="117"/>
      <c r="CW297" s="117"/>
      <c r="CX297" s="117"/>
      <c r="CY297" s="117"/>
      <c r="CZ297" s="117"/>
      <c r="DA297" s="117"/>
      <c r="DB297" s="117"/>
      <c r="DC297" s="117"/>
      <c r="DD297" s="117"/>
      <c r="DE297" s="117"/>
      <c r="DF297" s="117"/>
      <c r="DG297" s="117"/>
      <c r="DH297" s="117"/>
      <c r="DI297" s="117"/>
      <c r="DJ297" s="117"/>
      <c r="DK297" s="117"/>
      <c r="DL297" s="117"/>
      <c r="DM297" s="117"/>
      <c r="DN297" s="117"/>
      <c r="DO297" s="117"/>
      <c r="DP297" s="117"/>
      <c r="DQ297" s="117"/>
      <c r="DR297" s="117"/>
      <c r="DS297" s="117"/>
      <c r="DT297" s="117"/>
      <c r="DU297" s="117"/>
      <c r="DV297" s="117"/>
      <c r="DW297" s="117"/>
      <c r="DX297" s="117"/>
      <c r="DY297" s="117"/>
      <c r="DZ297" s="117"/>
      <c r="EA297" s="117"/>
      <c r="EB297" s="117"/>
      <c r="EC297" s="117"/>
      <c r="ED297" s="117"/>
      <c r="EE297" s="117"/>
      <c r="EF297" s="117"/>
      <c r="EG297" s="117"/>
      <c r="EH297" s="117"/>
      <c r="EI297" s="117"/>
      <c r="EJ297" s="117"/>
      <c r="EK297" s="117"/>
      <c r="EL297" s="117"/>
      <c r="EM297" s="117"/>
      <c r="EN297" s="117"/>
      <c r="EO297" s="117"/>
      <c r="EP297" s="117"/>
      <c r="EQ297" s="117"/>
      <c r="ER297" s="117"/>
      <c r="ES297" s="117"/>
      <c r="ET297" s="117"/>
      <c r="EU297" s="117"/>
      <c r="EV297" s="117"/>
      <c r="EW297" s="117"/>
      <c r="EX297" s="117"/>
      <c r="EY297" s="117"/>
      <c r="EZ297" s="117"/>
      <c r="FA297" s="117"/>
      <c r="FB297" s="117"/>
      <c r="FC297" s="117"/>
      <c r="FD297" s="117"/>
      <c r="FE297" s="117"/>
      <c r="FF297" s="117"/>
      <c r="FG297" s="117"/>
      <c r="FH297" s="117"/>
      <c r="FI297" s="117"/>
      <c r="FJ297" s="117"/>
      <c r="FK297" s="117"/>
      <c r="FL297" s="117"/>
      <c r="FM297" s="117"/>
      <c r="FN297" s="117"/>
      <c r="FO297" s="117"/>
      <c r="FP297" s="117"/>
      <c r="FQ297" s="117"/>
      <c r="FR297" s="117"/>
      <c r="FS297" s="117"/>
      <c r="FT297" s="117"/>
      <c r="FU297" s="117"/>
      <c r="FV297" s="117"/>
      <c r="FW297" s="117"/>
      <c r="FX297" s="117"/>
      <c r="FY297" s="117"/>
      <c r="FZ297" s="117"/>
      <c r="GA297" s="117"/>
      <c r="GB297" s="117"/>
      <c r="GC297" s="117"/>
      <c r="GD297" s="117"/>
      <c r="GE297" s="117"/>
      <c r="GF297" s="117"/>
      <c r="GG297" s="117"/>
      <c r="GH297" s="117"/>
      <c r="GI297" s="117"/>
      <c r="GJ297" s="117"/>
      <c r="GK297" s="117"/>
      <c r="GL297" s="117"/>
      <c r="GM297" s="117"/>
      <c r="GN297" s="117"/>
      <c r="GO297" s="117"/>
      <c r="GP297" s="117"/>
      <c r="GQ297" s="117"/>
      <c r="GR297" s="117"/>
      <c r="GS297" s="117"/>
      <c r="GT297" s="117"/>
      <c r="GU297" s="117"/>
      <c r="GV297" s="117"/>
      <c r="GW297" s="117"/>
      <c r="GX297" s="117"/>
      <c r="GY297" s="117"/>
      <c r="GZ297" s="117"/>
      <c r="HA297" s="117"/>
      <c r="HB297" s="117"/>
      <c r="HC297" s="117"/>
      <c r="HD297" s="117"/>
      <c r="HE297" s="117"/>
      <c r="HF297" s="117"/>
      <c r="HG297" s="117"/>
      <c r="HH297" s="117"/>
      <c r="HI297" s="117"/>
      <c r="HJ297" s="117"/>
      <c r="HK297" s="117"/>
      <c r="HL297" s="117"/>
      <c r="HM297" s="117"/>
      <c r="HN297" s="117"/>
      <c r="HO297" s="117"/>
      <c r="HP297" s="117"/>
      <c r="HQ297" s="117"/>
      <c r="HR297" s="117"/>
      <c r="HS297" s="117"/>
      <c r="HT297" s="117"/>
      <c r="HU297" s="117"/>
      <c r="HV297" s="117"/>
      <c r="HW297" s="117"/>
      <c r="HX297" s="117"/>
      <c r="HY297" s="117"/>
      <c r="HZ297" s="117"/>
      <c r="IA297" s="117"/>
      <c r="IB297" s="117"/>
      <c r="IC297" s="117"/>
      <c r="ID297" s="117"/>
      <c r="IE297" s="117"/>
      <c r="IF297" s="117"/>
      <c r="IG297" s="117"/>
      <c r="IH297" s="117"/>
      <c r="II297" s="117"/>
      <c r="IJ297" s="117"/>
      <c r="IK297" s="117"/>
      <c r="IL297" s="117"/>
      <c r="IM297" s="117"/>
      <c r="IN297" s="117"/>
      <c r="IO297" s="117"/>
      <c r="IP297" s="117"/>
      <c r="IQ297" s="117"/>
      <c r="IR297" s="117"/>
      <c r="IS297" s="117"/>
      <c r="IT297" s="117"/>
      <c r="IU297" s="117"/>
      <c r="IV297" s="117"/>
      <c r="IW297" s="117"/>
    </row>
    <row r="298" customFormat="false" ht="12.75" hidden="false" customHeight="false" outlineLevel="0" collapsed="false">
      <c r="A298" s="117"/>
      <c r="B298" s="128"/>
      <c r="L298" s="117"/>
      <c r="M298" s="117"/>
      <c r="N298" s="117"/>
      <c r="O298" s="117"/>
      <c r="P298" s="117"/>
      <c r="Q298" s="117"/>
      <c r="R298" s="117"/>
      <c r="S298" s="117"/>
      <c r="T298" s="117"/>
      <c r="U298" s="117"/>
      <c r="V298" s="117"/>
      <c r="W298" s="117"/>
      <c r="X298" s="117"/>
      <c r="Y298" s="117"/>
      <c r="Z298" s="117"/>
      <c r="AA298" s="117"/>
      <c r="AB298" s="117"/>
      <c r="AC298" s="117"/>
      <c r="AD298" s="117"/>
      <c r="AE298" s="117"/>
      <c r="AF298" s="117"/>
      <c r="AG298" s="117"/>
      <c r="AH298" s="117"/>
      <c r="AI298" s="117"/>
      <c r="AJ298" s="117"/>
      <c r="AK298" s="117"/>
      <c r="AL298" s="117"/>
      <c r="AM298" s="117"/>
      <c r="AN298" s="117"/>
      <c r="AO298" s="117"/>
      <c r="AP298" s="117"/>
      <c r="AQ298" s="117"/>
      <c r="AR298" s="117"/>
      <c r="AS298" s="117"/>
      <c r="AT298" s="117"/>
      <c r="AU298" s="117"/>
      <c r="AV298" s="117"/>
      <c r="AW298" s="117"/>
      <c r="AX298" s="117"/>
      <c r="AY298" s="117"/>
      <c r="AZ298" s="117"/>
      <c r="BA298" s="117"/>
      <c r="BB298" s="117"/>
      <c r="BC298" s="117"/>
      <c r="BD298" s="117"/>
      <c r="BE298" s="117"/>
      <c r="BF298" s="117"/>
      <c r="BG298" s="117"/>
      <c r="BH298" s="117"/>
      <c r="BI298" s="117"/>
      <c r="BJ298" s="117"/>
      <c r="BK298" s="117"/>
      <c r="BL298" s="117"/>
      <c r="BM298" s="117"/>
      <c r="BN298" s="117"/>
      <c r="BO298" s="117"/>
      <c r="BP298" s="117"/>
      <c r="BQ298" s="117"/>
      <c r="BR298" s="117"/>
      <c r="BS298" s="117"/>
      <c r="BT298" s="117"/>
      <c r="BU298" s="117"/>
      <c r="BV298" s="117"/>
      <c r="BW298" s="117"/>
      <c r="BX298" s="117"/>
      <c r="BY298" s="117"/>
      <c r="BZ298" s="117"/>
      <c r="CA298" s="117"/>
      <c r="CB298" s="117"/>
      <c r="CC298" s="117"/>
      <c r="CD298" s="117"/>
      <c r="CE298" s="117"/>
      <c r="CF298" s="117"/>
      <c r="CG298" s="117"/>
      <c r="CH298" s="117"/>
      <c r="CI298" s="117"/>
      <c r="CJ298" s="117"/>
      <c r="CK298" s="117"/>
      <c r="CL298" s="117"/>
      <c r="CM298" s="117"/>
      <c r="CN298" s="117"/>
      <c r="CO298" s="117"/>
      <c r="CP298" s="117"/>
      <c r="CQ298" s="117"/>
      <c r="CR298" s="117"/>
      <c r="CS298" s="117"/>
      <c r="CT298" s="117"/>
      <c r="CU298" s="117"/>
      <c r="CV298" s="117"/>
      <c r="CW298" s="117"/>
      <c r="CX298" s="117"/>
      <c r="CY298" s="117"/>
      <c r="CZ298" s="117"/>
      <c r="DA298" s="117"/>
      <c r="DB298" s="117"/>
      <c r="DC298" s="117"/>
      <c r="DD298" s="117"/>
      <c r="DE298" s="117"/>
      <c r="DF298" s="117"/>
      <c r="DG298" s="117"/>
      <c r="DH298" s="117"/>
      <c r="DI298" s="117"/>
      <c r="DJ298" s="117"/>
      <c r="DK298" s="117"/>
      <c r="DL298" s="117"/>
      <c r="DM298" s="117"/>
      <c r="DN298" s="117"/>
      <c r="DO298" s="117"/>
      <c r="DP298" s="117"/>
      <c r="DQ298" s="117"/>
      <c r="DR298" s="117"/>
      <c r="DS298" s="117"/>
      <c r="DT298" s="117"/>
      <c r="DU298" s="117"/>
      <c r="DV298" s="117"/>
      <c r="DW298" s="117"/>
      <c r="DX298" s="117"/>
      <c r="DY298" s="117"/>
      <c r="DZ298" s="117"/>
      <c r="EA298" s="117"/>
      <c r="EB298" s="117"/>
      <c r="EC298" s="117"/>
      <c r="ED298" s="117"/>
      <c r="EE298" s="117"/>
      <c r="EF298" s="117"/>
      <c r="EG298" s="117"/>
      <c r="EH298" s="117"/>
      <c r="EI298" s="117"/>
      <c r="EJ298" s="117"/>
      <c r="EK298" s="117"/>
      <c r="EL298" s="117"/>
      <c r="EM298" s="117"/>
      <c r="EN298" s="117"/>
      <c r="EO298" s="117"/>
      <c r="EP298" s="117"/>
      <c r="EQ298" s="117"/>
      <c r="ER298" s="117"/>
      <c r="ES298" s="117"/>
      <c r="ET298" s="117"/>
      <c r="EU298" s="117"/>
      <c r="EV298" s="117"/>
      <c r="EW298" s="117"/>
      <c r="EX298" s="117"/>
      <c r="EY298" s="117"/>
      <c r="EZ298" s="117"/>
      <c r="FA298" s="117"/>
      <c r="FB298" s="117"/>
      <c r="FC298" s="117"/>
      <c r="FD298" s="117"/>
      <c r="FE298" s="117"/>
      <c r="FF298" s="117"/>
      <c r="FG298" s="117"/>
      <c r="FH298" s="117"/>
      <c r="FI298" s="117"/>
      <c r="FJ298" s="117"/>
      <c r="FK298" s="117"/>
      <c r="FL298" s="117"/>
      <c r="FM298" s="117"/>
      <c r="FN298" s="117"/>
      <c r="FO298" s="117"/>
      <c r="FP298" s="117"/>
      <c r="FQ298" s="117"/>
      <c r="FR298" s="117"/>
      <c r="FS298" s="117"/>
      <c r="FT298" s="117"/>
      <c r="FU298" s="117"/>
      <c r="FV298" s="117"/>
      <c r="FW298" s="117"/>
      <c r="FX298" s="117"/>
      <c r="FY298" s="117"/>
      <c r="FZ298" s="117"/>
      <c r="GA298" s="117"/>
      <c r="GB298" s="117"/>
      <c r="GC298" s="117"/>
      <c r="GD298" s="117"/>
      <c r="GE298" s="117"/>
      <c r="GF298" s="117"/>
      <c r="GG298" s="117"/>
      <c r="GH298" s="117"/>
      <c r="GI298" s="117"/>
      <c r="GJ298" s="117"/>
      <c r="GK298" s="117"/>
      <c r="GL298" s="117"/>
      <c r="GM298" s="117"/>
      <c r="GN298" s="117"/>
      <c r="GO298" s="117"/>
      <c r="GP298" s="117"/>
      <c r="GQ298" s="117"/>
      <c r="GR298" s="117"/>
      <c r="GS298" s="117"/>
      <c r="GT298" s="117"/>
      <c r="GU298" s="117"/>
      <c r="GV298" s="117"/>
      <c r="GW298" s="117"/>
      <c r="GX298" s="117"/>
      <c r="GY298" s="117"/>
      <c r="GZ298" s="117"/>
      <c r="HA298" s="117"/>
      <c r="HB298" s="117"/>
      <c r="HC298" s="117"/>
      <c r="HD298" s="117"/>
      <c r="HE298" s="117"/>
      <c r="HF298" s="117"/>
      <c r="HG298" s="117"/>
      <c r="HH298" s="117"/>
      <c r="HI298" s="117"/>
      <c r="HJ298" s="117"/>
      <c r="HK298" s="117"/>
      <c r="HL298" s="117"/>
      <c r="HM298" s="117"/>
      <c r="HN298" s="117"/>
      <c r="HO298" s="117"/>
      <c r="HP298" s="117"/>
      <c r="HQ298" s="117"/>
      <c r="HR298" s="117"/>
      <c r="HS298" s="117"/>
      <c r="HT298" s="117"/>
      <c r="HU298" s="117"/>
      <c r="HV298" s="117"/>
      <c r="HW298" s="117"/>
      <c r="HX298" s="117"/>
      <c r="HY298" s="117"/>
      <c r="HZ298" s="117"/>
      <c r="IA298" s="117"/>
      <c r="IB298" s="117"/>
      <c r="IC298" s="117"/>
      <c r="ID298" s="117"/>
      <c r="IE298" s="117"/>
      <c r="IF298" s="117"/>
      <c r="IG298" s="117"/>
      <c r="IH298" s="117"/>
      <c r="II298" s="117"/>
      <c r="IJ298" s="117"/>
      <c r="IK298" s="117"/>
      <c r="IL298" s="117"/>
      <c r="IM298" s="117"/>
      <c r="IN298" s="117"/>
      <c r="IO298" s="117"/>
      <c r="IP298" s="117"/>
      <c r="IQ298" s="117"/>
      <c r="IR298" s="117"/>
      <c r="IS298" s="117"/>
      <c r="IT298" s="117"/>
      <c r="IU298" s="117"/>
      <c r="IV298" s="117"/>
      <c r="IW298" s="117"/>
    </row>
    <row r="299" customFormat="false" ht="12.75" hidden="false" customHeight="false" outlineLevel="0" collapsed="false">
      <c r="A299" s="117"/>
      <c r="B299" s="128"/>
      <c r="L299" s="117"/>
      <c r="M299" s="117"/>
      <c r="N299" s="117"/>
      <c r="O299" s="117"/>
      <c r="P299" s="117"/>
      <c r="Q299" s="117"/>
      <c r="R299" s="117"/>
      <c r="S299" s="117"/>
      <c r="T299" s="117"/>
      <c r="U299" s="117"/>
      <c r="V299" s="117"/>
      <c r="W299" s="117"/>
      <c r="X299" s="117"/>
      <c r="Y299" s="117"/>
      <c r="Z299" s="117"/>
      <c r="AA299" s="117"/>
      <c r="AB299" s="117"/>
      <c r="AC299" s="117"/>
      <c r="AD299" s="117"/>
      <c r="AE299" s="117"/>
      <c r="AF299" s="117"/>
      <c r="AG299" s="117"/>
      <c r="AH299" s="117"/>
      <c r="AI299" s="117"/>
      <c r="AJ299" s="117"/>
      <c r="AK299" s="117"/>
      <c r="AL299" s="117"/>
      <c r="AM299" s="117"/>
      <c r="AN299" s="117"/>
      <c r="AO299" s="117"/>
      <c r="AP299" s="117"/>
      <c r="AQ299" s="117"/>
      <c r="AR299" s="117"/>
      <c r="AS299" s="117"/>
      <c r="AT299" s="117"/>
      <c r="AU299" s="117"/>
      <c r="AV299" s="117"/>
      <c r="AW299" s="117"/>
      <c r="AX299" s="117"/>
      <c r="AY299" s="117"/>
      <c r="AZ299" s="117"/>
      <c r="BA299" s="117"/>
      <c r="BB299" s="117"/>
      <c r="BC299" s="117"/>
      <c r="BD299" s="117"/>
      <c r="BE299" s="117"/>
      <c r="BF299" s="117"/>
      <c r="BG299" s="117"/>
      <c r="BH299" s="117"/>
      <c r="BI299" s="117"/>
      <c r="BJ299" s="117"/>
      <c r="BK299" s="117"/>
      <c r="BL299" s="117"/>
      <c r="BM299" s="117"/>
      <c r="BN299" s="117"/>
      <c r="BO299" s="117"/>
      <c r="BP299" s="117"/>
      <c r="BQ299" s="117"/>
      <c r="BR299" s="117"/>
      <c r="BS299" s="117"/>
      <c r="BT299" s="117"/>
      <c r="BU299" s="117"/>
      <c r="BV299" s="117"/>
      <c r="BW299" s="117"/>
      <c r="BX299" s="117"/>
      <c r="BY299" s="117"/>
      <c r="BZ299" s="117"/>
      <c r="CA299" s="117"/>
      <c r="CB299" s="117"/>
      <c r="CC299" s="117"/>
      <c r="CD299" s="117"/>
      <c r="CE299" s="117"/>
      <c r="CF299" s="117"/>
      <c r="CG299" s="117"/>
      <c r="CH299" s="117"/>
      <c r="CI299" s="117"/>
      <c r="CJ299" s="117"/>
      <c r="CK299" s="117"/>
      <c r="CL299" s="117"/>
      <c r="CM299" s="117"/>
      <c r="CN299" s="117"/>
      <c r="CO299" s="117"/>
      <c r="CP299" s="117"/>
      <c r="CQ299" s="117"/>
      <c r="CR299" s="117"/>
      <c r="CS299" s="117"/>
      <c r="CT299" s="117"/>
      <c r="CU299" s="117"/>
      <c r="CV299" s="117"/>
      <c r="CW299" s="117"/>
      <c r="CX299" s="117"/>
      <c r="CY299" s="117"/>
      <c r="CZ299" s="117"/>
      <c r="DA299" s="117"/>
      <c r="DB299" s="117"/>
      <c r="DC299" s="117"/>
      <c r="DD299" s="117"/>
      <c r="DE299" s="117"/>
      <c r="DF299" s="117"/>
      <c r="DG299" s="117"/>
      <c r="DH299" s="117"/>
      <c r="DI299" s="117"/>
      <c r="DJ299" s="117"/>
      <c r="DK299" s="117"/>
      <c r="DL299" s="117"/>
      <c r="DM299" s="117"/>
      <c r="DN299" s="117"/>
      <c r="DO299" s="117"/>
      <c r="DP299" s="117"/>
      <c r="DQ299" s="117"/>
      <c r="DR299" s="117"/>
      <c r="DS299" s="117"/>
      <c r="DT299" s="117"/>
      <c r="DU299" s="117"/>
      <c r="DV299" s="117"/>
      <c r="DW299" s="117"/>
      <c r="DX299" s="117"/>
      <c r="DY299" s="117"/>
      <c r="DZ299" s="117"/>
      <c r="EA299" s="117"/>
      <c r="EB299" s="117"/>
      <c r="EC299" s="117"/>
      <c r="ED299" s="117"/>
      <c r="EE299" s="117"/>
      <c r="EF299" s="117"/>
      <c r="EG299" s="117"/>
      <c r="EH299" s="117"/>
      <c r="EI299" s="117"/>
      <c r="EJ299" s="117"/>
      <c r="EK299" s="117"/>
      <c r="EL299" s="117"/>
      <c r="EM299" s="117"/>
      <c r="EN299" s="117"/>
      <c r="EO299" s="117"/>
      <c r="EP299" s="117"/>
      <c r="EQ299" s="117"/>
      <c r="ER299" s="117"/>
      <c r="ES299" s="117"/>
      <c r="ET299" s="117"/>
      <c r="EU299" s="117"/>
      <c r="EV299" s="117"/>
      <c r="EW299" s="117"/>
      <c r="EX299" s="117"/>
      <c r="EY299" s="117"/>
      <c r="EZ299" s="117"/>
      <c r="FA299" s="117"/>
      <c r="FB299" s="117"/>
      <c r="FC299" s="117"/>
      <c r="FD299" s="117"/>
      <c r="FE299" s="117"/>
      <c r="FF299" s="117"/>
      <c r="FG299" s="117"/>
      <c r="FH299" s="117"/>
      <c r="FI299" s="117"/>
      <c r="FJ299" s="117"/>
      <c r="FK299" s="117"/>
      <c r="FL299" s="117"/>
      <c r="FM299" s="117"/>
      <c r="FN299" s="117"/>
      <c r="FO299" s="117"/>
      <c r="FP299" s="117"/>
      <c r="FQ299" s="117"/>
      <c r="FR299" s="117"/>
      <c r="FS299" s="117"/>
      <c r="FT299" s="117"/>
      <c r="FU299" s="117"/>
      <c r="FV299" s="117"/>
      <c r="FW299" s="117"/>
      <c r="FX299" s="117"/>
      <c r="FY299" s="117"/>
      <c r="FZ299" s="117"/>
      <c r="GA299" s="117"/>
      <c r="GB299" s="117"/>
      <c r="GC299" s="117"/>
      <c r="GD299" s="117"/>
      <c r="GE299" s="117"/>
      <c r="GF299" s="117"/>
      <c r="GG299" s="117"/>
      <c r="GH299" s="117"/>
      <c r="GI299" s="117"/>
      <c r="GJ299" s="117"/>
      <c r="GK299" s="117"/>
      <c r="GL299" s="117"/>
      <c r="GM299" s="117"/>
      <c r="GN299" s="117"/>
      <c r="GO299" s="117"/>
      <c r="GP299" s="117"/>
      <c r="GQ299" s="117"/>
      <c r="GR299" s="117"/>
      <c r="GS299" s="117"/>
      <c r="GT299" s="117"/>
      <c r="GU299" s="117"/>
      <c r="GV299" s="117"/>
      <c r="GW299" s="117"/>
      <c r="GX299" s="117"/>
      <c r="GY299" s="117"/>
      <c r="GZ299" s="117"/>
      <c r="HA299" s="117"/>
      <c r="HB299" s="117"/>
      <c r="HC299" s="117"/>
      <c r="HD299" s="117"/>
      <c r="HE299" s="117"/>
      <c r="HF299" s="117"/>
      <c r="HG299" s="117"/>
      <c r="HH299" s="117"/>
      <c r="HI299" s="117"/>
      <c r="HJ299" s="117"/>
      <c r="HK299" s="117"/>
      <c r="HL299" s="117"/>
      <c r="HM299" s="117"/>
      <c r="HN299" s="117"/>
      <c r="HO299" s="117"/>
      <c r="HP299" s="117"/>
      <c r="HQ299" s="117"/>
      <c r="HR299" s="117"/>
      <c r="HS299" s="117"/>
      <c r="HT299" s="117"/>
      <c r="HU299" s="117"/>
      <c r="HV299" s="117"/>
      <c r="HW299" s="117"/>
      <c r="HX299" s="117"/>
      <c r="HY299" s="117"/>
      <c r="HZ299" s="117"/>
      <c r="IA299" s="117"/>
      <c r="IB299" s="117"/>
      <c r="IC299" s="117"/>
      <c r="ID299" s="117"/>
      <c r="IE299" s="117"/>
      <c r="IF299" s="117"/>
      <c r="IG299" s="117"/>
      <c r="IH299" s="117"/>
      <c r="II299" s="117"/>
      <c r="IJ299" s="117"/>
      <c r="IK299" s="117"/>
      <c r="IL299" s="117"/>
      <c r="IM299" s="117"/>
      <c r="IN299" s="117"/>
      <c r="IO299" s="117"/>
      <c r="IP299" s="117"/>
      <c r="IQ299" s="117"/>
      <c r="IR299" s="117"/>
      <c r="IS299" s="117"/>
      <c r="IT299" s="117"/>
      <c r="IU299" s="117"/>
      <c r="IV299" s="117"/>
      <c r="IW299" s="117"/>
    </row>
    <row r="300" customFormat="false" ht="12.75" hidden="false" customHeight="false" outlineLevel="0" collapsed="false">
      <c r="A300" s="117"/>
      <c r="B300" s="128"/>
      <c r="L300" s="117"/>
      <c r="M300" s="117"/>
      <c r="N300" s="117"/>
      <c r="O300" s="117"/>
      <c r="P300" s="117"/>
      <c r="Q300" s="117"/>
      <c r="R300" s="117"/>
      <c r="S300" s="117"/>
      <c r="T300" s="117"/>
      <c r="U300" s="117"/>
      <c r="V300" s="117"/>
      <c r="W300" s="117"/>
      <c r="X300" s="117"/>
      <c r="Y300" s="117"/>
      <c r="Z300" s="117"/>
      <c r="AA300" s="117"/>
      <c r="AB300" s="117"/>
      <c r="AC300" s="117"/>
      <c r="AD300" s="117"/>
      <c r="AE300" s="117"/>
      <c r="AF300" s="117"/>
      <c r="AG300" s="117"/>
      <c r="AH300" s="117"/>
      <c r="AI300" s="117"/>
      <c r="AJ300" s="117"/>
      <c r="AK300" s="117"/>
      <c r="AL300" s="117"/>
      <c r="AM300" s="117"/>
      <c r="AN300" s="117"/>
      <c r="AO300" s="117"/>
      <c r="AP300" s="117"/>
      <c r="AQ300" s="117"/>
      <c r="AR300" s="117"/>
      <c r="AS300" s="117"/>
      <c r="AT300" s="117"/>
      <c r="AU300" s="117"/>
      <c r="AV300" s="117"/>
      <c r="AW300" s="117"/>
      <c r="AX300" s="117"/>
      <c r="AY300" s="117"/>
      <c r="AZ300" s="117"/>
      <c r="BA300" s="117"/>
      <c r="BB300" s="117"/>
      <c r="BC300" s="117"/>
      <c r="BD300" s="117"/>
      <c r="BE300" s="117"/>
      <c r="BF300" s="117"/>
      <c r="BG300" s="117"/>
      <c r="BH300" s="117"/>
      <c r="BI300" s="117"/>
      <c r="BJ300" s="117"/>
      <c r="BK300" s="117"/>
      <c r="BL300" s="117"/>
      <c r="BM300" s="117"/>
      <c r="BN300" s="117"/>
      <c r="BO300" s="117"/>
      <c r="BP300" s="117"/>
      <c r="BQ300" s="117"/>
      <c r="BR300" s="117"/>
      <c r="BS300" s="117"/>
      <c r="BT300" s="117"/>
      <c r="BU300" s="117"/>
      <c r="BV300" s="117"/>
      <c r="BW300" s="117"/>
      <c r="BX300" s="117"/>
      <c r="BY300" s="117"/>
      <c r="BZ300" s="117"/>
      <c r="CA300" s="117"/>
      <c r="CB300" s="117"/>
      <c r="CC300" s="117"/>
      <c r="CD300" s="117"/>
      <c r="CE300" s="117"/>
      <c r="CF300" s="117"/>
      <c r="CG300" s="117"/>
      <c r="CH300" s="117"/>
      <c r="CI300" s="117"/>
      <c r="CJ300" s="117"/>
      <c r="CK300" s="117"/>
      <c r="CL300" s="117"/>
      <c r="CM300" s="117"/>
      <c r="CN300" s="117"/>
      <c r="CO300" s="117"/>
      <c r="CP300" s="117"/>
      <c r="CQ300" s="117"/>
      <c r="CR300" s="117"/>
      <c r="CS300" s="117"/>
      <c r="CT300" s="117"/>
      <c r="CU300" s="117"/>
      <c r="CV300" s="117"/>
      <c r="CW300" s="117"/>
      <c r="CX300" s="117"/>
      <c r="CY300" s="117"/>
      <c r="CZ300" s="117"/>
      <c r="DA300" s="117"/>
      <c r="DB300" s="117"/>
      <c r="DC300" s="117"/>
      <c r="DD300" s="117"/>
      <c r="DE300" s="117"/>
      <c r="DF300" s="117"/>
      <c r="DG300" s="117"/>
      <c r="DH300" s="117"/>
      <c r="DI300" s="117"/>
      <c r="DJ300" s="117"/>
      <c r="DK300" s="117"/>
      <c r="DL300" s="117"/>
      <c r="DM300" s="117"/>
      <c r="DN300" s="117"/>
      <c r="DO300" s="117"/>
      <c r="DP300" s="117"/>
      <c r="DQ300" s="117"/>
      <c r="DR300" s="117"/>
      <c r="DS300" s="117"/>
      <c r="DT300" s="117"/>
      <c r="DU300" s="117"/>
      <c r="DV300" s="117"/>
      <c r="DW300" s="117"/>
      <c r="DX300" s="117"/>
      <c r="DY300" s="117"/>
      <c r="DZ300" s="117"/>
      <c r="EA300" s="117"/>
      <c r="EB300" s="117"/>
      <c r="EC300" s="117"/>
      <c r="ED300" s="117"/>
      <c r="EE300" s="117"/>
      <c r="EF300" s="117"/>
      <c r="EG300" s="117"/>
      <c r="EH300" s="117"/>
      <c r="EI300" s="117"/>
      <c r="EJ300" s="117"/>
      <c r="EK300" s="117"/>
      <c r="EL300" s="117"/>
      <c r="EM300" s="117"/>
      <c r="EN300" s="117"/>
      <c r="EO300" s="117"/>
      <c r="EP300" s="117"/>
      <c r="EQ300" s="117"/>
      <c r="ER300" s="117"/>
      <c r="ES300" s="117"/>
      <c r="ET300" s="117"/>
      <c r="EU300" s="117"/>
      <c r="EV300" s="117"/>
      <c r="EW300" s="117"/>
      <c r="EX300" s="117"/>
      <c r="EY300" s="117"/>
      <c r="EZ300" s="117"/>
      <c r="FA300" s="117"/>
      <c r="FB300" s="117"/>
      <c r="FC300" s="117"/>
      <c r="FD300" s="117"/>
      <c r="FE300" s="117"/>
      <c r="FF300" s="117"/>
      <c r="FG300" s="117"/>
      <c r="FH300" s="117"/>
      <c r="FI300" s="117"/>
      <c r="FJ300" s="117"/>
      <c r="FK300" s="117"/>
      <c r="FL300" s="117"/>
      <c r="FM300" s="117"/>
      <c r="FN300" s="117"/>
      <c r="FO300" s="117"/>
      <c r="FP300" s="117"/>
      <c r="FQ300" s="117"/>
      <c r="FR300" s="117"/>
      <c r="FS300" s="117"/>
      <c r="FT300" s="117"/>
      <c r="FU300" s="117"/>
      <c r="FV300" s="117"/>
      <c r="FW300" s="117"/>
      <c r="FX300" s="117"/>
      <c r="FY300" s="117"/>
      <c r="FZ300" s="117"/>
      <c r="GA300" s="117"/>
      <c r="GB300" s="117"/>
      <c r="GC300" s="117"/>
      <c r="GD300" s="117"/>
      <c r="GE300" s="117"/>
      <c r="GF300" s="117"/>
      <c r="GG300" s="117"/>
      <c r="GH300" s="117"/>
      <c r="GI300" s="117"/>
      <c r="GJ300" s="117"/>
      <c r="GK300" s="117"/>
      <c r="GL300" s="117"/>
      <c r="GM300" s="117"/>
      <c r="GN300" s="117"/>
      <c r="GO300" s="117"/>
      <c r="GP300" s="117"/>
      <c r="GQ300" s="117"/>
      <c r="GR300" s="117"/>
      <c r="GS300" s="117"/>
      <c r="GT300" s="117"/>
      <c r="GU300" s="117"/>
      <c r="GV300" s="117"/>
      <c r="GW300" s="117"/>
      <c r="GX300" s="117"/>
      <c r="GY300" s="117"/>
      <c r="GZ300" s="117"/>
      <c r="HA300" s="117"/>
      <c r="HB300" s="117"/>
      <c r="HC300" s="117"/>
      <c r="HD300" s="117"/>
      <c r="HE300" s="117"/>
      <c r="HF300" s="117"/>
      <c r="HG300" s="117"/>
      <c r="HH300" s="117"/>
      <c r="HI300" s="117"/>
      <c r="HJ300" s="117"/>
      <c r="HK300" s="117"/>
      <c r="HL300" s="117"/>
      <c r="HM300" s="117"/>
      <c r="HN300" s="117"/>
      <c r="HO300" s="117"/>
      <c r="HP300" s="117"/>
      <c r="HQ300" s="117"/>
      <c r="HR300" s="117"/>
      <c r="HS300" s="117"/>
      <c r="HT300" s="117"/>
      <c r="HU300" s="117"/>
      <c r="HV300" s="117"/>
      <c r="HW300" s="117"/>
      <c r="HX300" s="117"/>
      <c r="HY300" s="117"/>
      <c r="HZ300" s="117"/>
      <c r="IA300" s="117"/>
      <c r="IB300" s="117"/>
      <c r="IC300" s="117"/>
      <c r="ID300" s="117"/>
      <c r="IE300" s="117"/>
      <c r="IF300" s="117"/>
      <c r="IG300" s="117"/>
      <c r="IH300" s="117"/>
      <c r="II300" s="117"/>
      <c r="IJ300" s="117"/>
      <c r="IK300" s="117"/>
      <c r="IL300" s="117"/>
      <c r="IM300" s="117"/>
      <c r="IN300" s="117"/>
      <c r="IO300" s="117"/>
      <c r="IP300" s="117"/>
      <c r="IQ300" s="117"/>
      <c r="IR300" s="117"/>
      <c r="IS300" s="117"/>
      <c r="IT300" s="117"/>
      <c r="IU300" s="117"/>
      <c r="IV300" s="117"/>
      <c r="IW300" s="117"/>
    </row>
    <row r="301" customFormat="false" ht="12.75" hidden="false" customHeight="false" outlineLevel="0" collapsed="false">
      <c r="A301" s="117"/>
      <c r="B301" s="128"/>
      <c r="L301" s="117"/>
      <c r="M301" s="117"/>
      <c r="N301" s="117"/>
      <c r="O301" s="117"/>
      <c r="P301" s="117"/>
      <c r="Q301" s="117"/>
      <c r="R301" s="117"/>
      <c r="S301" s="117"/>
      <c r="T301" s="117"/>
      <c r="U301" s="117"/>
      <c r="V301" s="117"/>
      <c r="W301" s="117"/>
      <c r="X301" s="117"/>
      <c r="Y301" s="117"/>
      <c r="Z301" s="117"/>
      <c r="AA301" s="117"/>
      <c r="AB301" s="117"/>
      <c r="AC301" s="117"/>
      <c r="AD301" s="117"/>
      <c r="AE301" s="117"/>
      <c r="AF301" s="117"/>
      <c r="AG301" s="117"/>
      <c r="AH301" s="117"/>
      <c r="AI301" s="117"/>
      <c r="AJ301" s="117"/>
      <c r="AK301" s="117"/>
      <c r="AL301" s="117"/>
      <c r="AM301" s="117"/>
      <c r="AN301" s="117"/>
      <c r="AO301" s="117"/>
      <c r="AP301" s="117"/>
      <c r="AQ301" s="117"/>
      <c r="AR301" s="117"/>
      <c r="AS301" s="117"/>
      <c r="AT301" s="117"/>
      <c r="AU301" s="117"/>
      <c r="AV301" s="117"/>
      <c r="AW301" s="117"/>
      <c r="AX301" s="117"/>
      <c r="AY301" s="117"/>
      <c r="AZ301" s="117"/>
      <c r="BA301" s="117"/>
      <c r="BB301" s="117"/>
      <c r="BC301" s="117"/>
      <c r="BD301" s="117"/>
      <c r="BE301" s="117"/>
      <c r="BF301" s="117"/>
      <c r="BG301" s="117"/>
      <c r="BH301" s="117"/>
      <c r="BI301" s="117"/>
      <c r="BJ301" s="117"/>
      <c r="BK301" s="117"/>
      <c r="BL301" s="117"/>
      <c r="BM301" s="117"/>
      <c r="BN301" s="117"/>
      <c r="BO301" s="117"/>
      <c r="BP301" s="117"/>
      <c r="BQ301" s="117"/>
      <c r="BR301" s="117"/>
      <c r="BS301" s="117"/>
      <c r="BT301" s="117"/>
      <c r="BU301" s="117"/>
      <c r="BV301" s="117"/>
      <c r="BW301" s="117"/>
      <c r="BX301" s="117"/>
      <c r="BY301" s="117"/>
      <c r="BZ301" s="117"/>
      <c r="CA301" s="117"/>
      <c r="CB301" s="117"/>
      <c r="CC301" s="117"/>
      <c r="CD301" s="117"/>
      <c r="CE301" s="117"/>
      <c r="CF301" s="117"/>
      <c r="CG301" s="117"/>
      <c r="CH301" s="117"/>
      <c r="CI301" s="117"/>
      <c r="CJ301" s="117"/>
      <c r="CK301" s="117"/>
      <c r="CL301" s="117"/>
      <c r="CM301" s="117"/>
      <c r="CN301" s="117"/>
      <c r="CO301" s="117"/>
      <c r="CP301" s="117"/>
      <c r="CQ301" s="117"/>
      <c r="CR301" s="117"/>
      <c r="CS301" s="117"/>
      <c r="CT301" s="117"/>
      <c r="CU301" s="117"/>
      <c r="CV301" s="117"/>
      <c r="CW301" s="117"/>
      <c r="CX301" s="117"/>
      <c r="CY301" s="117"/>
      <c r="CZ301" s="117"/>
      <c r="DA301" s="117"/>
      <c r="DB301" s="117"/>
      <c r="DC301" s="117"/>
      <c r="DD301" s="117"/>
      <c r="DE301" s="117"/>
      <c r="DF301" s="117"/>
      <c r="DG301" s="117"/>
      <c r="DH301" s="117"/>
      <c r="DI301" s="117"/>
      <c r="DJ301" s="117"/>
      <c r="DK301" s="117"/>
      <c r="DL301" s="117"/>
      <c r="DM301" s="117"/>
      <c r="DN301" s="117"/>
      <c r="DO301" s="117"/>
      <c r="DP301" s="117"/>
      <c r="DQ301" s="117"/>
      <c r="DR301" s="117"/>
      <c r="DS301" s="117"/>
      <c r="DT301" s="117"/>
      <c r="DU301" s="117"/>
      <c r="DV301" s="117"/>
      <c r="DW301" s="117"/>
      <c r="DX301" s="117"/>
      <c r="DY301" s="117"/>
      <c r="DZ301" s="117"/>
      <c r="EA301" s="117"/>
      <c r="EB301" s="117"/>
      <c r="EC301" s="117"/>
      <c r="ED301" s="117"/>
      <c r="EE301" s="117"/>
      <c r="EF301" s="117"/>
      <c r="EG301" s="117"/>
      <c r="EH301" s="117"/>
      <c r="EI301" s="117"/>
      <c r="EJ301" s="117"/>
      <c r="EK301" s="117"/>
      <c r="EL301" s="117"/>
      <c r="EM301" s="117"/>
      <c r="EN301" s="117"/>
      <c r="EO301" s="117"/>
      <c r="EP301" s="117"/>
      <c r="EQ301" s="117"/>
      <c r="ER301" s="117"/>
      <c r="ES301" s="117"/>
      <c r="ET301" s="117"/>
      <c r="EU301" s="117"/>
      <c r="EV301" s="117"/>
      <c r="EW301" s="117"/>
      <c r="EX301" s="117"/>
      <c r="EY301" s="117"/>
      <c r="EZ301" s="117"/>
      <c r="FA301" s="117"/>
      <c r="FB301" s="117"/>
      <c r="FC301" s="117"/>
      <c r="FD301" s="117"/>
      <c r="FE301" s="117"/>
      <c r="FF301" s="117"/>
      <c r="FG301" s="117"/>
      <c r="FH301" s="117"/>
      <c r="FI301" s="117"/>
      <c r="FJ301" s="117"/>
      <c r="FK301" s="117"/>
      <c r="FL301" s="117"/>
      <c r="FM301" s="117"/>
      <c r="FN301" s="117"/>
      <c r="FO301" s="117"/>
      <c r="FP301" s="117"/>
      <c r="FQ301" s="117"/>
      <c r="FR301" s="117"/>
      <c r="FS301" s="117"/>
      <c r="FT301" s="117"/>
      <c r="FU301" s="117"/>
      <c r="FV301" s="117"/>
      <c r="FW301" s="117"/>
      <c r="FX301" s="117"/>
      <c r="FY301" s="117"/>
      <c r="FZ301" s="117"/>
      <c r="GA301" s="117"/>
      <c r="GB301" s="117"/>
      <c r="GC301" s="117"/>
      <c r="GD301" s="117"/>
      <c r="GE301" s="117"/>
      <c r="GF301" s="117"/>
      <c r="GG301" s="117"/>
      <c r="GH301" s="117"/>
      <c r="GI301" s="117"/>
      <c r="GJ301" s="117"/>
      <c r="GK301" s="117"/>
      <c r="GL301" s="117"/>
      <c r="GM301" s="117"/>
      <c r="GN301" s="117"/>
      <c r="GO301" s="117"/>
      <c r="GP301" s="117"/>
      <c r="GQ301" s="117"/>
      <c r="GR301" s="117"/>
      <c r="GS301" s="117"/>
      <c r="GT301" s="117"/>
      <c r="GU301" s="117"/>
      <c r="GV301" s="117"/>
      <c r="GW301" s="117"/>
      <c r="GX301" s="117"/>
      <c r="GY301" s="117"/>
      <c r="GZ301" s="117"/>
      <c r="HA301" s="117"/>
      <c r="HB301" s="117"/>
      <c r="HC301" s="117"/>
      <c r="HD301" s="117"/>
      <c r="HE301" s="117"/>
      <c r="HF301" s="117"/>
      <c r="HG301" s="117"/>
      <c r="HH301" s="117"/>
      <c r="HI301" s="117"/>
      <c r="HJ301" s="117"/>
      <c r="HK301" s="117"/>
      <c r="HL301" s="117"/>
      <c r="HM301" s="117"/>
      <c r="HN301" s="117"/>
      <c r="HO301" s="117"/>
      <c r="HP301" s="117"/>
      <c r="HQ301" s="117"/>
      <c r="HR301" s="117"/>
      <c r="HS301" s="117"/>
      <c r="HT301" s="117"/>
      <c r="HU301" s="117"/>
      <c r="HV301" s="117"/>
      <c r="HW301" s="117"/>
      <c r="HX301" s="117"/>
      <c r="HY301" s="117"/>
      <c r="HZ301" s="117"/>
      <c r="IA301" s="117"/>
      <c r="IB301" s="117"/>
      <c r="IC301" s="117"/>
      <c r="ID301" s="117"/>
      <c r="IE301" s="117"/>
      <c r="IF301" s="117"/>
      <c r="IG301" s="117"/>
      <c r="IH301" s="117"/>
      <c r="II301" s="117"/>
      <c r="IJ301" s="117"/>
      <c r="IK301" s="117"/>
      <c r="IL301" s="117"/>
      <c r="IM301" s="117"/>
      <c r="IN301" s="117"/>
      <c r="IO301" s="117"/>
      <c r="IP301" s="117"/>
      <c r="IQ301" s="117"/>
      <c r="IR301" s="117"/>
      <c r="IS301" s="117"/>
      <c r="IT301" s="117"/>
      <c r="IU301" s="117"/>
      <c r="IV301" s="117"/>
      <c r="IW301" s="117"/>
    </row>
    <row r="302" customFormat="false" ht="12.75" hidden="false" customHeight="false" outlineLevel="0" collapsed="false">
      <c r="A302" s="117"/>
      <c r="B302" s="128"/>
      <c r="L302" s="117"/>
      <c r="M302" s="117"/>
      <c r="N302" s="117"/>
      <c r="O302" s="117"/>
      <c r="P302" s="117"/>
      <c r="Q302" s="117"/>
      <c r="R302" s="117"/>
      <c r="S302" s="117"/>
      <c r="T302" s="117"/>
      <c r="U302" s="117"/>
      <c r="V302" s="117"/>
      <c r="W302" s="117"/>
      <c r="X302" s="117"/>
      <c r="Y302" s="117"/>
      <c r="Z302" s="117"/>
      <c r="AA302" s="117"/>
      <c r="AB302" s="117"/>
      <c r="AC302" s="117"/>
      <c r="AD302" s="117"/>
      <c r="AE302" s="117"/>
      <c r="AF302" s="117"/>
      <c r="AG302" s="117"/>
      <c r="AH302" s="117"/>
      <c r="AI302" s="117"/>
      <c r="AJ302" s="117"/>
      <c r="AK302" s="117"/>
      <c r="AL302" s="117"/>
      <c r="AM302" s="117"/>
      <c r="AN302" s="117"/>
      <c r="AO302" s="117"/>
      <c r="AP302" s="117"/>
      <c r="AQ302" s="117"/>
      <c r="AR302" s="117"/>
      <c r="AS302" s="117"/>
      <c r="AT302" s="117"/>
      <c r="AU302" s="117"/>
      <c r="AV302" s="117"/>
      <c r="AW302" s="117"/>
      <c r="AX302" s="117"/>
      <c r="AY302" s="117"/>
      <c r="AZ302" s="117"/>
      <c r="BA302" s="117"/>
      <c r="BB302" s="117"/>
      <c r="BC302" s="117"/>
      <c r="BD302" s="117"/>
      <c r="BE302" s="117"/>
      <c r="BF302" s="117"/>
      <c r="BG302" s="117"/>
      <c r="BH302" s="117"/>
      <c r="BI302" s="117"/>
      <c r="BJ302" s="117"/>
      <c r="BK302" s="117"/>
      <c r="BL302" s="117"/>
      <c r="BM302" s="117"/>
      <c r="BN302" s="117"/>
      <c r="BO302" s="117"/>
      <c r="BP302" s="117"/>
      <c r="BQ302" s="117"/>
      <c r="BR302" s="117"/>
      <c r="BS302" s="117"/>
      <c r="BT302" s="117"/>
      <c r="BU302" s="117"/>
      <c r="BV302" s="117"/>
      <c r="BW302" s="117"/>
      <c r="BX302" s="117"/>
      <c r="BY302" s="117"/>
      <c r="BZ302" s="117"/>
      <c r="CA302" s="117"/>
      <c r="CB302" s="117"/>
      <c r="CC302" s="117"/>
      <c r="CD302" s="117"/>
      <c r="CE302" s="117"/>
      <c r="CF302" s="117"/>
      <c r="CG302" s="117"/>
      <c r="CH302" s="117"/>
      <c r="CI302" s="117"/>
      <c r="CJ302" s="117"/>
      <c r="CK302" s="117"/>
      <c r="CL302" s="117"/>
      <c r="CM302" s="117"/>
      <c r="CN302" s="117"/>
      <c r="CO302" s="117"/>
      <c r="CP302" s="117"/>
      <c r="CQ302" s="117"/>
      <c r="CR302" s="117"/>
      <c r="CS302" s="117"/>
      <c r="CT302" s="117"/>
      <c r="CU302" s="117"/>
      <c r="CV302" s="117"/>
      <c r="CW302" s="117"/>
      <c r="CX302" s="117"/>
      <c r="CY302" s="117"/>
      <c r="CZ302" s="117"/>
      <c r="DA302" s="117"/>
      <c r="DB302" s="117"/>
      <c r="DC302" s="117"/>
      <c r="DD302" s="117"/>
      <c r="DE302" s="117"/>
      <c r="DF302" s="117"/>
      <c r="DG302" s="117"/>
      <c r="DH302" s="117"/>
      <c r="DI302" s="117"/>
      <c r="DJ302" s="117"/>
      <c r="DK302" s="117"/>
      <c r="DL302" s="117"/>
      <c r="DM302" s="117"/>
      <c r="DN302" s="117"/>
      <c r="DO302" s="117"/>
      <c r="DP302" s="117"/>
      <c r="DQ302" s="117"/>
      <c r="DR302" s="117"/>
      <c r="DS302" s="117"/>
      <c r="DT302" s="117"/>
      <c r="DU302" s="117"/>
      <c r="DV302" s="117"/>
      <c r="DW302" s="117"/>
      <c r="DX302" s="117"/>
      <c r="DY302" s="117"/>
      <c r="DZ302" s="117"/>
      <c r="EA302" s="117"/>
      <c r="EB302" s="117"/>
      <c r="EC302" s="117"/>
      <c r="ED302" s="117"/>
      <c r="EE302" s="117"/>
      <c r="EF302" s="117"/>
      <c r="EG302" s="117"/>
      <c r="EH302" s="117"/>
      <c r="EI302" s="117"/>
      <c r="EJ302" s="117"/>
      <c r="EK302" s="117"/>
      <c r="EL302" s="117"/>
      <c r="EM302" s="117"/>
      <c r="EN302" s="117"/>
      <c r="EO302" s="117"/>
      <c r="EP302" s="117"/>
      <c r="EQ302" s="117"/>
      <c r="ER302" s="117"/>
      <c r="ES302" s="117"/>
      <c r="ET302" s="117"/>
      <c r="EU302" s="117"/>
      <c r="EV302" s="117"/>
      <c r="EW302" s="117"/>
      <c r="EX302" s="117"/>
      <c r="EY302" s="117"/>
      <c r="EZ302" s="117"/>
      <c r="FA302" s="117"/>
      <c r="FB302" s="117"/>
      <c r="FC302" s="117"/>
      <c r="FD302" s="117"/>
      <c r="FE302" s="117"/>
      <c r="FF302" s="117"/>
      <c r="FG302" s="117"/>
      <c r="FH302" s="117"/>
      <c r="FI302" s="117"/>
      <c r="FJ302" s="117"/>
      <c r="FK302" s="117"/>
      <c r="FL302" s="117"/>
      <c r="FM302" s="117"/>
      <c r="FN302" s="117"/>
      <c r="FO302" s="117"/>
      <c r="FP302" s="117"/>
      <c r="FQ302" s="117"/>
      <c r="FR302" s="117"/>
      <c r="FS302" s="117"/>
      <c r="FT302" s="117"/>
      <c r="FU302" s="117"/>
      <c r="FV302" s="117"/>
      <c r="FW302" s="117"/>
      <c r="FX302" s="117"/>
      <c r="FY302" s="117"/>
      <c r="FZ302" s="117"/>
      <c r="GA302" s="117"/>
      <c r="GB302" s="117"/>
      <c r="GC302" s="117"/>
      <c r="GD302" s="117"/>
      <c r="GE302" s="117"/>
      <c r="GF302" s="117"/>
      <c r="GG302" s="117"/>
      <c r="GH302" s="117"/>
      <c r="GI302" s="117"/>
      <c r="GJ302" s="117"/>
      <c r="GK302" s="117"/>
      <c r="GL302" s="117"/>
      <c r="GM302" s="117"/>
      <c r="GN302" s="117"/>
      <c r="GO302" s="117"/>
      <c r="GP302" s="117"/>
      <c r="GQ302" s="117"/>
      <c r="GR302" s="117"/>
      <c r="GS302" s="117"/>
      <c r="GT302" s="117"/>
      <c r="GU302" s="117"/>
      <c r="GV302" s="117"/>
      <c r="GW302" s="117"/>
      <c r="GX302" s="117"/>
      <c r="GY302" s="117"/>
      <c r="GZ302" s="117"/>
      <c r="HA302" s="117"/>
      <c r="HB302" s="117"/>
      <c r="HC302" s="117"/>
      <c r="HD302" s="117"/>
      <c r="HE302" s="117"/>
      <c r="HF302" s="117"/>
      <c r="HG302" s="117"/>
      <c r="HH302" s="117"/>
      <c r="HI302" s="117"/>
      <c r="HJ302" s="117"/>
      <c r="HK302" s="117"/>
      <c r="HL302" s="117"/>
      <c r="HM302" s="117"/>
      <c r="HN302" s="117"/>
      <c r="HO302" s="117"/>
      <c r="HP302" s="117"/>
      <c r="HQ302" s="117"/>
      <c r="HR302" s="117"/>
      <c r="HS302" s="117"/>
      <c r="HT302" s="117"/>
      <c r="HU302" s="117"/>
      <c r="HV302" s="117"/>
      <c r="HW302" s="117"/>
      <c r="HX302" s="117"/>
      <c r="HY302" s="117"/>
      <c r="HZ302" s="117"/>
      <c r="IA302" s="117"/>
      <c r="IB302" s="117"/>
      <c r="IC302" s="117"/>
      <c r="ID302" s="117"/>
      <c r="IE302" s="117"/>
      <c r="IF302" s="117"/>
      <c r="IG302" s="117"/>
      <c r="IH302" s="117"/>
      <c r="II302" s="117"/>
      <c r="IJ302" s="117"/>
      <c r="IK302" s="117"/>
      <c r="IL302" s="117"/>
      <c r="IM302" s="117"/>
      <c r="IN302" s="117"/>
      <c r="IO302" s="117"/>
      <c r="IP302" s="117"/>
      <c r="IQ302" s="117"/>
      <c r="IR302" s="117"/>
      <c r="IS302" s="117"/>
      <c r="IT302" s="117"/>
      <c r="IU302" s="117"/>
      <c r="IV302" s="117"/>
      <c r="IW302" s="117"/>
    </row>
    <row r="303" customFormat="false" ht="12.75" hidden="false" customHeight="false" outlineLevel="0" collapsed="false">
      <c r="A303" s="117"/>
      <c r="B303" s="128"/>
      <c r="L303" s="117"/>
      <c r="M303" s="117"/>
      <c r="N303" s="117"/>
      <c r="O303" s="117"/>
      <c r="P303" s="117"/>
      <c r="Q303" s="117"/>
      <c r="R303" s="117"/>
      <c r="S303" s="117"/>
      <c r="T303" s="117"/>
      <c r="U303" s="117"/>
      <c r="V303" s="117"/>
      <c r="W303" s="117"/>
      <c r="X303" s="117"/>
      <c r="Y303" s="117"/>
      <c r="Z303" s="117"/>
      <c r="AA303" s="117"/>
      <c r="AB303" s="117"/>
      <c r="AC303" s="117"/>
      <c r="AD303" s="117"/>
      <c r="AE303" s="117"/>
      <c r="AF303" s="117"/>
      <c r="AG303" s="117"/>
      <c r="AH303" s="117"/>
      <c r="AI303" s="117"/>
      <c r="AJ303" s="117"/>
      <c r="AK303" s="117"/>
      <c r="AL303" s="117"/>
      <c r="AM303" s="117"/>
      <c r="AN303" s="117"/>
      <c r="AO303" s="117"/>
      <c r="AP303" s="117"/>
      <c r="AQ303" s="117"/>
      <c r="AR303" s="117"/>
      <c r="AS303" s="117"/>
      <c r="AT303" s="117"/>
      <c r="AU303" s="117"/>
      <c r="AV303" s="117"/>
      <c r="AW303" s="117"/>
      <c r="AX303" s="117"/>
      <c r="AY303" s="117"/>
      <c r="AZ303" s="117"/>
      <c r="BA303" s="117"/>
      <c r="BB303" s="117"/>
      <c r="BC303" s="117"/>
      <c r="BD303" s="117"/>
      <c r="BE303" s="117"/>
      <c r="BF303" s="117"/>
      <c r="BG303" s="117"/>
      <c r="BH303" s="117"/>
      <c r="BI303" s="117"/>
      <c r="BJ303" s="117"/>
      <c r="BK303" s="117"/>
      <c r="BL303" s="117"/>
      <c r="BM303" s="117"/>
      <c r="BN303" s="117"/>
      <c r="BO303" s="117"/>
      <c r="BP303" s="117"/>
      <c r="BQ303" s="117"/>
      <c r="BR303" s="117"/>
      <c r="BS303" s="117"/>
      <c r="BT303" s="117"/>
      <c r="BU303" s="117"/>
      <c r="BV303" s="117"/>
      <c r="BW303" s="117"/>
      <c r="BX303" s="117"/>
      <c r="BY303" s="117"/>
      <c r="BZ303" s="117"/>
      <c r="CA303" s="117"/>
      <c r="CB303" s="117"/>
      <c r="CC303" s="117"/>
      <c r="CD303" s="117"/>
      <c r="CE303" s="117"/>
      <c r="CF303" s="117"/>
      <c r="CG303" s="117"/>
      <c r="CH303" s="117"/>
      <c r="CI303" s="117"/>
      <c r="CJ303" s="117"/>
      <c r="CK303" s="117"/>
      <c r="CL303" s="117"/>
      <c r="CM303" s="117"/>
      <c r="CN303" s="117"/>
      <c r="CO303" s="117"/>
      <c r="CP303" s="117"/>
      <c r="CQ303" s="117"/>
      <c r="CR303" s="117"/>
      <c r="CS303" s="117"/>
      <c r="CT303" s="117"/>
      <c r="CU303" s="117"/>
      <c r="CV303" s="117"/>
      <c r="CW303" s="117"/>
      <c r="CX303" s="117"/>
      <c r="CY303" s="117"/>
      <c r="CZ303" s="117"/>
      <c r="DA303" s="117"/>
      <c r="DB303" s="117"/>
      <c r="DC303" s="117"/>
      <c r="DD303" s="117"/>
      <c r="DE303" s="117"/>
      <c r="DF303" s="117"/>
      <c r="DG303" s="117"/>
      <c r="DH303" s="117"/>
      <c r="DI303" s="117"/>
      <c r="DJ303" s="117"/>
      <c r="DK303" s="117"/>
      <c r="DL303" s="117"/>
      <c r="DM303" s="117"/>
      <c r="DN303" s="117"/>
      <c r="DO303" s="117"/>
      <c r="DP303" s="117"/>
      <c r="DQ303" s="117"/>
      <c r="DR303" s="117"/>
      <c r="DS303" s="117"/>
      <c r="DT303" s="117"/>
      <c r="DU303" s="117"/>
      <c r="DV303" s="117"/>
      <c r="DW303" s="117"/>
      <c r="DX303" s="117"/>
      <c r="DY303" s="117"/>
      <c r="DZ303" s="117"/>
      <c r="EA303" s="117"/>
      <c r="EB303" s="117"/>
      <c r="EC303" s="117"/>
      <c r="ED303" s="117"/>
      <c r="EE303" s="117"/>
      <c r="EF303" s="117"/>
      <c r="EG303" s="117"/>
      <c r="EH303" s="117"/>
      <c r="EI303" s="117"/>
      <c r="EJ303" s="117"/>
      <c r="EK303" s="117"/>
      <c r="EL303" s="117"/>
      <c r="EM303" s="117"/>
      <c r="EN303" s="117"/>
      <c r="EO303" s="117"/>
      <c r="EP303" s="117"/>
      <c r="EQ303" s="117"/>
      <c r="ER303" s="117"/>
      <c r="ES303" s="117"/>
      <c r="ET303" s="117"/>
      <c r="EU303" s="117"/>
      <c r="EV303" s="117"/>
      <c r="EW303" s="117"/>
      <c r="EX303" s="117"/>
      <c r="EY303" s="117"/>
      <c r="EZ303" s="117"/>
      <c r="FA303" s="117"/>
      <c r="FB303" s="117"/>
      <c r="FC303" s="117"/>
      <c r="FD303" s="117"/>
      <c r="FE303" s="117"/>
      <c r="FF303" s="117"/>
      <c r="FG303" s="117"/>
      <c r="FH303" s="117"/>
      <c r="FI303" s="117"/>
      <c r="FJ303" s="117"/>
      <c r="FK303" s="117"/>
      <c r="FL303" s="117"/>
      <c r="FM303" s="117"/>
      <c r="FN303" s="117"/>
      <c r="FO303" s="117"/>
      <c r="FP303" s="117"/>
      <c r="FQ303" s="117"/>
      <c r="FR303" s="117"/>
      <c r="FS303" s="117"/>
      <c r="FT303" s="117"/>
      <c r="FU303" s="117"/>
      <c r="FV303" s="117"/>
      <c r="FW303" s="117"/>
      <c r="FX303" s="117"/>
      <c r="FY303" s="117"/>
      <c r="FZ303" s="117"/>
      <c r="GA303" s="117"/>
      <c r="GB303" s="117"/>
      <c r="GC303" s="117"/>
      <c r="GD303" s="117"/>
      <c r="GE303" s="117"/>
      <c r="GF303" s="117"/>
      <c r="GG303" s="117"/>
      <c r="GH303" s="117"/>
      <c r="GI303" s="117"/>
      <c r="GJ303" s="117"/>
      <c r="GK303" s="117"/>
      <c r="GL303" s="117"/>
      <c r="GM303" s="117"/>
      <c r="GN303" s="117"/>
      <c r="GO303" s="117"/>
      <c r="GP303" s="117"/>
      <c r="GQ303" s="117"/>
      <c r="GR303" s="117"/>
      <c r="GS303" s="117"/>
      <c r="GT303" s="117"/>
      <c r="GU303" s="117"/>
      <c r="GV303" s="117"/>
      <c r="GW303" s="117"/>
      <c r="GX303" s="117"/>
      <c r="GY303" s="117"/>
      <c r="GZ303" s="117"/>
      <c r="HA303" s="117"/>
      <c r="HB303" s="117"/>
      <c r="HC303" s="117"/>
      <c r="HD303" s="117"/>
      <c r="HE303" s="117"/>
      <c r="HF303" s="117"/>
      <c r="HG303" s="117"/>
      <c r="HH303" s="117"/>
      <c r="HI303" s="117"/>
      <c r="HJ303" s="117"/>
      <c r="HK303" s="117"/>
      <c r="HL303" s="117"/>
      <c r="HM303" s="117"/>
      <c r="HN303" s="117"/>
      <c r="HO303" s="117"/>
      <c r="HP303" s="117"/>
      <c r="HQ303" s="117"/>
      <c r="HR303" s="117"/>
      <c r="HS303" s="117"/>
      <c r="HT303" s="117"/>
      <c r="HU303" s="117"/>
      <c r="HV303" s="117"/>
      <c r="HW303" s="117"/>
      <c r="HX303" s="117"/>
      <c r="HY303" s="117"/>
      <c r="HZ303" s="117"/>
      <c r="IA303" s="117"/>
      <c r="IB303" s="117"/>
      <c r="IC303" s="117"/>
      <c r="ID303" s="117"/>
      <c r="IE303" s="117"/>
      <c r="IF303" s="117"/>
      <c r="IG303" s="117"/>
      <c r="IH303" s="117"/>
      <c r="II303" s="117"/>
      <c r="IJ303" s="117"/>
      <c r="IK303" s="117"/>
      <c r="IL303" s="117"/>
      <c r="IM303" s="117"/>
      <c r="IN303" s="117"/>
      <c r="IO303" s="117"/>
      <c r="IP303" s="117"/>
      <c r="IQ303" s="117"/>
      <c r="IR303" s="117"/>
      <c r="IS303" s="117"/>
      <c r="IT303" s="117"/>
      <c r="IU303" s="117"/>
      <c r="IV303" s="117"/>
      <c r="IW303" s="117"/>
    </row>
    <row r="304" customFormat="false" ht="12.75" hidden="false" customHeight="false" outlineLevel="0" collapsed="false">
      <c r="A304" s="117"/>
      <c r="B304" s="128"/>
      <c r="L304" s="117"/>
      <c r="M304" s="117"/>
      <c r="N304" s="117"/>
      <c r="O304" s="117"/>
      <c r="P304" s="117"/>
      <c r="Q304" s="117"/>
      <c r="R304" s="117"/>
      <c r="S304" s="117"/>
      <c r="T304" s="117"/>
      <c r="U304" s="117"/>
      <c r="V304" s="117"/>
      <c r="W304" s="117"/>
      <c r="X304" s="117"/>
      <c r="Y304" s="117"/>
      <c r="Z304" s="117"/>
      <c r="AA304" s="117"/>
      <c r="AB304" s="117"/>
      <c r="AC304" s="117"/>
      <c r="AD304" s="117"/>
      <c r="AE304" s="117"/>
      <c r="AF304" s="117"/>
      <c r="AG304" s="117"/>
      <c r="AH304" s="117"/>
      <c r="AI304" s="117"/>
      <c r="AJ304" s="117"/>
      <c r="AK304" s="117"/>
      <c r="AL304" s="117"/>
      <c r="AM304" s="117"/>
      <c r="AN304" s="117"/>
      <c r="AO304" s="117"/>
      <c r="AP304" s="117"/>
      <c r="AQ304" s="117"/>
      <c r="AR304" s="117"/>
      <c r="AS304" s="117"/>
      <c r="AT304" s="117"/>
      <c r="AU304" s="117"/>
      <c r="AV304" s="117"/>
      <c r="AW304" s="117"/>
      <c r="AX304" s="117"/>
      <c r="AY304" s="117"/>
      <c r="AZ304" s="117"/>
      <c r="BA304" s="117"/>
      <c r="BB304" s="117"/>
      <c r="BC304" s="117"/>
      <c r="BD304" s="117"/>
      <c r="BE304" s="117"/>
      <c r="BF304" s="117"/>
      <c r="BG304" s="117"/>
      <c r="BH304" s="117"/>
      <c r="BI304" s="117"/>
      <c r="BJ304" s="117"/>
      <c r="BK304" s="117"/>
      <c r="BL304" s="117"/>
      <c r="BM304" s="117"/>
      <c r="BN304" s="117"/>
      <c r="BO304" s="117"/>
      <c r="BP304" s="117"/>
      <c r="BQ304" s="117"/>
      <c r="BR304" s="117"/>
      <c r="BS304" s="117"/>
      <c r="BT304" s="117"/>
      <c r="BU304" s="117"/>
      <c r="BV304" s="117"/>
      <c r="BW304" s="117"/>
      <c r="BX304" s="117"/>
      <c r="BY304" s="117"/>
      <c r="BZ304" s="117"/>
      <c r="CA304" s="117"/>
      <c r="CB304" s="117"/>
      <c r="CC304" s="117"/>
      <c r="CD304" s="117"/>
      <c r="CE304" s="117"/>
      <c r="CF304" s="117"/>
      <c r="CG304" s="117"/>
      <c r="CH304" s="117"/>
      <c r="CI304" s="117"/>
      <c r="CJ304" s="117"/>
      <c r="CK304" s="117"/>
      <c r="CL304" s="117"/>
      <c r="CM304" s="117"/>
      <c r="CN304" s="117"/>
      <c r="CO304" s="117"/>
      <c r="CP304" s="117"/>
      <c r="CQ304" s="117"/>
      <c r="CR304" s="117"/>
      <c r="CS304" s="117"/>
      <c r="CT304" s="117"/>
      <c r="CU304" s="117"/>
      <c r="CV304" s="117"/>
      <c r="CW304" s="117"/>
      <c r="CX304" s="117"/>
      <c r="CY304" s="117"/>
      <c r="CZ304" s="117"/>
      <c r="DA304" s="117"/>
      <c r="DB304" s="117"/>
      <c r="DC304" s="117"/>
      <c r="DD304" s="117"/>
      <c r="DE304" s="117"/>
      <c r="DF304" s="117"/>
      <c r="DG304" s="117"/>
      <c r="DH304" s="117"/>
      <c r="DI304" s="117"/>
      <c r="DJ304" s="117"/>
      <c r="DK304" s="117"/>
      <c r="DL304" s="117"/>
      <c r="DM304" s="117"/>
      <c r="DN304" s="117"/>
      <c r="DO304" s="117"/>
      <c r="DP304" s="117"/>
      <c r="DQ304" s="117"/>
      <c r="DR304" s="117"/>
      <c r="DS304" s="117"/>
      <c r="DT304" s="117"/>
      <c r="DU304" s="117"/>
      <c r="DV304" s="117"/>
      <c r="DW304" s="117"/>
      <c r="DX304" s="117"/>
      <c r="DY304" s="117"/>
      <c r="DZ304" s="117"/>
      <c r="EA304" s="117"/>
      <c r="EB304" s="117"/>
      <c r="EC304" s="117"/>
      <c r="ED304" s="117"/>
      <c r="EE304" s="117"/>
      <c r="EF304" s="117"/>
      <c r="EG304" s="117"/>
      <c r="EH304" s="117"/>
      <c r="EI304" s="117"/>
      <c r="EJ304" s="117"/>
      <c r="EK304" s="117"/>
      <c r="EL304" s="117"/>
      <c r="EM304" s="117"/>
      <c r="EN304" s="117"/>
      <c r="EO304" s="117"/>
      <c r="EP304" s="117"/>
      <c r="EQ304" s="117"/>
      <c r="ER304" s="117"/>
      <c r="ES304" s="117"/>
      <c r="ET304" s="117"/>
      <c r="EU304" s="117"/>
      <c r="EV304" s="117"/>
      <c r="EW304" s="117"/>
      <c r="EX304" s="117"/>
      <c r="EY304" s="117"/>
      <c r="EZ304" s="117"/>
      <c r="FA304" s="117"/>
      <c r="FB304" s="117"/>
      <c r="FC304" s="117"/>
      <c r="FD304" s="117"/>
      <c r="FE304" s="117"/>
      <c r="FF304" s="117"/>
      <c r="FG304" s="117"/>
      <c r="FH304" s="117"/>
      <c r="FI304" s="117"/>
      <c r="FJ304" s="117"/>
      <c r="FK304" s="117"/>
      <c r="FL304" s="117"/>
      <c r="FM304" s="117"/>
      <c r="FN304" s="117"/>
      <c r="FO304" s="117"/>
      <c r="FP304" s="117"/>
      <c r="FQ304" s="117"/>
      <c r="FR304" s="117"/>
      <c r="FS304" s="117"/>
      <c r="FT304" s="117"/>
      <c r="FU304" s="117"/>
      <c r="FV304" s="117"/>
      <c r="FW304" s="117"/>
      <c r="FX304" s="117"/>
      <c r="FY304" s="117"/>
      <c r="FZ304" s="117"/>
      <c r="GA304" s="117"/>
      <c r="GB304" s="117"/>
      <c r="GC304" s="117"/>
      <c r="GD304" s="117"/>
      <c r="GE304" s="117"/>
      <c r="GF304" s="117"/>
      <c r="GG304" s="117"/>
      <c r="GH304" s="117"/>
      <c r="GI304" s="117"/>
      <c r="GJ304" s="117"/>
      <c r="GK304" s="117"/>
      <c r="GL304" s="117"/>
      <c r="GM304" s="117"/>
      <c r="GN304" s="117"/>
      <c r="GO304" s="117"/>
      <c r="GP304" s="117"/>
      <c r="GQ304" s="117"/>
      <c r="GR304" s="117"/>
      <c r="GS304" s="117"/>
      <c r="GT304" s="117"/>
      <c r="GU304" s="117"/>
      <c r="GV304" s="117"/>
      <c r="GW304" s="117"/>
      <c r="GX304" s="117"/>
      <c r="GY304" s="117"/>
      <c r="GZ304" s="117"/>
      <c r="HA304" s="117"/>
      <c r="HB304" s="117"/>
      <c r="HC304" s="117"/>
      <c r="HD304" s="117"/>
      <c r="HE304" s="117"/>
      <c r="HF304" s="117"/>
      <c r="HG304" s="117"/>
      <c r="HH304" s="117"/>
      <c r="HI304" s="117"/>
      <c r="HJ304" s="117"/>
      <c r="HK304" s="117"/>
      <c r="HL304" s="117"/>
      <c r="HM304" s="117"/>
      <c r="HN304" s="117"/>
      <c r="HO304" s="117"/>
      <c r="HP304" s="117"/>
      <c r="HQ304" s="117"/>
      <c r="HR304" s="117"/>
      <c r="HS304" s="117"/>
      <c r="HT304" s="117"/>
      <c r="HU304" s="117"/>
      <c r="HV304" s="117"/>
      <c r="HW304" s="117"/>
      <c r="HX304" s="117"/>
      <c r="HY304" s="117"/>
      <c r="HZ304" s="117"/>
      <c r="IA304" s="117"/>
      <c r="IB304" s="117"/>
      <c r="IC304" s="117"/>
      <c r="ID304" s="117"/>
      <c r="IE304" s="117"/>
      <c r="IF304" s="117"/>
      <c r="IG304" s="117"/>
      <c r="IH304" s="117"/>
      <c r="II304" s="117"/>
      <c r="IJ304" s="117"/>
      <c r="IK304" s="117"/>
      <c r="IL304" s="117"/>
      <c r="IM304" s="117"/>
      <c r="IN304" s="117"/>
      <c r="IO304" s="117"/>
      <c r="IP304" s="117"/>
      <c r="IQ304" s="117"/>
      <c r="IR304" s="117"/>
      <c r="IS304" s="117"/>
      <c r="IT304" s="117"/>
      <c r="IU304" s="117"/>
      <c r="IV304" s="117"/>
      <c r="IW304" s="117"/>
    </row>
    <row r="305" customFormat="false" ht="12.75" hidden="false" customHeight="false" outlineLevel="0" collapsed="false">
      <c r="A305" s="117"/>
      <c r="B305" s="128"/>
      <c r="L305" s="117"/>
      <c r="M305" s="117"/>
      <c r="N305" s="117"/>
      <c r="O305" s="117"/>
      <c r="P305" s="117"/>
      <c r="Q305" s="117"/>
      <c r="R305" s="117"/>
      <c r="S305" s="117"/>
      <c r="T305" s="117"/>
      <c r="U305" s="117"/>
      <c r="V305" s="117"/>
      <c r="W305" s="117"/>
      <c r="X305" s="117"/>
      <c r="Y305" s="117"/>
      <c r="Z305" s="117"/>
      <c r="AA305" s="117"/>
      <c r="AB305" s="117"/>
      <c r="AC305" s="117"/>
      <c r="AD305" s="117"/>
      <c r="AE305" s="117"/>
      <c r="AF305" s="117"/>
      <c r="AG305" s="117"/>
      <c r="AH305" s="117"/>
      <c r="AI305" s="117"/>
      <c r="AJ305" s="117"/>
      <c r="AK305" s="117"/>
      <c r="AL305" s="117"/>
      <c r="AM305" s="117"/>
      <c r="AN305" s="117"/>
      <c r="AO305" s="117"/>
      <c r="AP305" s="117"/>
      <c r="AQ305" s="117"/>
      <c r="AR305" s="117"/>
      <c r="AS305" s="117"/>
      <c r="AT305" s="117"/>
      <c r="AU305" s="117"/>
      <c r="AV305" s="117"/>
      <c r="AW305" s="117"/>
      <c r="AX305" s="117"/>
      <c r="AY305" s="117"/>
      <c r="AZ305" s="117"/>
      <c r="BA305" s="117"/>
      <c r="BB305" s="117"/>
      <c r="BC305" s="117"/>
      <c r="BD305" s="117"/>
      <c r="BE305" s="117"/>
      <c r="BF305" s="117"/>
      <c r="BG305" s="117"/>
      <c r="BH305" s="117"/>
      <c r="BI305" s="117"/>
      <c r="BJ305" s="117"/>
      <c r="BK305" s="117"/>
      <c r="BL305" s="117"/>
      <c r="BM305" s="117"/>
      <c r="BN305" s="117"/>
      <c r="BO305" s="117"/>
      <c r="BP305" s="117"/>
      <c r="BQ305" s="117"/>
      <c r="BR305" s="117"/>
      <c r="BS305" s="117"/>
      <c r="BT305" s="117"/>
      <c r="BU305" s="117"/>
      <c r="BV305" s="117"/>
      <c r="BW305" s="117"/>
      <c r="BX305" s="117"/>
      <c r="BY305" s="117"/>
      <c r="BZ305" s="117"/>
      <c r="CA305" s="117"/>
      <c r="CB305" s="117"/>
      <c r="CC305" s="117"/>
      <c r="CD305" s="117"/>
      <c r="CE305" s="117"/>
      <c r="CF305" s="117"/>
      <c r="CG305" s="117"/>
      <c r="CH305" s="117"/>
      <c r="CI305" s="117"/>
      <c r="CJ305" s="117"/>
      <c r="CK305" s="117"/>
      <c r="CL305" s="117"/>
      <c r="CM305" s="117"/>
      <c r="CN305" s="117"/>
      <c r="CO305" s="117"/>
      <c r="CP305" s="117"/>
      <c r="CQ305" s="117"/>
      <c r="CR305" s="117"/>
      <c r="CS305" s="117"/>
      <c r="CT305" s="117"/>
      <c r="CU305" s="117"/>
      <c r="CV305" s="117"/>
      <c r="CW305" s="117"/>
      <c r="CX305" s="117"/>
      <c r="CY305" s="117"/>
      <c r="CZ305" s="117"/>
      <c r="DA305" s="117"/>
      <c r="DB305" s="117"/>
      <c r="DC305" s="117"/>
      <c r="DD305" s="117"/>
      <c r="DE305" s="117"/>
      <c r="DF305" s="117"/>
      <c r="DG305" s="117"/>
      <c r="DH305" s="117"/>
      <c r="DI305" s="117"/>
      <c r="DJ305" s="117"/>
      <c r="DK305" s="117"/>
      <c r="DL305" s="117"/>
      <c r="DM305" s="117"/>
      <c r="DN305" s="117"/>
      <c r="DO305" s="117"/>
      <c r="DP305" s="117"/>
      <c r="DQ305" s="117"/>
      <c r="DR305" s="117"/>
      <c r="DS305" s="117"/>
      <c r="DT305" s="117"/>
      <c r="DU305" s="117"/>
      <c r="DV305" s="117"/>
      <c r="DW305" s="117"/>
      <c r="DX305" s="117"/>
      <c r="DY305" s="117"/>
      <c r="DZ305" s="117"/>
      <c r="EA305" s="117"/>
      <c r="EB305" s="117"/>
      <c r="EC305" s="117"/>
      <c r="ED305" s="117"/>
      <c r="EE305" s="117"/>
      <c r="EF305" s="117"/>
      <c r="EG305" s="117"/>
      <c r="EH305" s="117"/>
      <c r="EI305" s="117"/>
      <c r="EJ305" s="117"/>
      <c r="EK305" s="117"/>
      <c r="EL305" s="117"/>
      <c r="EM305" s="117"/>
      <c r="EN305" s="117"/>
      <c r="EO305" s="117"/>
      <c r="EP305" s="117"/>
      <c r="EQ305" s="117"/>
      <c r="ER305" s="117"/>
      <c r="ES305" s="117"/>
      <c r="ET305" s="117"/>
      <c r="EU305" s="117"/>
      <c r="EV305" s="117"/>
      <c r="EW305" s="117"/>
      <c r="EX305" s="117"/>
      <c r="EY305" s="117"/>
      <c r="EZ305" s="117"/>
      <c r="FA305" s="117"/>
      <c r="FB305" s="117"/>
      <c r="FC305" s="117"/>
      <c r="FD305" s="117"/>
      <c r="FE305" s="117"/>
      <c r="FF305" s="117"/>
      <c r="FG305" s="117"/>
      <c r="FH305" s="117"/>
      <c r="FI305" s="117"/>
      <c r="FJ305" s="117"/>
      <c r="FK305" s="117"/>
      <c r="FL305" s="117"/>
      <c r="FM305" s="117"/>
      <c r="FN305" s="117"/>
      <c r="FO305" s="117"/>
      <c r="FP305" s="117"/>
      <c r="FQ305" s="117"/>
      <c r="FR305" s="117"/>
      <c r="FS305" s="117"/>
      <c r="FT305" s="117"/>
      <c r="FU305" s="117"/>
      <c r="FV305" s="117"/>
      <c r="FW305" s="117"/>
      <c r="FX305" s="117"/>
      <c r="FY305" s="117"/>
      <c r="FZ305" s="117"/>
      <c r="GA305" s="117"/>
      <c r="GB305" s="117"/>
      <c r="GC305" s="117"/>
      <c r="GD305" s="117"/>
      <c r="GE305" s="117"/>
      <c r="GF305" s="117"/>
      <c r="GG305" s="117"/>
      <c r="GH305" s="117"/>
      <c r="GI305" s="117"/>
      <c r="GJ305" s="117"/>
      <c r="GK305" s="117"/>
      <c r="GL305" s="117"/>
      <c r="GM305" s="117"/>
      <c r="GN305" s="117"/>
      <c r="GO305" s="117"/>
      <c r="GP305" s="117"/>
      <c r="GQ305" s="117"/>
      <c r="GR305" s="117"/>
      <c r="GS305" s="117"/>
      <c r="GT305" s="117"/>
      <c r="GU305" s="117"/>
      <c r="GV305" s="117"/>
      <c r="GW305" s="117"/>
      <c r="GX305" s="117"/>
      <c r="GY305" s="117"/>
      <c r="GZ305" s="117"/>
      <c r="HA305" s="117"/>
      <c r="HB305" s="117"/>
      <c r="HC305" s="117"/>
      <c r="HD305" s="117"/>
      <c r="HE305" s="117"/>
      <c r="HF305" s="117"/>
      <c r="HG305" s="117"/>
      <c r="HH305" s="117"/>
      <c r="HI305" s="117"/>
      <c r="HJ305" s="117"/>
      <c r="HK305" s="117"/>
      <c r="HL305" s="117"/>
      <c r="HM305" s="117"/>
      <c r="HN305" s="117"/>
      <c r="HO305" s="117"/>
      <c r="HP305" s="117"/>
      <c r="HQ305" s="117"/>
      <c r="HR305" s="117"/>
      <c r="HS305" s="117"/>
      <c r="HT305" s="117"/>
      <c r="HU305" s="117"/>
      <c r="HV305" s="117"/>
      <c r="HW305" s="117"/>
      <c r="HX305" s="117"/>
      <c r="HY305" s="117"/>
      <c r="HZ305" s="117"/>
      <c r="IA305" s="117"/>
      <c r="IB305" s="117"/>
      <c r="IC305" s="117"/>
      <c r="ID305" s="117"/>
      <c r="IE305" s="117"/>
      <c r="IF305" s="117"/>
      <c r="IG305" s="117"/>
      <c r="IH305" s="117"/>
      <c r="II305" s="117"/>
      <c r="IJ305" s="117"/>
      <c r="IK305" s="117"/>
      <c r="IL305" s="117"/>
      <c r="IM305" s="117"/>
      <c r="IN305" s="117"/>
      <c r="IO305" s="117"/>
      <c r="IP305" s="117"/>
      <c r="IQ305" s="117"/>
      <c r="IR305" s="117"/>
      <c r="IS305" s="117"/>
      <c r="IT305" s="117"/>
      <c r="IU305" s="117"/>
      <c r="IV305" s="117"/>
      <c r="IW305" s="117"/>
    </row>
    <row r="306" customFormat="false" ht="12.75" hidden="false" customHeight="false" outlineLevel="0" collapsed="false">
      <c r="A306" s="117"/>
      <c r="B306" s="128"/>
      <c r="L306" s="117"/>
      <c r="M306" s="117"/>
      <c r="N306" s="117"/>
      <c r="O306" s="117"/>
      <c r="P306" s="117"/>
      <c r="Q306" s="117"/>
      <c r="R306" s="117"/>
      <c r="S306" s="117"/>
      <c r="T306" s="117"/>
      <c r="U306" s="117"/>
      <c r="V306" s="117"/>
      <c r="W306" s="117"/>
      <c r="X306" s="117"/>
      <c r="Y306" s="117"/>
      <c r="Z306" s="117"/>
      <c r="AA306" s="117"/>
      <c r="AB306" s="117"/>
      <c r="AC306" s="117"/>
      <c r="AD306" s="117"/>
      <c r="AE306" s="117"/>
      <c r="AF306" s="117"/>
      <c r="AG306" s="117"/>
      <c r="AH306" s="117"/>
      <c r="AI306" s="117"/>
      <c r="AJ306" s="117"/>
      <c r="AK306" s="117"/>
      <c r="AL306" s="117"/>
      <c r="AM306" s="117"/>
      <c r="AN306" s="117"/>
      <c r="AO306" s="117"/>
      <c r="AP306" s="117"/>
      <c r="AQ306" s="117"/>
      <c r="AR306" s="117"/>
      <c r="AS306" s="117"/>
      <c r="AT306" s="117"/>
      <c r="AU306" s="117"/>
      <c r="AV306" s="117"/>
      <c r="AW306" s="117"/>
      <c r="AX306" s="117"/>
      <c r="AY306" s="117"/>
      <c r="AZ306" s="117"/>
      <c r="BA306" s="117"/>
      <c r="BB306" s="117"/>
      <c r="BC306" s="117"/>
      <c r="BD306" s="117"/>
      <c r="BE306" s="117"/>
      <c r="BF306" s="117"/>
      <c r="BG306" s="117"/>
      <c r="BH306" s="117"/>
      <c r="BI306" s="117"/>
      <c r="BJ306" s="117"/>
      <c r="BK306" s="117"/>
      <c r="BL306" s="117"/>
      <c r="BM306" s="117"/>
      <c r="BN306" s="117"/>
      <c r="BO306" s="117"/>
      <c r="BP306" s="117"/>
      <c r="BQ306" s="117"/>
      <c r="BR306" s="117"/>
      <c r="BS306" s="117"/>
      <c r="BT306" s="117"/>
      <c r="BU306" s="117"/>
      <c r="BV306" s="117"/>
      <c r="BW306" s="117"/>
      <c r="BX306" s="117"/>
      <c r="BY306" s="117"/>
      <c r="BZ306" s="117"/>
      <c r="CA306" s="117"/>
      <c r="CB306" s="117"/>
      <c r="CC306" s="117"/>
      <c r="CD306" s="117"/>
      <c r="CE306" s="117"/>
      <c r="CF306" s="117"/>
      <c r="CG306" s="117"/>
      <c r="CH306" s="117"/>
      <c r="CI306" s="117"/>
      <c r="CJ306" s="117"/>
      <c r="CK306" s="117"/>
      <c r="CL306" s="117"/>
      <c r="CM306" s="117"/>
      <c r="CN306" s="117"/>
      <c r="CO306" s="117"/>
      <c r="CP306" s="117"/>
      <c r="CQ306" s="117"/>
      <c r="CR306" s="117"/>
      <c r="CS306" s="117"/>
      <c r="CT306" s="117"/>
      <c r="CU306" s="117"/>
      <c r="CV306" s="117"/>
      <c r="CW306" s="117"/>
      <c r="CX306" s="117"/>
      <c r="CY306" s="117"/>
      <c r="CZ306" s="117"/>
      <c r="DA306" s="117"/>
      <c r="DB306" s="117"/>
      <c r="DC306" s="117"/>
      <c r="DD306" s="117"/>
      <c r="DE306" s="117"/>
      <c r="DF306" s="117"/>
      <c r="DG306" s="117"/>
      <c r="DH306" s="117"/>
      <c r="DI306" s="117"/>
      <c r="DJ306" s="117"/>
      <c r="DK306" s="117"/>
      <c r="DL306" s="117"/>
      <c r="DM306" s="117"/>
      <c r="DN306" s="117"/>
      <c r="DO306" s="117"/>
      <c r="DP306" s="117"/>
      <c r="DQ306" s="117"/>
      <c r="DR306" s="117"/>
      <c r="DS306" s="117"/>
      <c r="DT306" s="117"/>
      <c r="DU306" s="117"/>
      <c r="DV306" s="117"/>
      <c r="DW306" s="117"/>
      <c r="DX306" s="117"/>
      <c r="DY306" s="117"/>
      <c r="DZ306" s="117"/>
      <c r="EA306" s="117"/>
      <c r="EB306" s="117"/>
      <c r="EC306" s="117"/>
      <c r="ED306" s="117"/>
      <c r="EE306" s="117"/>
      <c r="EF306" s="117"/>
      <c r="EG306" s="117"/>
      <c r="EH306" s="117"/>
      <c r="EI306" s="117"/>
      <c r="EJ306" s="117"/>
      <c r="EK306" s="117"/>
      <c r="EL306" s="117"/>
      <c r="EM306" s="117"/>
      <c r="EN306" s="117"/>
      <c r="EO306" s="117"/>
      <c r="EP306" s="117"/>
      <c r="EQ306" s="117"/>
      <c r="ER306" s="117"/>
      <c r="ES306" s="117"/>
      <c r="ET306" s="117"/>
      <c r="EU306" s="117"/>
      <c r="EV306" s="117"/>
      <c r="EW306" s="117"/>
      <c r="EX306" s="117"/>
      <c r="EY306" s="117"/>
      <c r="EZ306" s="117"/>
      <c r="FA306" s="117"/>
      <c r="FB306" s="117"/>
      <c r="FC306" s="117"/>
      <c r="FD306" s="117"/>
      <c r="FE306" s="117"/>
      <c r="FF306" s="117"/>
      <c r="FG306" s="117"/>
      <c r="FH306" s="117"/>
      <c r="FI306" s="117"/>
      <c r="FJ306" s="117"/>
      <c r="FK306" s="117"/>
      <c r="FL306" s="117"/>
      <c r="FM306" s="117"/>
      <c r="FN306" s="117"/>
      <c r="FO306" s="117"/>
      <c r="FP306" s="117"/>
      <c r="FQ306" s="117"/>
      <c r="FR306" s="117"/>
      <c r="FS306" s="117"/>
      <c r="FT306" s="117"/>
      <c r="FU306" s="117"/>
      <c r="FV306" s="117"/>
      <c r="FW306" s="117"/>
      <c r="FX306" s="117"/>
      <c r="FY306" s="117"/>
      <c r="FZ306" s="117"/>
      <c r="GA306" s="117"/>
      <c r="GB306" s="117"/>
      <c r="GC306" s="117"/>
      <c r="GD306" s="117"/>
      <c r="GE306" s="117"/>
      <c r="GF306" s="117"/>
      <c r="GG306" s="117"/>
      <c r="GH306" s="117"/>
      <c r="GI306" s="117"/>
      <c r="GJ306" s="117"/>
      <c r="GK306" s="117"/>
      <c r="GL306" s="117"/>
      <c r="GM306" s="117"/>
      <c r="GN306" s="117"/>
      <c r="GO306" s="117"/>
      <c r="GP306" s="117"/>
      <c r="GQ306" s="117"/>
      <c r="GR306" s="117"/>
      <c r="GS306" s="117"/>
      <c r="GT306" s="117"/>
      <c r="GU306" s="117"/>
      <c r="GV306" s="117"/>
      <c r="GW306" s="117"/>
      <c r="GX306" s="117"/>
      <c r="GY306" s="117"/>
      <c r="GZ306" s="117"/>
      <c r="HA306" s="117"/>
      <c r="HB306" s="117"/>
      <c r="HC306" s="117"/>
      <c r="HD306" s="117"/>
      <c r="HE306" s="117"/>
      <c r="HF306" s="117"/>
      <c r="HG306" s="117"/>
      <c r="HH306" s="117"/>
      <c r="HI306" s="117"/>
      <c r="HJ306" s="117"/>
      <c r="HK306" s="117"/>
      <c r="HL306" s="117"/>
      <c r="HM306" s="117"/>
      <c r="HN306" s="117"/>
      <c r="HO306" s="117"/>
      <c r="HP306" s="117"/>
      <c r="HQ306" s="117"/>
      <c r="HR306" s="117"/>
      <c r="HS306" s="117"/>
      <c r="HT306" s="117"/>
      <c r="HU306" s="117"/>
      <c r="HV306" s="117"/>
      <c r="HW306" s="117"/>
      <c r="HX306" s="117"/>
      <c r="HY306" s="117"/>
      <c r="HZ306" s="117"/>
      <c r="IA306" s="117"/>
      <c r="IB306" s="117"/>
      <c r="IC306" s="117"/>
      <c r="ID306" s="117"/>
      <c r="IE306" s="117"/>
      <c r="IF306" s="117"/>
      <c r="IG306" s="117"/>
      <c r="IH306" s="117"/>
      <c r="II306" s="117"/>
      <c r="IJ306" s="117"/>
      <c r="IK306" s="117"/>
      <c r="IL306" s="117"/>
      <c r="IM306" s="117"/>
      <c r="IN306" s="117"/>
      <c r="IO306" s="117"/>
      <c r="IP306" s="117"/>
      <c r="IQ306" s="117"/>
      <c r="IR306" s="117"/>
      <c r="IS306" s="117"/>
      <c r="IT306" s="117"/>
      <c r="IU306" s="117"/>
      <c r="IV306" s="117"/>
      <c r="IW306" s="117"/>
    </row>
    <row r="307" customFormat="false" ht="12.75" hidden="false" customHeight="false" outlineLevel="0" collapsed="false">
      <c r="A307" s="117"/>
      <c r="B307" s="128"/>
      <c r="L307" s="117"/>
      <c r="M307" s="117"/>
      <c r="N307" s="117"/>
      <c r="O307" s="117"/>
      <c r="P307" s="117"/>
      <c r="Q307" s="117"/>
      <c r="R307" s="117"/>
      <c r="S307" s="117"/>
      <c r="T307" s="117"/>
      <c r="U307" s="117"/>
      <c r="V307" s="117"/>
      <c r="W307" s="117"/>
      <c r="X307" s="117"/>
      <c r="Y307" s="117"/>
      <c r="Z307" s="117"/>
      <c r="AA307" s="117"/>
      <c r="AB307" s="117"/>
      <c r="AC307" s="117"/>
      <c r="AD307" s="117"/>
      <c r="AE307" s="117"/>
      <c r="AF307" s="117"/>
      <c r="AG307" s="117"/>
      <c r="AH307" s="117"/>
      <c r="AI307" s="117"/>
      <c r="AJ307" s="117"/>
      <c r="AK307" s="117"/>
      <c r="AL307" s="117"/>
      <c r="AM307" s="117"/>
      <c r="AN307" s="117"/>
      <c r="AO307" s="117"/>
      <c r="AP307" s="117"/>
      <c r="AQ307" s="117"/>
      <c r="AR307" s="117"/>
      <c r="AS307" s="117"/>
      <c r="AT307" s="117"/>
      <c r="AU307" s="117"/>
      <c r="AV307" s="117"/>
      <c r="AW307" s="117"/>
      <c r="AX307" s="117"/>
      <c r="AY307" s="117"/>
      <c r="AZ307" s="117"/>
      <c r="BA307" s="117"/>
      <c r="BB307" s="117"/>
      <c r="BC307" s="117"/>
      <c r="BD307" s="117"/>
      <c r="BE307" s="117"/>
      <c r="BF307" s="117"/>
      <c r="BG307" s="117"/>
      <c r="BH307" s="117"/>
      <c r="BI307" s="117"/>
      <c r="BJ307" s="117"/>
      <c r="BK307" s="117"/>
      <c r="BL307" s="117"/>
      <c r="BM307" s="117"/>
      <c r="BN307" s="117"/>
      <c r="BO307" s="117"/>
      <c r="BP307" s="117"/>
      <c r="BQ307" s="117"/>
      <c r="BR307" s="117"/>
      <c r="BS307" s="117"/>
      <c r="BT307" s="117"/>
      <c r="BU307" s="117"/>
      <c r="BV307" s="117"/>
      <c r="BW307" s="117"/>
      <c r="BX307" s="117"/>
      <c r="BY307" s="117"/>
      <c r="BZ307" s="117"/>
      <c r="CA307" s="117"/>
      <c r="CB307" s="117"/>
      <c r="CC307" s="117"/>
      <c r="CD307" s="117"/>
      <c r="CE307" s="117"/>
      <c r="CF307" s="117"/>
      <c r="CG307" s="117"/>
      <c r="CH307" s="117"/>
      <c r="CI307" s="117"/>
      <c r="CJ307" s="117"/>
      <c r="CK307" s="117"/>
      <c r="CL307" s="117"/>
      <c r="CM307" s="117"/>
      <c r="CN307" s="117"/>
      <c r="CO307" s="117"/>
      <c r="CP307" s="117"/>
      <c r="CQ307" s="117"/>
      <c r="CR307" s="117"/>
      <c r="CS307" s="117"/>
      <c r="CT307" s="117"/>
      <c r="CU307" s="117"/>
      <c r="CV307" s="117"/>
      <c r="CW307" s="117"/>
      <c r="CX307" s="117"/>
      <c r="CY307" s="117"/>
      <c r="CZ307" s="117"/>
      <c r="DA307" s="117"/>
      <c r="DB307" s="117"/>
      <c r="DC307" s="117"/>
      <c r="DD307" s="117"/>
      <c r="DE307" s="117"/>
      <c r="DF307" s="117"/>
      <c r="DG307" s="117"/>
      <c r="DH307" s="117"/>
      <c r="DI307" s="117"/>
      <c r="DJ307" s="117"/>
      <c r="DK307" s="117"/>
      <c r="DL307" s="117"/>
      <c r="DM307" s="117"/>
      <c r="DN307" s="117"/>
      <c r="DO307" s="117"/>
      <c r="DP307" s="117"/>
      <c r="DQ307" s="117"/>
      <c r="DR307" s="117"/>
      <c r="DS307" s="117"/>
      <c r="DT307" s="117"/>
      <c r="DU307" s="117"/>
      <c r="DV307" s="117"/>
      <c r="DW307" s="117"/>
      <c r="DX307" s="117"/>
      <c r="DY307" s="117"/>
      <c r="DZ307" s="117"/>
      <c r="EA307" s="117"/>
      <c r="EB307" s="117"/>
      <c r="EC307" s="117"/>
      <c r="ED307" s="117"/>
      <c r="EE307" s="117"/>
      <c r="EF307" s="117"/>
      <c r="EG307" s="117"/>
      <c r="EH307" s="117"/>
      <c r="EI307" s="117"/>
      <c r="EJ307" s="117"/>
      <c r="EK307" s="117"/>
      <c r="EL307" s="117"/>
      <c r="EM307" s="117"/>
      <c r="EN307" s="117"/>
      <c r="EO307" s="117"/>
      <c r="EP307" s="117"/>
      <c r="EQ307" s="117"/>
      <c r="ER307" s="117"/>
      <c r="ES307" s="117"/>
      <c r="ET307" s="117"/>
      <c r="EU307" s="117"/>
      <c r="EV307" s="117"/>
      <c r="EW307" s="117"/>
      <c r="EX307" s="117"/>
      <c r="EY307" s="117"/>
      <c r="EZ307" s="117"/>
      <c r="FA307" s="117"/>
      <c r="FB307" s="117"/>
      <c r="FC307" s="117"/>
      <c r="FD307" s="117"/>
      <c r="FE307" s="117"/>
      <c r="FF307" s="117"/>
      <c r="FG307" s="117"/>
      <c r="FH307" s="117"/>
      <c r="FI307" s="117"/>
      <c r="FJ307" s="117"/>
      <c r="FK307" s="117"/>
      <c r="FL307" s="117"/>
      <c r="FM307" s="117"/>
      <c r="FN307" s="117"/>
      <c r="FO307" s="117"/>
      <c r="FP307" s="117"/>
      <c r="FQ307" s="117"/>
      <c r="FR307" s="117"/>
      <c r="FS307" s="117"/>
      <c r="FT307" s="117"/>
      <c r="FU307" s="117"/>
      <c r="FV307" s="117"/>
      <c r="FW307" s="117"/>
      <c r="FX307" s="117"/>
      <c r="FY307" s="117"/>
      <c r="FZ307" s="117"/>
      <c r="GA307" s="117"/>
      <c r="GB307" s="117"/>
      <c r="GC307" s="117"/>
      <c r="GD307" s="117"/>
      <c r="GE307" s="117"/>
      <c r="GF307" s="117"/>
      <c r="GG307" s="117"/>
      <c r="GH307" s="117"/>
      <c r="GI307" s="117"/>
      <c r="GJ307" s="117"/>
      <c r="GK307" s="117"/>
      <c r="GL307" s="117"/>
      <c r="GM307" s="117"/>
      <c r="GN307" s="117"/>
      <c r="GO307" s="117"/>
      <c r="GP307" s="117"/>
      <c r="GQ307" s="117"/>
      <c r="GR307" s="117"/>
      <c r="GS307" s="117"/>
      <c r="GT307" s="117"/>
      <c r="GU307" s="117"/>
      <c r="GV307" s="117"/>
      <c r="GW307" s="117"/>
      <c r="GX307" s="117"/>
      <c r="GY307" s="117"/>
      <c r="GZ307" s="117"/>
      <c r="HA307" s="117"/>
      <c r="HB307" s="117"/>
      <c r="HC307" s="117"/>
      <c r="HD307" s="117"/>
      <c r="HE307" s="117"/>
      <c r="HF307" s="117"/>
      <c r="HG307" s="117"/>
      <c r="HH307" s="117"/>
      <c r="HI307" s="117"/>
      <c r="HJ307" s="117"/>
      <c r="HK307" s="117"/>
      <c r="HL307" s="117"/>
      <c r="HM307" s="117"/>
      <c r="HN307" s="117"/>
      <c r="HO307" s="117"/>
      <c r="HP307" s="117"/>
      <c r="HQ307" s="117"/>
      <c r="HR307" s="117"/>
      <c r="HS307" s="117"/>
      <c r="HT307" s="117"/>
      <c r="HU307" s="117"/>
      <c r="HV307" s="117"/>
      <c r="HW307" s="117"/>
      <c r="HX307" s="117"/>
      <c r="HY307" s="117"/>
      <c r="HZ307" s="117"/>
      <c r="IA307" s="117"/>
      <c r="IB307" s="117"/>
      <c r="IC307" s="117"/>
      <c r="ID307" s="117"/>
      <c r="IE307" s="117"/>
      <c r="IF307" s="117"/>
      <c r="IG307" s="117"/>
      <c r="IH307" s="117"/>
      <c r="II307" s="117"/>
      <c r="IJ307" s="117"/>
      <c r="IK307" s="117"/>
      <c r="IL307" s="117"/>
      <c r="IM307" s="117"/>
      <c r="IN307" s="117"/>
      <c r="IO307" s="117"/>
      <c r="IP307" s="117"/>
      <c r="IQ307" s="117"/>
      <c r="IR307" s="117"/>
      <c r="IS307" s="117"/>
      <c r="IT307" s="117"/>
      <c r="IU307" s="117"/>
      <c r="IV307" s="117"/>
      <c r="IW307" s="117"/>
    </row>
    <row r="308" customFormat="false" ht="12.75" hidden="false" customHeight="false" outlineLevel="0" collapsed="false">
      <c r="A308" s="117"/>
      <c r="B308" s="128"/>
      <c r="L308" s="117"/>
      <c r="M308" s="117"/>
      <c r="N308" s="117"/>
      <c r="O308" s="117"/>
      <c r="P308" s="117"/>
      <c r="Q308" s="117"/>
      <c r="R308" s="117"/>
      <c r="S308" s="117"/>
      <c r="T308" s="117"/>
      <c r="U308" s="117"/>
      <c r="V308" s="117"/>
      <c r="W308" s="117"/>
      <c r="X308" s="117"/>
      <c r="Y308" s="117"/>
      <c r="Z308" s="117"/>
      <c r="AA308" s="117"/>
      <c r="AB308" s="117"/>
      <c r="AC308" s="117"/>
      <c r="AD308" s="117"/>
      <c r="AE308" s="117"/>
      <c r="AF308" s="117"/>
      <c r="AG308" s="117"/>
      <c r="AH308" s="117"/>
      <c r="AI308" s="117"/>
      <c r="AJ308" s="117"/>
      <c r="AK308" s="117"/>
      <c r="AL308" s="117"/>
      <c r="AM308" s="117"/>
      <c r="AN308" s="117"/>
      <c r="AO308" s="117"/>
      <c r="AP308" s="117"/>
      <c r="AQ308" s="117"/>
      <c r="AR308" s="117"/>
      <c r="AS308" s="117"/>
      <c r="AT308" s="117"/>
      <c r="AU308" s="117"/>
      <c r="AV308" s="117"/>
      <c r="AW308" s="117"/>
      <c r="AX308" s="117"/>
      <c r="AY308" s="117"/>
      <c r="AZ308" s="117"/>
      <c r="BA308" s="117"/>
      <c r="BB308" s="117"/>
      <c r="BC308" s="117"/>
      <c r="BD308" s="117"/>
      <c r="BE308" s="117"/>
      <c r="BF308" s="117"/>
      <c r="BG308" s="117"/>
      <c r="BH308" s="117"/>
      <c r="BI308" s="117"/>
      <c r="BJ308" s="117"/>
      <c r="BK308" s="117"/>
      <c r="BL308" s="117"/>
      <c r="BM308" s="117"/>
      <c r="BN308" s="117"/>
      <c r="BO308" s="117"/>
      <c r="BP308" s="117"/>
      <c r="BQ308" s="117"/>
      <c r="BR308" s="117"/>
      <c r="BS308" s="117"/>
      <c r="BT308" s="117"/>
      <c r="BU308" s="117"/>
      <c r="BV308" s="117"/>
      <c r="BW308" s="117"/>
      <c r="BX308" s="117"/>
      <c r="BY308" s="117"/>
      <c r="BZ308" s="117"/>
      <c r="CA308" s="117"/>
      <c r="CB308" s="117"/>
      <c r="CC308" s="117"/>
      <c r="CD308" s="117"/>
      <c r="CE308" s="117"/>
      <c r="CF308" s="117"/>
      <c r="CG308" s="117"/>
      <c r="CH308" s="117"/>
      <c r="CI308" s="117"/>
      <c r="CJ308" s="117"/>
      <c r="CK308" s="117"/>
      <c r="CL308" s="117"/>
      <c r="CM308" s="117"/>
      <c r="CN308" s="117"/>
      <c r="CO308" s="117"/>
      <c r="CP308" s="117"/>
      <c r="CQ308" s="117"/>
      <c r="CR308" s="117"/>
      <c r="CS308" s="117"/>
      <c r="CT308" s="117"/>
      <c r="CU308" s="117"/>
      <c r="CV308" s="117"/>
      <c r="CW308" s="117"/>
      <c r="CX308" s="117"/>
      <c r="CY308" s="117"/>
      <c r="CZ308" s="117"/>
      <c r="DA308" s="117"/>
      <c r="DB308" s="117"/>
      <c r="DC308" s="117"/>
      <c r="DD308" s="117"/>
      <c r="DE308" s="117"/>
      <c r="DF308" s="117"/>
      <c r="DG308" s="117"/>
      <c r="DH308" s="117"/>
      <c r="DI308" s="117"/>
      <c r="DJ308" s="117"/>
      <c r="DK308" s="117"/>
      <c r="DL308" s="117"/>
      <c r="DM308" s="117"/>
      <c r="DN308" s="117"/>
      <c r="DO308" s="117"/>
      <c r="DP308" s="117"/>
      <c r="DQ308" s="117"/>
      <c r="DR308" s="117"/>
      <c r="DS308" s="117"/>
      <c r="DT308" s="117"/>
      <c r="DU308" s="117"/>
      <c r="DV308" s="117"/>
      <c r="DW308" s="117"/>
      <c r="DX308" s="117"/>
      <c r="DY308" s="117"/>
      <c r="DZ308" s="117"/>
      <c r="EA308" s="117"/>
      <c r="EB308" s="117"/>
      <c r="EC308" s="117"/>
      <c r="ED308" s="117"/>
      <c r="EE308" s="117"/>
      <c r="EF308" s="117"/>
      <c r="EG308" s="117"/>
      <c r="EH308" s="117"/>
      <c r="EI308" s="117"/>
      <c r="EJ308" s="117"/>
      <c r="EK308" s="117"/>
      <c r="EL308" s="117"/>
      <c r="EM308" s="117"/>
      <c r="EN308" s="117"/>
      <c r="EO308" s="117"/>
      <c r="EP308" s="117"/>
      <c r="EQ308" s="117"/>
      <c r="ER308" s="117"/>
      <c r="ES308" s="117"/>
      <c r="ET308" s="117"/>
      <c r="EU308" s="117"/>
      <c r="EV308" s="117"/>
      <c r="EW308" s="117"/>
      <c r="EX308" s="117"/>
      <c r="EY308" s="117"/>
      <c r="EZ308" s="117"/>
      <c r="FA308" s="117"/>
      <c r="FB308" s="117"/>
      <c r="FC308" s="117"/>
      <c r="FD308" s="117"/>
      <c r="FE308" s="117"/>
      <c r="FF308" s="117"/>
      <c r="FG308" s="117"/>
      <c r="FH308" s="117"/>
      <c r="FI308" s="117"/>
      <c r="FJ308" s="117"/>
      <c r="FK308" s="117"/>
      <c r="FL308" s="117"/>
      <c r="FM308" s="117"/>
      <c r="FN308" s="117"/>
      <c r="FO308" s="117"/>
      <c r="FP308" s="117"/>
      <c r="FQ308" s="117"/>
      <c r="FR308" s="117"/>
      <c r="FS308" s="117"/>
      <c r="FT308" s="117"/>
      <c r="FU308" s="117"/>
      <c r="FV308" s="117"/>
      <c r="FW308" s="117"/>
      <c r="FX308" s="117"/>
      <c r="FY308" s="117"/>
      <c r="FZ308" s="117"/>
      <c r="GA308" s="117"/>
      <c r="GB308" s="117"/>
      <c r="GC308" s="117"/>
      <c r="GD308" s="117"/>
      <c r="GE308" s="117"/>
      <c r="GF308" s="117"/>
      <c r="GG308" s="117"/>
      <c r="GH308" s="117"/>
      <c r="GI308" s="117"/>
      <c r="GJ308" s="117"/>
      <c r="GK308" s="117"/>
      <c r="GL308" s="117"/>
      <c r="GM308" s="117"/>
      <c r="GN308" s="117"/>
      <c r="GO308" s="117"/>
      <c r="GP308" s="117"/>
      <c r="GQ308" s="117"/>
      <c r="GR308" s="117"/>
      <c r="GS308" s="117"/>
      <c r="GT308" s="117"/>
      <c r="GU308" s="117"/>
      <c r="GV308" s="117"/>
      <c r="GW308" s="117"/>
      <c r="GX308" s="117"/>
      <c r="GY308" s="117"/>
      <c r="GZ308" s="117"/>
      <c r="HA308" s="117"/>
      <c r="HB308" s="117"/>
      <c r="HC308" s="117"/>
      <c r="HD308" s="117"/>
      <c r="HE308" s="117"/>
      <c r="HF308" s="117"/>
      <c r="HG308" s="117"/>
      <c r="HH308" s="117"/>
      <c r="HI308" s="117"/>
      <c r="HJ308" s="117"/>
      <c r="HK308" s="117"/>
      <c r="HL308" s="117"/>
      <c r="HM308" s="117"/>
      <c r="HN308" s="117"/>
      <c r="HO308" s="117"/>
      <c r="HP308" s="117"/>
      <c r="HQ308" s="117"/>
      <c r="HR308" s="117"/>
      <c r="HS308" s="117"/>
      <c r="HT308" s="117"/>
      <c r="HU308" s="117"/>
      <c r="HV308" s="117"/>
      <c r="HW308" s="117"/>
      <c r="HX308" s="117"/>
      <c r="HY308" s="117"/>
      <c r="HZ308" s="117"/>
      <c r="IA308" s="117"/>
      <c r="IB308" s="117"/>
      <c r="IC308" s="117"/>
      <c r="ID308" s="117"/>
      <c r="IE308" s="117"/>
      <c r="IF308" s="117"/>
      <c r="IG308" s="117"/>
      <c r="IH308" s="117"/>
      <c r="II308" s="117"/>
      <c r="IJ308" s="117"/>
      <c r="IK308" s="117"/>
      <c r="IL308" s="117"/>
      <c r="IM308" s="117"/>
      <c r="IN308" s="117"/>
      <c r="IO308" s="117"/>
      <c r="IP308" s="117"/>
      <c r="IQ308" s="117"/>
      <c r="IR308" s="117"/>
      <c r="IS308" s="117"/>
      <c r="IT308" s="117"/>
      <c r="IU308" s="117"/>
      <c r="IV308" s="117"/>
      <c r="IW308" s="117"/>
    </row>
    <row r="309" customFormat="false" ht="12.75" hidden="false" customHeight="false" outlineLevel="0" collapsed="false">
      <c r="A309" s="117"/>
      <c r="B309" s="128"/>
      <c r="L309" s="117"/>
      <c r="M309" s="117"/>
      <c r="N309" s="117"/>
      <c r="O309" s="117"/>
      <c r="P309" s="117"/>
      <c r="Q309" s="117"/>
      <c r="R309" s="117"/>
      <c r="S309" s="117"/>
      <c r="T309" s="117"/>
      <c r="U309" s="117"/>
      <c r="V309" s="117"/>
      <c r="W309" s="117"/>
      <c r="X309" s="117"/>
      <c r="Y309" s="117"/>
      <c r="Z309" s="117"/>
      <c r="AA309" s="117"/>
      <c r="AB309" s="117"/>
      <c r="AC309" s="117"/>
      <c r="AD309" s="117"/>
      <c r="AE309" s="117"/>
      <c r="AF309" s="117"/>
      <c r="AG309" s="117"/>
      <c r="AH309" s="117"/>
      <c r="AI309" s="117"/>
      <c r="AJ309" s="117"/>
      <c r="AK309" s="117"/>
      <c r="AL309" s="117"/>
      <c r="AM309" s="117"/>
      <c r="AN309" s="117"/>
      <c r="AO309" s="117"/>
      <c r="AP309" s="117"/>
      <c r="AQ309" s="117"/>
      <c r="AR309" s="117"/>
      <c r="AS309" s="117"/>
      <c r="AT309" s="117"/>
      <c r="AU309" s="117"/>
      <c r="AV309" s="117"/>
      <c r="AW309" s="117"/>
      <c r="AX309" s="117"/>
      <c r="AY309" s="117"/>
      <c r="AZ309" s="117"/>
      <c r="BA309" s="117"/>
      <c r="BB309" s="117"/>
      <c r="BC309" s="117"/>
      <c r="BD309" s="117"/>
      <c r="BE309" s="117"/>
      <c r="BF309" s="117"/>
      <c r="BG309" s="117"/>
      <c r="BH309" s="117"/>
      <c r="BI309" s="117"/>
      <c r="BJ309" s="117"/>
      <c r="BK309" s="117"/>
      <c r="BL309" s="117"/>
      <c r="BM309" s="117"/>
      <c r="BN309" s="117"/>
      <c r="BO309" s="117"/>
      <c r="BP309" s="117"/>
      <c r="BQ309" s="117"/>
      <c r="BR309" s="117"/>
      <c r="BS309" s="117"/>
      <c r="BT309" s="117"/>
      <c r="BU309" s="117"/>
      <c r="BV309" s="117"/>
      <c r="BW309" s="117"/>
      <c r="BX309" s="117"/>
      <c r="BY309" s="117"/>
      <c r="BZ309" s="117"/>
      <c r="CA309" s="117"/>
      <c r="CB309" s="117"/>
      <c r="CC309" s="117"/>
      <c r="CD309" s="117"/>
      <c r="CE309" s="117"/>
      <c r="CF309" s="117"/>
      <c r="CG309" s="117"/>
      <c r="CH309" s="117"/>
      <c r="CI309" s="117"/>
      <c r="CJ309" s="117"/>
      <c r="CK309" s="117"/>
      <c r="CL309" s="117"/>
      <c r="CM309" s="117"/>
      <c r="CN309" s="117"/>
      <c r="CO309" s="117"/>
      <c r="CP309" s="117"/>
      <c r="CQ309" s="117"/>
      <c r="CR309" s="117"/>
      <c r="CS309" s="117"/>
      <c r="CT309" s="117"/>
      <c r="CU309" s="117"/>
      <c r="CV309" s="117"/>
      <c r="CW309" s="117"/>
      <c r="CX309" s="117"/>
      <c r="CY309" s="117"/>
      <c r="CZ309" s="117"/>
      <c r="DA309" s="117"/>
      <c r="DB309" s="117"/>
      <c r="DC309" s="117"/>
      <c r="DD309" s="117"/>
      <c r="DE309" s="117"/>
      <c r="DF309" s="117"/>
      <c r="DG309" s="117"/>
      <c r="DH309" s="117"/>
      <c r="DI309" s="117"/>
      <c r="DJ309" s="117"/>
      <c r="DK309" s="117"/>
      <c r="DL309" s="117"/>
      <c r="DM309" s="117"/>
      <c r="DN309" s="117"/>
      <c r="DO309" s="117"/>
      <c r="DP309" s="117"/>
      <c r="DQ309" s="117"/>
      <c r="DR309" s="117"/>
      <c r="DS309" s="117"/>
      <c r="DT309" s="117"/>
      <c r="DU309" s="117"/>
      <c r="DV309" s="117"/>
      <c r="DW309" s="117"/>
      <c r="DX309" s="117"/>
      <c r="DY309" s="117"/>
      <c r="DZ309" s="117"/>
      <c r="EA309" s="117"/>
      <c r="EB309" s="117"/>
      <c r="EC309" s="117"/>
      <c r="ED309" s="117"/>
      <c r="EE309" s="117"/>
      <c r="EF309" s="117"/>
      <c r="EG309" s="117"/>
      <c r="EH309" s="117"/>
      <c r="EI309" s="117"/>
      <c r="EJ309" s="117"/>
      <c r="EK309" s="117"/>
      <c r="EL309" s="117"/>
      <c r="EM309" s="117"/>
      <c r="EN309" s="117"/>
      <c r="EO309" s="117"/>
      <c r="EP309" s="117"/>
      <c r="EQ309" s="117"/>
      <c r="ER309" s="117"/>
      <c r="ES309" s="117"/>
      <c r="ET309" s="117"/>
      <c r="EU309" s="117"/>
      <c r="EV309" s="117"/>
      <c r="EW309" s="117"/>
      <c r="EX309" s="117"/>
      <c r="EY309" s="117"/>
      <c r="EZ309" s="117"/>
      <c r="FA309" s="117"/>
      <c r="FB309" s="117"/>
      <c r="FC309" s="117"/>
      <c r="FD309" s="117"/>
      <c r="FE309" s="117"/>
      <c r="FF309" s="117"/>
      <c r="FG309" s="117"/>
      <c r="FH309" s="117"/>
      <c r="FI309" s="117"/>
      <c r="FJ309" s="117"/>
      <c r="FK309" s="117"/>
      <c r="FL309" s="117"/>
      <c r="FM309" s="117"/>
      <c r="FN309" s="117"/>
      <c r="FO309" s="117"/>
      <c r="FP309" s="117"/>
      <c r="FQ309" s="117"/>
      <c r="FR309" s="117"/>
      <c r="FS309" s="117"/>
      <c r="FT309" s="117"/>
      <c r="FU309" s="117"/>
      <c r="FV309" s="117"/>
      <c r="FW309" s="117"/>
      <c r="FX309" s="117"/>
      <c r="FY309" s="117"/>
      <c r="FZ309" s="117"/>
      <c r="GA309" s="117"/>
      <c r="GB309" s="117"/>
      <c r="GC309" s="117"/>
      <c r="GD309" s="117"/>
      <c r="GE309" s="117"/>
      <c r="GF309" s="117"/>
      <c r="GG309" s="117"/>
      <c r="GH309" s="117"/>
      <c r="GI309" s="117"/>
      <c r="GJ309" s="117"/>
      <c r="GK309" s="117"/>
      <c r="GL309" s="117"/>
      <c r="GM309" s="117"/>
      <c r="GN309" s="117"/>
      <c r="GO309" s="117"/>
      <c r="GP309" s="117"/>
      <c r="GQ309" s="117"/>
      <c r="GR309" s="117"/>
      <c r="GS309" s="117"/>
      <c r="GT309" s="117"/>
      <c r="GU309" s="117"/>
      <c r="GV309" s="117"/>
      <c r="GW309" s="117"/>
      <c r="GX309" s="117"/>
      <c r="GY309" s="117"/>
      <c r="GZ309" s="117"/>
      <c r="HA309" s="117"/>
      <c r="HB309" s="117"/>
      <c r="HC309" s="117"/>
      <c r="HD309" s="117"/>
      <c r="HE309" s="117"/>
      <c r="HF309" s="117"/>
      <c r="HG309" s="117"/>
      <c r="HH309" s="117"/>
      <c r="HI309" s="117"/>
      <c r="HJ309" s="117"/>
      <c r="HK309" s="117"/>
      <c r="HL309" s="117"/>
      <c r="HM309" s="117"/>
      <c r="HN309" s="117"/>
      <c r="HO309" s="117"/>
      <c r="HP309" s="117"/>
      <c r="HQ309" s="117"/>
      <c r="HR309" s="117"/>
      <c r="HS309" s="117"/>
      <c r="HT309" s="117"/>
      <c r="HU309" s="117"/>
      <c r="HV309" s="117"/>
      <c r="HW309" s="117"/>
      <c r="HX309" s="117"/>
      <c r="HY309" s="117"/>
      <c r="HZ309" s="117"/>
      <c r="IA309" s="117"/>
      <c r="IB309" s="117"/>
      <c r="IC309" s="117"/>
      <c r="ID309" s="117"/>
      <c r="IE309" s="117"/>
      <c r="IF309" s="117"/>
      <c r="IG309" s="117"/>
      <c r="IH309" s="117"/>
      <c r="II309" s="117"/>
      <c r="IJ309" s="117"/>
      <c r="IK309" s="117"/>
      <c r="IL309" s="117"/>
      <c r="IM309" s="117"/>
      <c r="IN309" s="117"/>
      <c r="IO309" s="117"/>
      <c r="IP309" s="117"/>
      <c r="IQ309" s="117"/>
      <c r="IR309" s="117"/>
      <c r="IS309" s="117"/>
      <c r="IT309" s="117"/>
      <c r="IU309" s="117"/>
      <c r="IV309" s="117"/>
      <c r="IW309" s="117"/>
    </row>
    <row r="310" customFormat="false" ht="12.75" hidden="false" customHeight="false" outlineLevel="0" collapsed="false">
      <c r="A310" s="117"/>
      <c r="B310" s="128"/>
      <c r="L310" s="117"/>
      <c r="M310" s="117"/>
      <c r="N310" s="117"/>
      <c r="O310" s="117"/>
      <c r="P310" s="117"/>
      <c r="Q310" s="117"/>
      <c r="R310" s="117"/>
      <c r="S310" s="117"/>
      <c r="T310" s="117"/>
      <c r="U310" s="117"/>
      <c r="V310" s="117"/>
      <c r="W310" s="117"/>
      <c r="X310" s="117"/>
      <c r="Y310" s="117"/>
      <c r="Z310" s="117"/>
      <c r="AA310" s="117"/>
      <c r="AB310" s="117"/>
      <c r="AC310" s="117"/>
      <c r="AD310" s="117"/>
      <c r="AE310" s="117"/>
      <c r="AF310" s="117"/>
      <c r="AG310" s="117"/>
      <c r="AH310" s="117"/>
      <c r="AI310" s="117"/>
      <c r="AJ310" s="117"/>
      <c r="AK310" s="117"/>
      <c r="AL310" s="117"/>
      <c r="AM310" s="117"/>
      <c r="AN310" s="117"/>
      <c r="AO310" s="117"/>
      <c r="AP310" s="117"/>
      <c r="AQ310" s="117"/>
      <c r="AR310" s="117"/>
      <c r="AS310" s="117"/>
      <c r="AT310" s="117"/>
      <c r="AU310" s="117"/>
      <c r="AV310" s="117"/>
      <c r="AW310" s="117"/>
      <c r="AX310" s="117"/>
      <c r="AY310" s="117"/>
      <c r="AZ310" s="117"/>
      <c r="BA310" s="117"/>
      <c r="BB310" s="117"/>
      <c r="BC310" s="117"/>
      <c r="BD310" s="117"/>
      <c r="BE310" s="117"/>
      <c r="BF310" s="117"/>
      <c r="BG310" s="117"/>
      <c r="BH310" s="117"/>
      <c r="BI310" s="117"/>
      <c r="BJ310" s="117"/>
      <c r="BK310" s="117"/>
      <c r="BL310" s="117"/>
      <c r="BM310" s="117"/>
      <c r="BN310" s="117"/>
      <c r="BO310" s="117"/>
      <c r="BP310" s="117"/>
      <c r="BQ310" s="117"/>
      <c r="BR310" s="117"/>
      <c r="BS310" s="117"/>
      <c r="BT310" s="117"/>
      <c r="BU310" s="117"/>
      <c r="BV310" s="117"/>
      <c r="BW310" s="117"/>
      <c r="BX310" s="117"/>
      <c r="BY310" s="117"/>
      <c r="BZ310" s="117"/>
      <c r="CA310" s="117"/>
      <c r="CB310" s="117"/>
      <c r="CC310" s="117"/>
      <c r="CD310" s="117"/>
      <c r="CE310" s="117"/>
      <c r="CF310" s="117"/>
      <c r="CG310" s="117"/>
      <c r="CH310" s="117"/>
      <c r="CI310" s="117"/>
      <c r="CJ310" s="117"/>
      <c r="CK310" s="117"/>
      <c r="CL310" s="117"/>
      <c r="CM310" s="117"/>
      <c r="CN310" s="117"/>
      <c r="CO310" s="117"/>
      <c r="CP310" s="117"/>
      <c r="CQ310" s="117"/>
      <c r="CR310" s="117"/>
      <c r="CS310" s="117"/>
      <c r="CT310" s="117"/>
      <c r="CU310" s="117"/>
      <c r="CV310" s="117"/>
      <c r="CW310" s="117"/>
      <c r="CX310" s="117"/>
      <c r="CY310" s="117"/>
      <c r="CZ310" s="117"/>
      <c r="DA310" s="117"/>
      <c r="DB310" s="117"/>
      <c r="DC310" s="117"/>
      <c r="DD310" s="117"/>
      <c r="DE310" s="117"/>
      <c r="DF310" s="117"/>
      <c r="DG310" s="117"/>
      <c r="DH310" s="117"/>
      <c r="DI310" s="117"/>
      <c r="DJ310" s="117"/>
      <c r="DK310" s="117"/>
      <c r="DL310" s="117"/>
      <c r="DM310" s="117"/>
      <c r="DN310" s="117"/>
      <c r="DO310" s="117"/>
      <c r="DP310" s="117"/>
      <c r="DQ310" s="117"/>
      <c r="DR310" s="117"/>
      <c r="DS310" s="117"/>
      <c r="DT310" s="117"/>
      <c r="DU310" s="117"/>
      <c r="DV310" s="117"/>
      <c r="DW310" s="117"/>
      <c r="DX310" s="117"/>
      <c r="DY310" s="117"/>
      <c r="DZ310" s="117"/>
      <c r="EA310" s="117"/>
      <c r="EB310" s="117"/>
      <c r="EC310" s="117"/>
      <c r="ED310" s="117"/>
      <c r="EE310" s="117"/>
      <c r="EF310" s="117"/>
      <c r="EG310" s="117"/>
      <c r="EH310" s="117"/>
      <c r="EI310" s="117"/>
      <c r="EJ310" s="117"/>
      <c r="EK310" s="117"/>
      <c r="EL310" s="117"/>
      <c r="EM310" s="117"/>
      <c r="EN310" s="117"/>
      <c r="EO310" s="117"/>
      <c r="EP310" s="117"/>
      <c r="EQ310" s="117"/>
      <c r="ER310" s="117"/>
      <c r="ES310" s="117"/>
      <c r="ET310" s="117"/>
      <c r="EU310" s="117"/>
      <c r="EV310" s="117"/>
      <c r="EW310" s="117"/>
      <c r="EX310" s="117"/>
      <c r="EY310" s="117"/>
      <c r="EZ310" s="117"/>
      <c r="FA310" s="117"/>
      <c r="FB310" s="117"/>
      <c r="FC310" s="117"/>
      <c r="FD310" s="117"/>
      <c r="FE310" s="117"/>
      <c r="FF310" s="117"/>
      <c r="FG310" s="117"/>
      <c r="FH310" s="117"/>
      <c r="FI310" s="117"/>
      <c r="FJ310" s="117"/>
      <c r="FK310" s="117"/>
      <c r="FL310" s="117"/>
      <c r="FM310" s="117"/>
      <c r="FN310" s="117"/>
      <c r="FO310" s="117"/>
      <c r="FP310" s="117"/>
      <c r="FQ310" s="117"/>
      <c r="FR310" s="117"/>
      <c r="FS310" s="117"/>
      <c r="FT310" s="117"/>
      <c r="FU310" s="117"/>
      <c r="FV310" s="117"/>
      <c r="FW310" s="117"/>
      <c r="FX310" s="117"/>
      <c r="FY310" s="117"/>
      <c r="FZ310" s="117"/>
      <c r="GA310" s="117"/>
      <c r="GB310" s="117"/>
      <c r="GC310" s="117"/>
      <c r="GD310" s="117"/>
      <c r="GE310" s="117"/>
      <c r="GF310" s="117"/>
      <c r="GG310" s="117"/>
      <c r="GH310" s="117"/>
      <c r="GI310" s="117"/>
      <c r="GJ310" s="117"/>
      <c r="GK310" s="117"/>
      <c r="GL310" s="117"/>
      <c r="GM310" s="117"/>
      <c r="GN310" s="117"/>
      <c r="GO310" s="117"/>
      <c r="GP310" s="117"/>
      <c r="GQ310" s="117"/>
      <c r="GR310" s="117"/>
      <c r="GS310" s="117"/>
      <c r="GT310" s="117"/>
      <c r="GU310" s="117"/>
      <c r="GV310" s="117"/>
      <c r="GW310" s="117"/>
      <c r="GX310" s="117"/>
      <c r="GY310" s="117"/>
      <c r="GZ310" s="117"/>
      <c r="HA310" s="117"/>
      <c r="HB310" s="117"/>
      <c r="HC310" s="117"/>
      <c r="HD310" s="117"/>
      <c r="HE310" s="117"/>
      <c r="HF310" s="117"/>
      <c r="HG310" s="117"/>
      <c r="HH310" s="117"/>
      <c r="HI310" s="117"/>
      <c r="HJ310" s="117"/>
      <c r="HK310" s="117"/>
      <c r="HL310" s="117"/>
      <c r="HM310" s="117"/>
      <c r="HN310" s="117"/>
      <c r="HO310" s="117"/>
      <c r="HP310" s="117"/>
      <c r="HQ310" s="117"/>
      <c r="HR310" s="117"/>
      <c r="HS310" s="117"/>
      <c r="HT310" s="117"/>
      <c r="HU310" s="117"/>
      <c r="HV310" s="117"/>
      <c r="HW310" s="117"/>
      <c r="HX310" s="117"/>
      <c r="HY310" s="117"/>
      <c r="HZ310" s="117"/>
      <c r="IA310" s="117"/>
      <c r="IB310" s="117"/>
      <c r="IC310" s="117"/>
      <c r="ID310" s="117"/>
      <c r="IE310" s="117"/>
      <c r="IF310" s="117"/>
      <c r="IG310" s="117"/>
      <c r="IH310" s="117"/>
      <c r="II310" s="117"/>
      <c r="IJ310" s="117"/>
      <c r="IK310" s="117"/>
      <c r="IL310" s="117"/>
      <c r="IM310" s="117"/>
      <c r="IN310" s="117"/>
      <c r="IO310" s="117"/>
      <c r="IP310" s="117"/>
      <c r="IQ310" s="117"/>
      <c r="IR310" s="117"/>
      <c r="IS310" s="117"/>
      <c r="IT310" s="117"/>
      <c r="IU310" s="117"/>
      <c r="IV310" s="117"/>
      <c r="IW310" s="117"/>
    </row>
    <row r="311" customFormat="false" ht="12.75" hidden="false" customHeight="false" outlineLevel="0" collapsed="false">
      <c r="A311" s="117"/>
      <c r="B311" s="128"/>
      <c r="L311" s="117"/>
      <c r="M311" s="117"/>
      <c r="N311" s="117"/>
      <c r="O311" s="117"/>
      <c r="P311" s="117"/>
      <c r="Q311" s="117"/>
      <c r="R311" s="117"/>
      <c r="S311" s="117"/>
      <c r="T311" s="117"/>
      <c r="U311" s="117"/>
      <c r="V311" s="117"/>
      <c r="W311" s="117"/>
      <c r="X311" s="117"/>
      <c r="Y311" s="117"/>
      <c r="Z311" s="117"/>
      <c r="AA311" s="117"/>
      <c r="AB311" s="117"/>
      <c r="AC311" s="117"/>
      <c r="AD311" s="117"/>
      <c r="AE311" s="117"/>
      <c r="AF311" s="117"/>
      <c r="AG311" s="117"/>
      <c r="AH311" s="117"/>
      <c r="AI311" s="117"/>
      <c r="AJ311" s="117"/>
      <c r="AK311" s="117"/>
      <c r="AL311" s="117"/>
      <c r="AM311" s="117"/>
      <c r="AN311" s="117"/>
      <c r="AO311" s="117"/>
      <c r="AP311" s="117"/>
      <c r="AQ311" s="117"/>
      <c r="AR311" s="117"/>
      <c r="AS311" s="117"/>
      <c r="AT311" s="117"/>
      <c r="AU311" s="117"/>
      <c r="AV311" s="117"/>
      <c r="AW311" s="117"/>
      <c r="AX311" s="117"/>
      <c r="AY311" s="117"/>
      <c r="AZ311" s="117"/>
      <c r="BA311" s="117"/>
      <c r="BB311" s="117"/>
      <c r="BC311" s="117"/>
      <c r="BD311" s="117"/>
      <c r="BE311" s="117"/>
      <c r="BF311" s="117"/>
      <c r="BG311" s="117"/>
      <c r="BH311" s="117"/>
      <c r="BI311" s="117"/>
      <c r="BJ311" s="117"/>
      <c r="BK311" s="117"/>
      <c r="BL311" s="117"/>
      <c r="BM311" s="117"/>
      <c r="BN311" s="117"/>
      <c r="BO311" s="117"/>
      <c r="BP311" s="117"/>
      <c r="BQ311" s="117"/>
      <c r="BR311" s="117"/>
      <c r="BS311" s="117"/>
      <c r="BT311" s="117"/>
      <c r="BU311" s="117"/>
      <c r="BV311" s="117"/>
      <c r="BW311" s="117"/>
      <c r="BX311" s="117"/>
      <c r="BY311" s="117"/>
      <c r="BZ311" s="117"/>
      <c r="CA311" s="117"/>
      <c r="CB311" s="117"/>
      <c r="CC311" s="117"/>
      <c r="CD311" s="117"/>
      <c r="CE311" s="117"/>
      <c r="CF311" s="117"/>
      <c r="CG311" s="117"/>
      <c r="CH311" s="117"/>
      <c r="CI311" s="117"/>
      <c r="CJ311" s="117"/>
      <c r="CK311" s="117"/>
      <c r="CL311" s="117"/>
      <c r="CM311" s="117"/>
      <c r="CN311" s="117"/>
      <c r="CO311" s="117"/>
      <c r="CP311" s="117"/>
      <c r="CQ311" s="117"/>
      <c r="CR311" s="117"/>
      <c r="CS311" s="117"/>
      <c r="CT311" s="117"/>
      <c r="CU311" s="117"/>
      <c r="CV311" s="117"/>
      <c r="CW311" s="117"/>
      <c r="CX311" s="117"/>
      <c r="CY311" s="117"/>
      <c r="CZ311" s="117"/>
      <c r="DA311" s="117"/>
      <c r="DB311" s="117"/>
      <c r="DC311" s="117"/>
      <c r="DD311" s="117"/>
      <c r="DE311" s="117"/>
      <c r="DF311" s="117"/>
      <c r="DG311" s="117"/>
      <c r="DH311" s="117"/>
      <c r="DI311" s="117"/>
      <c r="DJ311" s="117"/>
      <c r="DK311" s="117"/>
      <c r="DL311" s="117"/>
      <c r="DM311" s="117"/>
      <c r="DN311" s="117"/>
      <c r="DO311" s="117"/>
      <c r="DP311" s="117"/>
      <c r="DQ311" s="117"/>
      <c r="DR311" s="117"/>
      <c r="DS311" s="117"/>
      <c r="DT311" s="117"/>
      <c r="DU311" s="117"/>
      <c r="DV311" s="117"/>
      <c r="DW311" s="117"/>
      <c r="DX311" s="117"/>
      <c r="DY311" s="117"/>
      <c r="DZ311" s="117"/>
      <c r="EA311" s="117"/>
      <c r="EB311" s="117"/>
      <c r="EC311" s="117"/>
      <c r="ED311" s="117"/>
      <c r="EE311" s="117"/>
      <c r="EF311" s="117"/>
      <c r="EG311" s="117"/>
      <c r="EH311" s="117"/>
      <c r="EI311" s="117"/>
      <c r="EJ311" s="117"/>
      <c r="EK311" s="117"/>
      <c r="EL311" s="117"/>
      <c r="EM311" s="117"/>
      <c r="EN311" s="117"/>
      <c r="EO311" s="117"/>
      <c r="EP311" s="117"/>
      <c r="EQ311" s="117"/>
      <c r="ER311" s="117"/>
      <c r="ES311" s="117"/>
      <c r="ET311" s="117"/>
      <c r="EU311" s="117"/>
      <c r="EV311" s="117"/>
      <c r="EW311" s="117"/>
      <c r="EX311" s="117"/>
      <c r="EY311" s="117"/>
      <c r="EZ311" s="117"/>
      <c r="FA311" s="117"/>
      <c r="FB311" s="117"/>
      <c r="FC311" s="117"/>
      <c r="FD311" s="117"/>
      <c r="FE311" s="117"/>
      <c r="FF311" s="117"/>
      <c r="FG311" s="117"/>
      <c r="FH311" s="117"/>
      <c r="FI311" s="117"/>
      <c r="FJ311" s="117"/>
      <c r="FK311" s="117"/>
      <c r="FL311" s="117"/>
      <c r="FM311" s="117"/>
      <c r="FN311" s="117"/>
      <c r="FO311" s="117"/>
      <c r="FP311" s="117"/>
      <c r="FQ311" s="117"/>
      <c r="FR311" s="117"/>
      <c r="FS311" s="117"/>
      <c r="FT311" s="117"/>
      <c r="FU311" s="117"/>
      <c r="FV311" s="117"/>
      <c r="FW311" s="117"/>
      <c r="FX311" s="117"/>
      <c r="FY311" s="117"/>
      <c r="FZ311" s="117"/>
      <c r="GA311" s="117"/>
      <c r="GB311" s="117"/>
      <c r="GC311" s="117"/>
      <c r="GD311" s="117"/>
      <c r="GE311" s="117"/>
      <c r="GF311" s="117"/>
      <c r="GG311" s="117"/>
      <c r="GH311" s="117"/>
      <c r="GI311" s="117"/>
      <c r="GJ311" s="117"/>
      <c r="GK311" s="117"/>
      <c r="GL311" s="117"/>
      <c r="GM311" s="117"/>
      <c r="GN311" s="117"/>
      <c r="GO311" s="117"/>
      <c r="GP311" s="117"/>
      <c r="GQ311" s="117"/>
      <c r="GR311" s="117"/>
      <c r="GS311" s="117"/>
      <c r="GT311" s="117"/>
      <c r="GU311" s="117"/>
      <c r="GV311" s="117"/>
      <c r="GW311" s="117"/>
      <c r="GX311" s="117"/>
      <c r="GY311" s="117"/>
      <c r="GZ311" s="117"/>
      <c r="HA311" s="117"/>
      <c r="HB311" s="117"/>
      <c r="HC311" s="117"/>
      <c r="HD311" s="117"/>
      <c r="HE311" s="117"/>
      <c r="HF311" s="117"/>
      <c r="HG311" s="117"/>
      <c r="HH311" s="117"/>
      <c r="HI311" s="117"/>
      <c r="HJ311" s="117"/>
      <c r="HK311" s="117"/>
      <c r="HL311" s="117"/>
      <c r="HM311" s="117"/>
      <c r="HN311" s="117"/>
      <c r="HO311" s="117"/>
      <c r="HP311" s="117"/>
      <c r="HQ311" s="117"/>
      <c r="HR311" s="117"/>
      <c r="HS311" s="117"/>
      <c r="HT311" s="117"/>
      <c r="HU311" s="117"/>
      <c r="HV311" s="117"/>
      <c r="HW311" s="117"/>
      <c r="HX311" s="117"/>
      <c r="HY311" s="117"/>
      <c r="HZ311" s="117"/>
      <c r="IA311" s="117"/>
      <c r="IB311" s="117"/>
      <c r="IC311" s="117"/>
      <c r="ID311" s="117"/>
      <c r="IE311" s="117"/>
      <c r="IF311" s="117"/>
      <c r="IG311" s="117"/>
      <c r="IH311" s="117"/>
      <c r="II311" s="117"/>
      <c r="IJ311" s="117"/>
      <c r="IK311" s="117"/>
      <c r="IL311" s="117"/>
      <c r="IM311" s="117"/>
      <c r="IN311" s="117"/>
      <c r="IO311" s="117"/>
      <c r="IP311" s="117"/>
      <c r="IQ311" s="117"/>
      <c r="IR311" s="117"/>
      <c r="IS311" s="117"/>
      <c r="IT311" s="117"/>
      <c r="IU311" s="117"/>
      <c r="IV311" s="117"/>
      <c r="IW311" s="117"/>
    </row>
    <row r="312" customFormat="false" ht="12.75" hidden="false" customHeight="false" outlineLevel="0" collapsed="false">
      <c r="A312" s="117"/>
      <c r="B312" s="128"/>
      <c r="L312" s="117"/>
      <c r="M312" s="117"/>
      <c r="N312" s="117"/>
      <c r="O312" s="117"/>
      <c r="P312" s="117"/>
      <c r="Q312" s="117"/>
      <c r="R312" s="117"/>
      <c r="S312" s="117"/>
      <c r="T312" s="117"/>
      <c r="U312" s="117"/>
      <c r="V312" s="117"/>
      <c r="W312" s="117"/>
      <c r="X312" s="117"/>
      <c r="Y312" s="117"/>
      <c r="Z312" s="117"/>
      <c r="AA312" s="117"/>
      <c r="AB312" s="117"/>
      <c r="AC312" s="117"/>
      <c r="AD312" s="117"/>
      <c r="AE312" s="117"/>
      <c r="AF312" s="117"/>
      <c r="AG312" s="117"/>
      <c r="AH312" s="117"/>
      <c r="AI312" s="117"/>
      <c r="AJ312" s="117"/>
      <c r="AK312" s="117"/>
      <c r="AL312" s="117"/>
      <c r="AM312" s="117"/>
      <c r="AN312" s="117"/>
      <c r="AO312" s="117"/>
      <c r="AP312" s="117"/>
      <c r="AQ312" s="117"/>
      <c r="AR312" s="117"/>
      <c r="AS312" s="117"/>
      <c r="AT312" s="117"/>
      <c r="AU312" s="117"/>
      <c r="AV312" s="117"/>
      <c r="AW312" s="117"/>
      <c r="AX312" s="117"/>
      <c r="AY312" s="117"/>
      <c r="AZ312" s="117"/>
      <c r="BA312" s="117"/>
      <c r="BB312" s="117"/>
      <c r="BC312" s="117"/>
      <c r="BD312" s="117"/>
      <c r="BE312" s="117"/>
      <c r="BF312" s="117"/>
      <c r="BG312" s="117"/>
      <c r="BH312" s="117"/>
      <c r="BI312" s="117"/>
      <c r="BJ312" s="117"/>
      <c r="BK312" s="117"/>
      <c r="BL312" s="117"/>
      <c r="BM312" s="117"/>
      <c r="BN312" s="117"/>
      <c r="BO312" s="117"/>
      <c r="BP312" s="117"/>
      <c r="BQ312" s="117"/>
      <c r="BR312" s="117"/>
      <c r="BS312" s="117"/>
      <c r="BT312" s="117"/>
      <c r="BU312" s="117"/>
      <c r="BV312" s="117"/>
      <c r="BW312" s="117"/>
      <c r="BX312" s="117"/>
      <c r="BY312" s="117"/>
      <c r="BZ312" s="117"/>
      <c r="CA312" s="117"/>
      <c r="CB312" s="117"/>
      <c r="CC312" s="117"/>
      <c r="CD312" s="117"/>
      <c r="CE312" s="117"/>
      <c r="CF312" s="117"/>
      <c r="CG312" s="117"/>
      <c r="CH312" s="117"/>
      <c r="CI312" s="117"/>
      <c r="CJ312" s="117"/>
      <c r="CK312" s="117"/>
      <c r="CL312" s="117"/>
      <c r="CM312" s="117"/>
      <c r="CN312" s="117"/>
      <c r="CO312" s="117"/>
      <c r="CP312" s="117"/>
      <c r="CQ312" s="117"/>
      <c r="CR312" s="117"/>
      <c r="CS312" s="117"/>
      <c r="CT312" s="117"/>
      <c r="CU312" s="117"/>
      <c r="CV312" s="117"/>
      <c r="CW312" s="117"/>
      <c r="CX312" s="117"/>
      <c r="CY312" s="117"/>
      <c r="CZ312" s="117"/>
      <c r="DA312" s="117"/>
      <c r="DB312" s="117"/>
      <c r="DC312" s="117"/>
      <c r="DD312" s="117"/>
      <c r="DE312" s="117"/>
      <c r="DF312" s="117"/>
      <c r="DG312" s="117"/>
      <c r="DH312" s="117"/>
      <c r="DI312" s="117"/>
      <c r="DJ312" s="117"/>
      <c r="DK312" s="117"/>
      <c r="DL312" s="117"/>
      <c r="DM312" s="117"/>
      <c r="DN312" s="117"/>
      <c r="DO312" s="117"/>
      <c r="DP312" s="117"/>
      <c r="DQ312" s="117"/>
      <c r="DR312" s="117"/>
      <c r="DS312" s="117"/>
      <c r="DT312" s="117"/>
      <c r="DU312" s="117"/>
      <c r="DV312" s="117"/>
      <c r="DW312" s="117"/>
      <c r="DX312" s="117"/>
      <c r="DY312" s="117"/>
      <c r="DZ312" s="117"/>
      <c r="EA312" s="117"/>
      <c r="EB312" s="117"/>
      <c r="EC312" s="117"/>
      <c r="ED312" s="117"/>
      <c r="EE312" s="117"/>
      <c r="EF312" s="117"/>
      <c r="EG312" s="117"/>
      <c r="EH312" s="117"/>
      <c r="EI312" s="117"/>
      <c r="EJ312" s="117"/>
      <c r="EK312" s="117"/>
      <c r="EL312" s="117"/>
      <c r="EM312" s="117"/>
      <c r="EN312" s="117"/>
      <c r="EO312" s="117"/>
      <c r="EP312" s="117"/>
      <c r="EQ312" s="117"/>
      <c r="ER312" s="117"/>
      <c r="ES312" s="117"/>
      <c r="ET312" s="117"/>
      <c r="EU312" s="117"/>
      <c r="EV312" s="117"/>
      <c r="EW312" s="117"/>
      <c r="EX312" s="117"/>
      <c r="EY312" s="117"/>
      <c r="EZ312" s="117"/>
      <c r="FA312" s="117"/>
      <c r="FB312" s="117"/>
      <c r="FC312" s="117"/>
      <c r="FD312" s="117"/>
      <c r="FE312" s="117"/>
      <c r="FF312" s="117"/>
      <c r="FG312" s="117"/>
      <c r="FH312" s="117"/>
      <c r="FI312" s="117"/>
      <c r="FJ312" s="117"/>
      <c r="FK312" s="117"/>
      <c r="FL312" s="117"/>
      <c r="FM312" s="117"/>
      <c r="FN312" s="117"/>
      <c r="FO312" s="117"/>
      <c r="FP312" s="117"/>
      <c r="FQ312" s="117"/>
      <c r="FR312" s="117"/>
      <c r="FS312" s="117"/>
      <c r="FT312" s="117"/>
      <c r="FU312" s="117"/>
      <c r="FV312" s="117"/>
      <c r="FW312" s="117"/>
      <c r="FX312" s="117"/>
      <c r="FY312" s="117"/>
      <c r="FZ312" s="117"/>
      <c r="GA312" s="117"/>
      <c r="GB312" s="117"/>
      <c r="GC312" s="117"/>
      <c r="GD312" s="117"/>
      <c r="GE312" s="117"/>
      <c r="GF312" s="117"/>
      <c r="GG312" s="117"/>
      <c r="GH312" s="117"/>
      <c r="GI312" s="117"/>
      <c r="GJ312" s="117"/>
      <c r="GK312" s="117"/>
      <c r="GL312" s="117"/>
      <c r="GM312" s="117"/>
      <c r="GN312" s="117"/>
      <c r="GO312" s="117"/>
      <c r="GP312" s="117"/>
      <c r="GQ312" s="117"/>
      <c r="GR312" s="117"/>
      <c r="GS312" s="117"/>
      <c r="GT312" s="117"/>
      <c r="GU312" s="117"/>
      <c r="GV312" s="117"/>
      <c r="GW312" s="117"/>
      <c r="GX312" s="117"/>
      <c r="GY312" s="117"/>
      <c r="GZ312" s="117"/>
      <c r="HA312" s="117"/>
      <c r="HB312" s="117"/>
      <c r="HC312" s="117"/>
      <c r="HD312" s="117"/>
      <c r="HE312" s="117"/>
      <c r="HF312" s="117"/>
      <c r="HG312" s="117"/>
      <c r="HH312" s="117"/>
      <c r="HI312" s="117"/>
      <c r="HJ312" s="117"/>
      <c r="HK312" s="117"/>
      <c r="HL312" s="117"/>
      <c r="HM312" s="117"/>
      <c r="HN312" s="117"/>
      <c r="HO312" s="117"/>
      <c r="HP312" s="117"/>
      <c r="HQ312" s="117"/>
      <c r="HR312" s="117"/>
      <c r="HS312" s="117"/>
      <c r="HT312" s="117"/>
      <c r="HU312" s="117"/>
      <c r="HV312" s="117"/>
      <c r="HW312" s="117"/>
      <c r="HX312" s="117"/>
      <c r="HY312" s="117"/>
      <c r="HZ312" s="117"/>
      <c r="IA312" s="117"/>
      <c r="IB312" s="117"/>
      <c r="IC312" s="117"/>
      <c r="ID312" s="117"/>
      <c r="IE312" s="117"/>
      <c r="IF312" s="117"/>
      <c r="IG312" s="117"/>
      <c r="IH312" s="117"/>
      <c r="II312" s="117"/>
      <c r="IJ312" s="117"/>
      <c r="IK312" s="117"/>
      <c r="IL312" s="117"/>
      <c r="IM312" s="117"/>
      <c r="IN312" s="117"/>
      <c r="IO312" s="117"/>
      <c r="IP312" s="117"/>
      <c r="IQ312" s="117"/>
      <c r="IR312" s="117"/>
      <c r="IS312" s="117"/>
      <c r="IT312" s="117"/>
      <c r="IU312" s="117"/>
      <c r="IV312" s="117"/>
      <c r="IW312" s="117"/>
    </row>
    <row r="313" customFormat="false" ht="12.75" hidden="false" customHeight="false" outlineLevel="0" collapsed="false">
      <c r="A313" s="117"/>
      <c r="B313" s="128"/>
      <c r="L313" s="117"/>
      <c r="M313" s="117"/>
      <c r="N313" s="117"/>
      <c r="O313" s="117"/>
      <c r="P313" s="117"/>
      <c r="Q313" s="117"/>
      <c r="R313" s="117"/>
      <c r="S313" s="117"/>
      <c r="T313" s="117"/>
      <c r="U313" s="117"/>
      <c r="V313" s="117"/>
      <c r="W313" s="117"/>
      <c r="X313" s="117"/>
      <c r="Y313" s="117"/>
      <c r="Z313" s="117"/>
      <c r="AA313" s="117"/>
      <c r="AB313" s="117"/>
      <c r="AC313" s="117"/>
      <c r="AD313" s="117"/>
      <c r="AE313" s="117"/>
      <c r="AF313" s="117"/>
      <c r="AG313" s="117"/>
      <c r="AH313" s="117"/>
      <c r="AI313" s="117"/>
      <c r="AJ313" s="117"/>
      <c r="AK313" s="117"/>
      <c r="AL313" s="117"/>
      <c r="AM313" s="117"/>
      <c r="AN313" s="117"/>
      <c r="AO313" s="117"/>
      <c r="AP313" s="117"/>
      <c r="AQ313" s="117"/>
      <c r="AR313" s="117"/>
      <c r="AS313" s="117"/>
      <c r="AT313" s="117"/>
      <c r="AU313" s="117"/>
      <c r="AV313" s="117"/>
      <c r="AW313" s="117"/>
      <c r="AX313" s="117"/>
      <c r="AY313" s="117"/>
      <c r="AZ313" s="117"/>
      <c r="BA313" s="117"/>
      <c r="BB313" s="117"/>
      <c r="BC313" s="117"/>
      <c r="BD313" s="117"/>
      <c r="BE313" s="117"/>
      <c r="BF313" s="117"/>
      <c r="BG313" s="117"/>
      <c r="BH313" s="117"/>
      <c r="BI313" s="117"/>
      <c r="BJ313" s="117"/>
      <c r="BK313" s="117"/>
      <c r="BL313" s="117"/>
      <c r="BM313" s="117"/>
      <c r="BN313" s="117"/>
      <c r="BO313" s="117"/>
      <c r="BP313" s="117"/>
      <c r="BQ313" s="117"/>
      <c r="BR313" s="117"/>
      <c r="BS313" s="117"/>
      <c r="BT313" s="117"/>
      <c r="BU313" s="117"/>
      <c r="BV313" s="117"/>
      <c r="BW313" s="117"/>
      <c r="BX313" s="117"/>
      <c r="BY313" s="117"/>
      <c r="BZ313" s="117"/>
      <c r="CA313" s="117"/>
      <c r="CB313" s="117"/>
      <c r="CC313" s="117"/>
      <c r="CD313" s="117"/>
      <c r="CE313" s="117"/>
      <c r="CF313" s="117"/>
      <c r="CG313" s="117"/>
      <c r="CH313" s="117"/>
      <c r="CI313" s="117"/>
      <c r="CJ313" s="117"/>
      <c r="CK313" s="117"/>
      <c r="CL313" s="117"/>
      <c r="CM313" s="117"/>
      <c r="CN313" s="117"/>
      <c r="CO313" s="117"/>
      <c r="CP313" s="117"/>
      <c r="CQ313" s="117"/>
      <c r="CR313" s="117"/>
      <c r="CS313" s="117"/>
      <c r="CT313" s="117"/>
      <c r="CU313" s="117"/>
      <c r="CV313" s="117"/>
      <c r="CW313" s="117"/>
      <c r="CX313" s="117"/>
      <c r="CY313" s="117"/>
      <c r="CZ313" s="117"/>
      <c r="DA313" s="117"/>
      <c r="DB313" s="117"/>
      <c r="DC313" s="117"/>
      <c r="DD313" s="117"/>
      <c r="DE313" s="117"/>
      <c r="DF313" s="117"/>
      <c r="DG313" s="117"/>
      <c r="DH313" s="117"/>
      <c r="DI313" s="117"/>
      <c r="DJ313" s="117"/>
      <c r="DK313" s="117"/>
      <c r="DL313" s="117"/>
      <c r="DM313" s="117"/>
      <c r="DN313" s="117"/>
      <c r="DO313" s="117"/>
      <c r="DP313" s="117"/>
      <c r="DQ313" s="117"/>
      <c r="DR313" s="117"/>
      <c r="DS313" s="117"/>
      <c r="DT313" s="117"/>
      <c r="DU313" s="117"/>
      <c r="DV313" s="117"/>
      <c r="DW313" s="117"/>
      <c r="DX313" s="117"/>
      <c r="DY313" s="117"/>
      <c r="DZ313" s="117"/>
      <c r="EA313" s="117"/>
      <c r="EB313" s="117"/>
      <c r="EC313" s="117"/>
      <c r="ED313" s="117"/>
      <c r="EE313" s="117"/>
      <c r="EF313" s="117"/>
      <c r="EG313" s="117"/>
      <c r="EH313" s="117"/>
      <c r="EI313" s="117"/>
      <c r="EJ313" s="117"/>
      <c r="EK313" s="117"/>
      <c r="EL313" s="117"/>
      <c r="EM313" s="117"/>
      <c r="EN313" s="117"/>
      <c r="EO313" s="117"/>
      <c r="EP313" s="117"/>
      <c r="EQ313" s="117"/>
      <c r="ER313" s="117"/>
      <c r="ES313" s="117"/>
      <c r="ET313" s="117"/>
      <c r="EU313" s="117"/>
      <c r="EV313" s="117"/>
      <c r="EW313" s="117"/>
      <c r="EX313" s="117"/>
      <c r="EY313" s="117"/>
      <c r="EZ313" s="117"/>
      <c r="FA313" s="117"/>
      <c r="FB313" s="117"/>
      <c r="FC313" s="117"/>
      <c r="FD313" s="117"/>
      <c r="FE313" s="117"/>
      <c r="FF313" s="117"/>
      <c r="FG313" s="117"/>
      <c r="FH313" s="117"/>
      <c r="FI313" s="117"/>
      <c r="FJ313" s="117"/>
      <c r="FK313" s="117"/>
      <c r="FL313" s="117"/>
      <c r="FM313" s="117"/>
      <c r="FN313" s="117"/>
      <c r="FO313" s="117"/>
      <c r="FP313" s="117"/>
      <c r="FQ313" s="117"/>
      <c r="FR313" s="117"/>
      <c r="FS313" s="117"/>
      <c r="FT313" s="117"/>
      <c r="FU313" s="117"/>
      <c r="FV313" s="117"/>
      <c r="FW313" s="117"/>
      <c r="FX313" s="117"/>
      <c r="FY313" s="117"/>
      <c r="FZ313" s="117"/>
      <c r="GA313" s="117"/>
      <c r="GB313" s="117"/>
      <c r="GC313" s="117"/>
      <c r="GD313" s="117"/>
      <c r="GE313" s="117"/>
      <c r="GF313" s="117"/>
      <c r="GG313" s="117"/>
      <c r="GH313" s="117"/>
      <c r="GI313" s="117"/>
      <c r="GJ313" s="117"/>
      <c r="GK313" s="117"/>
      <c r="GL313" s="117"/>
      <c r="GM313" s="117"/>
      <c r="GN313" s="117"/>
      <c r="GO313" s="117"/>
      <c r="GP313" s="117"/>
      <c r="GQ313" s="117"/>
      <c r="GR313" s="117"/>
      <c r="GS313" s="117"/>
      <c r="GT313" s="117"/>
      <c r="GU313" s="117"/>
      <c r="GV313" s="117"/>
      <c r="GW313" s="117"/>
      <c r="GX313" s="117"/>
      <c r="GY313" s="117"/>
      <c r="GZ313" s="117"/>
      <c r="HA313" s="117"/>
      <c r="HB313" s="117"/>
      <c r="HC313" s="117"/>
      <c r="HD313" s="117"/>
      <c r="HE313" s="117"/>
      <c r="HF313" s="117"/>
      <c r="HG313" s="117"/>
      <c r="HH313" s="117"/>
      <c r="HI313" s="117"/>
      <c r="HJ313" s="117"/>
      <c r="HK313" s="117"/>
      <c r="HL313" s="117"/>
      <c r="HM313" s="117"/>
      <c r="HN313" s="117"/>
      <c r="HO313" s="117"/>
      <c r="HP313" s="117"/>
      <c r="HQ313" s="117"/>
      <c r="HR313" s="117"/>
      <c r="HS313" s="117"/>
      <c r="HT313" s="117"/>
      <c r="HU313" s="117"/>
      <c r="HV313" s="117"/>
      <c r="HW313" s="117"/>
      <c r="HX313" s="117"/>
      <c r="HY313" s="117"/>
      <c r="HZ313" s="117"/>
      <c r="IA313" s="117"/>
      <c r="IB313" s="117"/>
      <c r="IC313" s="117"/>
      <c r="ID313" s="117"/>
      <c r="IE313" s="117"/>
      <c r="IF313" s="117"/>
      <c r="IG313" s="117"/>
      <c r="IH313" s="117"/>
      <c r="II313" s="117"/>
      <c r="IJ313" s="117"/>
      <c r="IK313" s="117"/>
      <c r="IL313" s="117"/>
      <c r="IM313" s="117"/>
      <c r="IN313" s="117"/>
      <c r="IO313" s="117"/>
      <c r="IP313" s="117"/>
      <c r="IQ313" s="117"/>
      <c r="IR313" s="117"/>
      <c r="IS313" s="117"/>
      <c r="IT313" s="117"/>
      <c r="IU313" s="117"/>
      <c r="IV313" s="117"/>
      <c r="IW313" s="117"/>
    </row>
    <row r="314" customFormat="false" ht="12.75" hidden="false" customHeight="false" outlineLevel="0" collapsed="false">
      <c r="A314" s="117"/>
      <c r="B314" s="128"/>
      <c r="L314" s="117"/>
      <c r="M314" s="117"/>
      <c r="N314" s="117"/>
      <c r="O314" s="117"/>
      <c r="P314" s="117"/>
      <c r="Q314" s="117"/>
      <c r="R314" s="117"/>
      <c r="S314" s="117"/>
      <c r="T314" s="117"/>
      <c r="U314" s="117"/>
      <c r="V314" s="117"/>
      <c r="W314" s="117"/>
      <c r="X314" s="117"/>
      <c r="Y314" s="117"/>
      <c r="Z314" s="117"/>
      <c r="AA314" s="117"/>
      <c r="AB314" s="117"/>
      <c r="AC314" s="117"/>
      <c r="AD314" s="117"/>
      <c r="AE314" s="117"/>
      <c r="AF314" s="117"/>
      <c r="AG314" s="117"/>
      <c r="AH314" s="117"/>
      <c r="AI314" s="117"/>
      <c r="AJ314" s="117"/>
      <c r="AK314" s="117"/>
      <c r="AL314" s="117"/>
      <c r="AM314" s="117"/>
      <c r="AN314" s="117"/>
      <c r="AO314" s="117"/>
      <c r="AP314" s="117"/>
      <c r="AQ314" s="117"/>
      <c r="AR314" s="117"/>
      <c r="AS314" s="117"/>
      <c r="AT314" s="117"/>
      <c r="AU314" s="117"/>
      <c r="AV314" s="117"/>
      <c r="AW314" s="117"/>
      <c r="AX314" s="117"/>
      <c r="AY314" s="117"/>
      <c r="AZ314" s="117"/>
      <c r="BA314" s="117"/>
      <c r="BB314" s="117"/>
      <c r="BC314" s="117"/>
      <c r="BD314" s="117"/>
      <c r="BE314" s="117"/>
      <c r="BF314" s="117"/>
      <c r="BG314" s="117"/>
      <c r="BH314" s="117"/>
      <c r="BI314" s="117"/>
      <c r="BJ314" s="117"/>
      <c r="BK314" s="117"/>
      <c r="BL314" s="117"/>
      <c r="BM314" s="117"/>
      <c r="BN314" s="117"/>
      <c r="BO314" s="117"/>
      <c r="BP314" s="117"/>
      <c r="BQ314" s="117"/>
      <c r="BR314" s="117"/>
      <c r="BS314" s="117"/>
      <c r="BT314" s="117"/>
      <c r="BU314" s="117"/>
      <c r="BV314" s="117"/>
      <c r="BW314" s="117"/>
      <c r="BX314" s="117"/>
      <c r="BY314" s="117"/>
      <c r="BZ314" s="117"/>
      <c r="CA314" s="117"/>
      <c r="CB314" s="117"/>
      <c r="CC314" s="117"/>
      <c r="CD314" s="117"/>
      <c r="CE314" s="117"/>
      <c r="CF314" s="117"/>
      <c r="CG314" s="117"/>
      <c r="CH314" s="117"/>
      <c r="CI314" s="117"/>
      <c r="CJ314" s="117"/>
      <c r="CK314" s="117"/>
      <c r="CL314" s="117"/>
      <c r="CM314" s="117"/>
      <c r="CN314" s="117"/>
      <c r="CO314" s="117"/>
      <c r="CP314" s="117"/>
      <c r="CQ314" s="117"/>
      <c r="CR314" s="117"/>
      <c r="CS314" s="117"/>
      <c r="CT314" s="117"/>
      <c r="CU314" s="117"/>
      <c r="CV314" s="117"/>
      <c r="CW314" s="117"/>
      <c r="CX314" s="117"/>
      <c r="CY314" s="117"/>
      <c r="CZ314" s="117"/>
      <c r="DA314" s="117"/>
      <c r="DB314" s="117"/>
      <c r="DC314" s="117"/>
      <c r="DD314" s="117"/>
      <c r="DE314" s="117"/>
      <c r="DF314" s="117"/>
      <c r="DG314" s="117"/>
      <c r="DH314" s="117"/>
      <c r="DI314" s="117"/>
      <c r="DJ314" s="117"/>
      <c r="DK314" s="117"/>
      <c r="DL314" s="117"/>
      <c r="DM314" s="117"/>
      <c r="DN314" s="117"/>
      <c r="DO314" s="117"/>
      <c r="DP314" s="117"/>
      <c r="DQ314" s="117"/>
      <c r="DR314" s="117"/>
      <c r="DS314" s="117"/>
      <c r="DT314" s="117"/>
      <c r="DU314" s="117"/>
      <c r="DV314" s="117"/>
      <c r="DW314" s="117"/>
      <c r="DX314" s="117"/>
      <c r="DY314" s="117"/>
      <c r="DZ314" s="117"/>
      <c r="EA314" s="117"/>
      <c r="EB314" s="117"/>
      <c r="EC314" s="117"/>
      <c r="ED314" s="117"/>
      <c r="EE314" s="117"/>
      <c r="EF314" s="117"/>
      <c r="EG314" s="117"/>
      <c r="EH314" s="117"/>
      <c r="EI314" s="117"/>
      <c r="EJ314" s="117"/>
      <c r="EK314" s="117"/>
      <c r="EL314" s="117"/>
      <c r="EM314" s="117"/>
      <c r="EN314" s="117"/>
      <c r="EO314" s="117"/>
      <c r="EP314" s="117"/>
      <c r="EQ314" s="117"/>
      <c r="ER314" s="117"/>
      <c r="ES314" s="117"/>
      <c r="ET314" s="117"/>
      <c r="EU314" s="117"/>
      <c r="EV314" s="117"/>
      <c r="EW314" s="117"/>
      <c r="EX314" s="117"/>
      <c r="EY314" s="117"/>
      <c r="EZ314" s="117"/>
      <c r="FA314" s="117"/>
      <c r="FB314" s="117"/>
      <c r="FC314" s="117"/>
      <c r="FD314" s="117"/>
      <c r="FE314" s="117"/>
      <c r="FF314" s="117"/>
      <c r="FG314" s="117"/>
      <c r="FH314" s="117"/>
      <c r="FI314" s="117"/>
      <c r="FJ314" s="117"/>
      <c r="FK314" s="117"/>
      <c r="FL314" s="117"/>
      <c r="FM314" s="117"/>
      <c r="FN314" s="117"/>
      <c r="FO314" s="117"/>
      <c r="FP314" s="117"/>
      <c r="FQ314" s="117"/>
      <c r="FR314" s="117"/>
      <c r="FS314" s="117"/>
      <c r="FT314" s="117"/>
      <c r="FU314" s="117"/>
      <c r="FV314" s="117"/>
      <c r="FW314" s="117"/>
      <c r="FX314" s="117"/>
      <c r="FY314" s="117"/>
      <c r="FZ314" s="117"/>
      <c r="GA314" s="117"/>
      <c r="GB314" s="117"/>
      <c r="GC314" s="117"/>
      <c r="GD314" s="117"/>
      <c r="GE314" s="117"/>
      <c r="GF314" s="117"/>
      <c r="GG314" s="117"/>
      <c r="GH314" s="117"/>
      <c r="GI314" s="117"/>
      <c r="GJ314" s="117"/>
      <c r="GK314" s="117"/>
      <c r="GL314" s="117"/>
      <c r="GM314" s="117"/>
      <c r="GN314" s="117"/>
      <c r="GO314" s="117"/>
      <c r="GP314" s="117"/>
      <c r="GQ314" s="117"/>
      <c r="GR314" s="117"/>
      <c r="GS314" s="117"/>
      <c r="GT314" s="117"/>
      <c r="GU314" s="117"/>
      <c r="GV314" s="117"/>
      <c r="GW314" s="117"/>
      <c r="GX314" s="117"/>
      <c r="GY314" s="117"/>
      <c r="GZ314" s="117"/>
      <c r="HA314" s="117"/>
      <c r="HB314" s="117"/>
      <c r="HC314" s="117"/>
      <c r="HD314" s="117"/>
      <c r="HE314" s="117"/>
      <c r="HF314" s="117"/>
      <c r="HG314" s="117"/>
      <c r="HH314" s="117"/>
      <c r="HI314" s="117"/>
      <c r="HJ314" s="117"/>
      <c r="HK314" s="117"/>
      <c r="HL314" s="117"/>
      <c r="HM314" s="117"/>
      <c r="HN314" s="117"/>
      <c r="HO314" s="117"/>
      <c r="HP314" s="117"/>
      <c r="HQ314" s="117"/>
      <c r="HR314" s="117"/>
      <c r="HS314" s="117"/>
      <c r="HT314" s="117"/>
      <c r="HU314" s="117"/>
      <c r="HV314" s="117"/>
      <c r="HW314" s="117"/>
      <c r="HX314" s="117"/>
      <c r="HY314" s="117"/>
      <c r="HZ314" s="117"/>
      <c r="IA314" s="117"/>
      <c r="IB314" s="117"/>
      <c r="IC314" s="117"/>
      <c r="ID314" s="117"/>
      <c r="IE314" s="117"/>
      <c r="IF314" s="117"/>
      <c r="IG314" s="117"/>
      <c r="IH314" s="117"/>
      <c r="II314" s="117"/>
      <c r="IJ314" s="117"/>
      <c r="IK314" s="117"/>
      <c r="IL314" s="117"/>
      <c r="IM314" s="117"/>
      <c r="IN314" s="117"/>
      <c r="IO314" s="117"/>
      <c r="IP314" s="117"/>
      <c r="IQ314" s="117"/>
      <c r="IR314" s="117"/>
      <c r="IS314" s="117"/>
      <c r="IT314" s="117"/>
      <c r="IU314" s="117"/>
      <c r="IV314" s="117"/>
      <c r="IW314" s="117"/>
    </row>
    <row r="315" customFormat="false" ht="12.75" hidden="false" customHeight="false" outlineLevel="0" collapsed="false">
      <c r="A315" s="117"/>
      <c r="B315" s="128"/>
      <c r="L315" s="117"/>
      <c r="M315" s="117"/>
      <c r="N315" s="117"/>
      <c r="O315" s="117"/>
      <c r="P315" s="117"/>
      <c r="Q315" s="117"/>
      <c r="R315" s="117"/>
      <c r="S315" s="117"/>
      <c r="T315" s="117"/>
      <c r="U315" s="117"/>
      <c r="V315" s="117"/>
      <c r="W315" s="117"/>
      <c r="X315" s="117"/>
      <c r="Y315" s="117"/>
      <c r="Z315" s="117"/>
      <c r="AA315" s="117"/>
      <c r="AB315" s="117"/>
      <c r="AC315" s="117"/>
      <c r="AD315" s="117"/>
      <c r="AE315" s="117"/>
      <c r="AF315" s="117"/>
      <c r="AG315" s="117"/>
      <c r="AH315" s="117"/>
      <c r="AI315" s="117"/>
      <c r="AJ315" s="117"/>
      <c r="AK315" s="117"/>
      <c r="AL315" s="117"/>
      <c r="AM315" s="117"/>
      <c r="AN315" s="117"/>
      <c r="AO315" s="117"/>
      <c r="AP315" s="117"/>
      <c r="AQ315" s="117"/>
      <c r="AR315" s="117"/>
      <c r="AS315" s="117"/>
      <c r="AT315" s="117"/>
      <c r="AU315" s="117"/>
      <c r="AV315" s="117"/>
      <c r="AW315" s="117"/>
      <c r="AX315" s="117"/>
      <c r="AY315" s="117"/>
      <c r="AZ315" s="117"/>
      <c r="BA315" s="117"/>
      <c r="BB315" s="117"/>
      <c r="BC315" s="117"/>
      <c r="BD315" s="117"/>
      <c r="BE315" s="117"/>
      <c r="BF315" s="117"/>
      <c r="BG315" s="117"/>
      <c r="BH315" s="117"/>
      <c r="BI315" s="117"/>
      <c r="BJ315" s="117"/>
      <c r="BK315" s="117"/>
      <c r="BL315" s="117"/>
      <c r="BM315" s="117"/>
      <c r="BN315" s="117"/>
      <c r="BO315" s="117"/>
      <c r="BP315" s="117"/>
      <c r="BQ315" s="117"/>
      <c r="BR315" s="117"/>
      <c r="BS315" s="117"/>
      <c r="BT315" s="117"/>
      <c r="BU315" s="117"/>
      <c r="BV315" s="117"/>
      <c r="BW315" s="117"/>
      <c r="BX315" s="117"/>
      <c r="BY315" s="117"/>
      <c r="BZ315" s="117"/>
      <c r="CA315" s="117"/>
      <c r="CB315" s="117"/>
      <c r="CC315" s="117"/>
      <c r="CD315" s="117"/>
      <c r="CE315" s="117"/>
      <c r="CF315" s="117"/>
      <c r="CG315" s="117"/>
      <c r="CH315" s="117"/>
      <c r="CI315" s="117"/>
      <c r="CJ315" s="117"/>
      <c r="CK315" s="117"/>
      <c r="CL315" s="117"/>
      <c r="CM315" s="117"/>
      <c r="CN315" s="117"/>
      <c r="CO315" s="117"/>
      <c r="CP315" s="117"/>
      <c r="CQ315" s="117"/>
      <c r="CR315" s="117"/>
      <c r="CS315" s="117"/>
      <c r="CT315" s="117"/>
      <c r="CU315" s="117"/>
      <c r="CV315" s="117"/>
      <c r="CW315" s="117"/>
      <c r="CX315" s="117"/>
      <c r="CY315" s="117"/>
      <c r="CZ315" s="117"/>
      <c r="DA315" s="117"/>
      <c r="DB315" s="117"/>
      <c r="DC315" s="117"/>
      <c r="DD315" s="117"/>
      <c r="DE315" s="117"/>
      <c r="DF315" s="117"/>
      <c r="DG315" s="117"/>
      <c r="DH315" s="117"/>
      <c r="DI315" s="117"/>
      <c r="DJ315" s="117"/>
      <c r="DK315" s="117"/>
      <c r="DL315" s="117"/>
      <c r="DM315" s="117"/>
      <c r="DN315" s="117"/>
      <c r="DO315" s="117"/>
      <c r="DP315" s="117"/>
      <c r="DQ315" s="117"/>
      <c r="DR315" s="117"/>
      <c r="DS315" s="117"/>
      <c r="DT315" s="117"/>
      <c r="DU315" s="117"/>
      <c r="DV315" s="117"/>
      <c r="DW315" s="117"/>
      <c r="DX315" s="117"/>
      <c r="DY315" s="117"/>
      <c r="DZ315" s="117"/>
      <c r="EA315" s="117"/>
      <c r="EB315" s="117"/>
      <c r="EC315" s="117"/>
      <c r="ED315" s="117"/>
      <c r="EE315" s="117"/>
      <c r="EF315" s="117"/>
      <c r="EG315" s="117"/>
      <c r="EH315" s="117"/>
      <c r="EI315" s="117"/>
      <c r="EJ315" s="117"/>
      <c r="EK315" s="117"/>
      <c r="EL315" s="117"/>
      <c r="EM315" s="117"/>
      <c r="EN315" s="117"/>
      <c r="EO315" s="117"/>
      <c r="EP315" s="117"/>
      <c r="EQ315" s="117"/>
      <c r="ER315" s="117"/>
      <c r="ES315" s="117"/>
      <c r="ET315" s="117"/>
      <c r="EU315" s="117"/>
      <c r="EV315" s="117"/>
      <c r="EW315" s="117"/>
      <c r="EX315" s="117"/>
      <c r="EY315" s="117"/>
      <c r="EZ315" s="117"/>
      <c r="FA315" s="117"/>
      <c r="FB315" s="117"/>
      <c r="FC315" s="117"/>
      <c r="FD315" s="117"/>
      <c r="FE315" s="117"/>
      <c r="FF315" s="117"/>
      <c r="FG315" s="117"/>
      <c r="FH315" s="117"/>
      <c r="FI315" s="117"/>
      <c r="FJ315" s="117"/>
      <c r="FK315" s="117"/>
      <c r="FL315" s="117"/>
      <c r="FM315" s="117"/>
      <c r="FN315" s="117"/>
      <c r="FO315" s="117"/>
      <c r="FP315" s="117"/>
      <c r="FQ315" s="117"/>
      <c r="FR315" s="117"/>
      <c r="FS315" s="117"/>
      <c r="FT315" s="117"/>
      <c r="FU315" s="117"/>
      <c r="FV315" s="117"/>
      <c r="FW315" s="117"/>
      <c r="FX315" s="117"/>
      <c r="FY315" s="117"/>
      <c r="FZ315" s="117"/>
      <c r="GA315" s="117"/>
      <c r="GB315" s="117"/>
      <c r="GC315" s="117"/>
      <c r="GD315" s="117"/>
      <c r="GE315" s="117"/>
      <c r="GF315" s="117"/>
      <c r="GG315" s="117"/>
      <c r="GH315" s="117"/>
      <c r="GI315" s="117"/>
      <c r="GJ315" s="117"/>
      <c r="GK315" s="117"/>
      <c r="GL315" s="117"/>
      <c r="GM315" s="117"/>
      <c r="GN315" s="117"/>
      <c r="GO315" s="117"/>
      <c r="GP315" s="117"/>
      <c r="GQ315" s="117"/>
      <c r="GR315" s="117"/>
      <c r="GS315" s="117"/>
      <c r="GT315" s="117"/>
      <c r="GU315" s="117"/>
      <c r="GV315" s="117"/>
      <c r="GW315" s="117"/>
      <c r="GX315" s="117"/>
      <c r="GY315" s="117"/>
      <c r="GZ315" s="117"/>
      <c r="HA315" s="117"/>
      <c r="HB315" s="117"/>
      <c r="HC315" s="117"/>
      <c r="HD315" s="117"/>
      <c r="HE315" s="117"/>
      <c r="HF315" s="117"/>
      <c r="HG315" s="117"/>
      <c r="HH315" s="117"/>
      <c r="HI315" s="117"/>
      <c r="HJ315" s="117"/>
      <c r="HK315" s="117"/>
      <c r="HL315" s="117"/>
      <c r="HM315" s="117"/>
      <c r="HN315" s="117"/>
      <c r="HO315" s="117"/>
      <c r="HP315" s="117"/>
      <c r="HQ315" s="117"/>
      <c r="HR315" s="117"/>
      <c r="HS315" s="117"/>
      <c r="HT315" s="117"/>
      <c r="HU315" s="117"/>
      <c r="HV315" s="117"/>
      <c r="HW315" s="117"/>
      <c r="HX315" s="117"/>
      <c r="HY315" s="117"/>
      <c r="HZ315" s="117"/>
      <c r="IA315" s="117"/>
      <c r="IB315" s="117"/>
      <c r="IC315" s="117"/>
      <c r="ID315" s="117"/>
      <c r="IE315" s="117"/>
      <c r="IF315" s="117"/>
      <c r="IG315" s="117"/>
      <c r="IH315" s="117"/>
      <c r="II315" s="117"/>
      <c r="IJ315" s="117"/>
      <c r="IK315" s="117"/>
      <c r="IL315" s="117"/>
      <c r="IM315" s="117"/>
      <c r="IN315" s="117"/>
      <c r="IO315" s="117"/>
      <c r="IP315" s="117"/>
      <c r="IQ315" s="117"/>
      <c r="IR315" s="117"/>
      <c r="IS315" s="117"/>
      <c r="IT315" s="117"/>
      <c r="IU315" s="117"/>
      <c r="IV315" s="117"/>
      <c r="IW315" s="117"/>
    </row>
    <row r="316" customFormat="false" ht="12.75" hidden="false" customHeight="false" outlineLevel="0" collapsed="false">
      <c r="A316" s="117"/>
      <c r="B316" s="128"/>
      <c r="L316" s="117"/>
      <c r="M316" s="117"/>
      <c r="N316" s="117"/>
      <c r="O316" s="117"/>
      <c r="P316" s="117"/>
      <c r="Q316" s="117"/>
      <c r="R316" s="117"/>
      <c r="S316" s="117"/>
      <c r="T316" s="117"/>
      <c r="U316" s="117"/>
      <c r="V316" s="117"/>
      <c r="W316" s="117"/>
      <c r="X316" s="117"/>
      <c r="Y316" s="117"/>
      <c r="Z316" s="117"/>
      <c r="AA316" s="117"/>
      <c r="AB316" s="117"/>
      <c r="AC316" s="117"/>
      <c r="AD316" s="117"/>
      <c r="AE316" s="117"/>
      <c r="AF316" s="117"/>
      <c r="AG316" s="117"/>
      <c r="AH316" s="117"/>
      <c r="AI316" s="117"/>
      <c r="AJ316" s="117"/>
      <c r="AK316" s="117"/>
      <c r="AL316" s="117"/>
      <c r="AM316" s="117"/>
      <c r="AN316" s="117"/>
      <c r="AO316" s="117"/>
      <c r="AP316" s="117"/>
      <c r="AQ316" s="117"/>
      <c r="AR316" s="117"/>
      <c r="AS316" s="117"/>
      <c r="AT316" s="117"/>
      <c r="AU316" s="117"/>
      <c r="AV316" s="117"/>
      <c r="AW316" s="117"/>
      <c r="AX316" s="117"/>
      <c r="AY316" s="117"/>
      <c r="AZ316" s="117"/>
      <c r="BA316" s="117"/>
      <c r="BB316" s="117"/>
      <c r="BC316" s="117"/>
      <c r="BD316" s="117"/>
      <c r="BE316" s="117"/>
      <c r="BF316" s="117"/>
      <c r="BG316" s="117"/>
      <c r="BH316" s="117"/>
      <c r="BI316" s="117"/>
      <c r="BJ316" s="117"/>
      <c r="BK316" s="117"/>
      <c r="BL316" s="117"/>
      <c r="BM316" s="117"/>
      <c r="BN316" s="117"/>
      <c r="BO316" s="117"/>
      <c r="BP316" s="117"/>
      <c r="BQ316" s="117"/>
      <c r="BR316" s="117"/>
      <c r="BS316" s="117"/>
      <c r="BT316" s="117"/>
      <c r="BU316" s="117"/>
      <c r="BV316" s="117"/>
      <c r="BW316" s="117"/>
      <c r="BX316" s="117"/>
      <c r="BY316" s="117"/>
      <c r="BZ316" s="117"/>
      <c r="CA316" s="117"/>
      <c r="CB316" s="117"/>
      <c r="CC316" s="117"/>
      <c r="CD316" s="117"/>
      <c r="CE316" s="117"/>
      <c r="CF316" s="117"/>
      <c r="CG316" s="117"/>
      <c r="CH316" s="117"/>
      <c r="CI316" s="117"/>
      <c r="CJ316" s="117"/>
      <c r="CK316" s="117"/>
      <c r="CL316" s="117"/>
      <c r="CM316" s="117"/>
      <c r="CN316" s="117"/>
      <c r="CO316" s="117"/>
      <c r="CP316" s="117"/>
      <c r="CQ316" s="117"/>
      <c r="CR316" s="117"/>
      <c r="CS316" s="117"/>
      <c r="CT316" s="117"/>
      <c r="CU316" s="117"/>
      <c r="CV316" s="117"/>
      <c r="CW316" s="117"/>
      <c r="CX316" s="117"/>
      <c r="CY316" s="117"/>
      <c r="CZ316" s="117"/>
      <c r="DA316" s="117"/>
      <c r="DB316" s="117"/>
      <c r="DC316" s="117"/>
      <c r="DD316" s="117"/>
      <c r="DE316" s="117"/>
      <c r="DF316" s="117"/>
      <c r="DG316" s="117"/>
      <c r="DH316" s="117"/>
      <c r="DI316" s="117"/>
      <c r="DJ316" s="117"/>
      <c r="DK316" s="117"/>
      <c r="DL316" s="117"/>
      <c r="DM316" s="117"/>
      <c r="DN316" s="117"/>
      <c r="DO316" s="117"/>
      <c r="DP316" s="117"/>
      <c r="DQ316" s="117"/>
      <c r="DR316" s="117"/>
      <c r="DS316" s="117"/>
      <c r="DT316" s="117"/>
      <c r="DU316" s="117"/>
      <c r="DV316" s="117"/>
      <c r="DW316" s="117"/>
      <c r="DX316" s="117"/>
      <c r="DY316" s="117"/>
      <c r="DZ316" s="117"/>
      <c r="EA316" s="117"/>
      <c r="EB316" s="117"/>
      <c r="EC316" s="117"/>
      <c r="ED316" s="117"/>
      <c r="EE316" s="117"/>
      <c r="EF316" s="117"/>
      <c r="EG316" s="117"/>
      <c r="EH316" s="117"/>
      <c r="EI316" s="117"/>
      <c r="EJ316" s="117"/>
      <c r="EK316" s="117"/>
      <c r="EL316" s="117"/>
      <c r="EM316" s="117"/>
      <c r="EN316" s="117"/>
      <c r="EO316" s="117"/>
      <c r="EP316" s="117"/>
      <c r="EQ316" s="117"/>
      <c r="ER316" s="117"/>
      <c r="ES316" s="117"/>
      <c r="ET316" s="117"/>
      <c r="EU316" s="117"/>
      <c r="EV316" s="117"/>
      <c r="EW316" s="117"/>
      <c r="EX316" s="117"/>
      <c r="EY316" s="117"/>
      <c r="EZ316" s="117"/>
      <c r="FA316" s="117"/>
      <c r="FB316" s="117"/>
      <c r="FC316" s="117"/>
      <c r="FD316" s="117"/>
      <c r="FE316" s="117"/>
      <c r="FF316" s="117"/>
      <c r="FG316" s="117"/>
      <c r="FH316" s="117"/>
      <c r="FI316" s="117"/>
      <c r="FJ316" s="117"/>
      <c r="FK316" s="117"/>
      <c r="FL316" s="117"/>
      <c r="FM316" s="117"/>
      <c r="FN316" s="117"/>
      <c r="FO316" s="117"/>
      <c r="FP316" s="117"/>
      <c r="FQ316" s="117"/>
      <c r="FR316" s="117"/>
      <c r="FS316" s="117"/>
      <c r="FT316" s="117"/>
      <c r="FU316" s="117"/>
      <c r="FV316" s="117"/>
      <c r="FW316" s="117"/>
      <c r="FX316" s="117"/>
      <c r="FY316" s="117"/>
      <c r="FZ316" s="117"/>
      <c r="GA316" s="117"/>
      <c r="GB316" s="117"/>
      <c r="GC316" s="117"/>
      <c r="GD316" s="117"/>
      <c r="GE316" s="117"/>
      <c r="GF316" s="117"/>
      <c r="GG316" s="117"/>
      <c r="GH316" s="117"/>
      <c r="GI316" s="117"/>
      <c r="GJ316" s="117"/>
      <c r="GK316" s="117"/>
      <c r="GL316" s="117"/>
      <c r="GM316" s="117"/>
      <c r="GN316" s="117"/>
      <c r="GO316" s="117"/>
      <c r="GP316" s="117"/>
      <c r="GQ316" s="117"/>
      <c r="GR316" s="117"/>
      <c r="GS316" s="117"/>
      <c r="GT316" s="117"/>
      <c r="GU316" s="117"/>
      <c r="GV316" s="117"/>
      <c r="GW316" s="117"/>
      <c r="GX316" s="117"/>
      <c r="GY316" s="117"/>
      <c r="GZ316" s="117"/>
      <c r="HA316" s="117"/>
      <c r="HB316" s="117"/>
      <c r="HC316" s="117"/>
      <c r="HD316" s="117"/>
      <c r="HE316" s="117"/>
      <c r="HF316" s="117"/>
      <c r="HG316" s="117"/>
      <c r="HH316" s="117"/>
      <c r="HI316" s="117"/>
      <c r="HJ316" s="117"/>
      <c r="HK316" s="117"/>
      <c r="HL316" s="117"/>
      <c r="HM316" s="117"/>
      <c r="HN316" s="117"/>
      <c r="HO316" s="117"/>
      <c r="HP316" s="117"/>
      <c r="HQ316" s="117"/>
      <c r="HR316" s="117"/>
      <c r="HS316" s="117"/>
      <c r="HT316" s="117"/>
      <c r="HU316" s="117"/>
      <c r="HV316" s="117"/>
      <c r="HW316" s="117"/>
      <c r="HX316" s="117"/>
      <c r="HY316" s="117"/>
      <c r="HZ316" s="117"/>
      <c r="IA316" s="117"/>
      <c r="IB316" s="117"/>
      <c r="IC316" s="117"/>
      <c r="ID316" s="117"/>
      <c r="IE316" s="117"/>
      <c r="IF316" s="117"/>
      <c r="IG316" s="117"/>
      <c r="IH316" s="117"/>
      <c r="II316" s="117"/>
      <c r="IJ316" s="117"/>
      <c r="IK316" s="117"/>
      <c r="IL316" s="117"/>
      <c r="IM316" s="117"/>
      <c r="IN316" s="117"/>
      <c r="IO316" s="117"/>
      <c r="IP316" s="117"/>
      <c r="IQ316" s="117"/>
      <c r="IR316" s="117"/>
      <c r="IS316" s="117"/>
      <c r="IT316" s="117"/>
      <c r="IU316" s="117"/>
      <c r="IV316" s="117"/>
      <c r="IW316" s="117"/>
    </row>
    <row r="317" customFormat="false" ht="12.75" hidden="false" customHeight="false" outlineLevel="0" collapsed="false">
      <c r="A317" s="117"/>
      <c r="B317" s="128"/>
      <c r="L317" s="117"/>
      <c r="M317" s="117"/>
      <c r="N317" s="117"/>
      <c r="O317" s="117"/>
      <c r="P317" s="117"/>
      <c r="Q317" s="117"/>
      <c r="R317" s="117"/>
      <c r="S317" s="117"/>
      <c r="T317" s="117"/>
      <c r="U317" s="117"/>
      <c r="V317" s="117"/>
      <c r="W317" s="117"/>
      <c r="X317" s="117"/>
      <c r="Y317" s="117"/>
      <c r="Z317" s="117"/>
      <c r="AA317" s="117"/>
      <c r="AB317" s="117"/>
      <c r="AC317" s="117"/>
      <c r="AD317" s="117"/>
      <c r="AE317" s="117"/>
      <c r="AF317" s="117"/>
      <c r="AG317" s="117"/>
      <c r="AH317" s="117"/>
      <c r="AI317" s="117"/>
      <c r="AJ317" s="117"/>
      <c r="AK317" s="117"/>
      <c r="AL317" s="117"/>
      <c r="AM317" s="117"/>
      <c r="AN317" s="117"/>
      <c r="AO317" s="117"/>
      <c r="AP317" s="117"/>
      <c r="AQ317" s="117"/>
      <c r="AR317" s="117"/>
      <c r="AS317" s="117"/>
      <c r="AT317" s="117"/>
      <c r="AU317" s="117"/>
      <c r="AV317" s="117"/>
      <c r="AW317" s="117"/>
      <c r="AX317" s="117"/>
      <c r="AY317" s="117"/>
      <c r="AZ317" s="117"/>
      <c r="BA317" s="117"/>
      <c r="BB317" s="117"/>
      <c r="BC317" s="117"/>
      <c r="BD317" s="117"/>
      <c r="BE317" s="117"/>
      <c r="BF317" s="117"/>
      <c r="BG317" s="117"/>
      <c r="BH317" s="117"/>
      <c r="BI317" s="117"/>
      <c r="BJ317" s="117"/>
      <c r="BK317" s="117"/>
      <c r="BL317" s="117"/>
      <c r="BM317" s="117"/>
      <c r="BN317" s="117"/>
      <c r="BO317" s="117"/>
      <c r="BP317" s="117"/>
      <c r="BQ317" s="117"/>
      <c r="BR317" s="117"/>
      <c r="BS317" s="117"/>
      <c r="BT317" s="117"/>
      <c r="BU317" s="117"/>
      <c r="BV317" s="117"/>
      <c r="BW317" s="117"/>
      <c r="BX317" s="117"/>
      <c r="BY317" s="117"/>
      <c r="BZ317" s="117"/>
      <c r="CA317" s="117"/>
      <c r="CB317" s="117"/>
      <c r="CC317" s="117"/>
      <c r="CD317" s="117"/>
      <c r="CE317" s="117"/>
      <c r="CF317" s="117"/>
      <c r="CG317" s="117"/>
      <c r="CH317" s="117"/>
      <c r="CI317" s="117"/>
      <c r="CJ317" s="117"/>
      <c r="CK317" s="117"/>
      <c r="CL317" s="117"/>
      <c r="CM317" s="117"/>
      <c r="CN317" s="117"/>
      <c r="CO317" s="117"/>
      <c r="CP317" s="117"/>
      <c r="CQ317" s="117"/>
      <c r="CR317" s="117"/>
      <c r="CS317" s="117"/>
      <c r="CT317" s="117"/>
      <c r="CU317" s="117"/>
      <c r="CV317" s="117"/>
      <c r="CW317" s="117"/>
      <c r="CX317" s="117"/>
      <c r="CY317" s="117"/>
      <c r="CZ317" s="117"/>
      <c r="DA317" s="117"/>
      <c r="DB317" s="117"/>
      <c r="DC317" s="117"/>
      <c r="DD317" s="117"/>
      <c r="DE317" s="117"/>
      <c r="DF317" s="117"/>
      <c r="DG317" s="117"/>
      <c r="DH317" s="117"/>
      <c r="DI317" s="117"/>
      <c r="DJ317" s="117"/>
      <c r="DK317" s="117"/>
      <c r="DL317" s="117"/>
      <c r="DM317" s="117"/>
      <c r="DN317" s="117"/>
      <c r="DO317" s="117"/>
      <c r="DP317" s="117"/>
      <c r="DQ317" s="117"/>
      <c r="DR317" s="117"/>
      <c r="DS317" s="117"/>
      <c r="DT317" s="117"/>
      <c r="DU317" s="117"/>
      <c r="DV317" s="117"/>
      <c r="DW317" s="117"/>
      <c r="DX317" s="117"/>
      <c r="DY317" s="117"/>
      <c r="DZ317" s="117"/>
      <c r="EA317" s="117"/>
      <c r="EB317" s="117"/>
      <c r="EC317" s="117"/>
      <c r="ED317" s="117"/>
      <c r="EE317" s="117"/>
      <c r="EF317" s="117"/>
      <c r="EG317" s="117"/>
      <c r="EH317" s="117"/>
      <c r="EI317" s="117"/>
      <c r="EJ317" s="117"/>
      <c r="EK317" s="117"/>
      <c r="EL317" s="117"/>
      <c r="EM317" s="117"/>
      <c r="EN317" s="117"/>
      <c r="EO317" s="117"/>
      <c r="EP317" s="117"/>
      <c r="EQ317" s="117"/>
      <c r="ER317" s="117"/>
      <c r="ES317" s="117"/>
      <c r="ET317" s="117"/>
      <c r="EU317" s="117"/>
      <c r="EV317" s="117"/>
      <c r="EW317" s="117"/>
      <c r="EX317" s="117"/>
      <c r="EY317" s="117"/>
      <c r="EZ317" s="117"/>
      <c r="FA317" s="117"/>
      <c r="FB317" s="117"/>
      <c r="FC317" s="117"/>
      <c r="FD317" s="117"/>
      <c r="FE317" s="117"/>
      <c r="FF317" s="117"/>
      <c r="FG317" s="117"/>
      <c r="FH317" s="117"/>
      <c r="FI317" s="117"/>
      <c r="FJ317" s="117"/>
      <c r="FK317" s="117"/>
      <c r="FL317" s="117"/>
      <c r="FM317" s="117"/>
      <c r="FN317" s="117"/>
      <c r="FO317" s="117"/>
      <c r="FP317" s="117"/>
      <c r="FQ317" s="117"/>
      <c r="FR317" s="117"/>
      <c r="FS317" s="117"/>
      <c r="FT317" s="117"/>
      <c r="FU317" s="117"/>
      <c r="FV317" s="117"/>
      <c r="FW317" s="117"/>
      <c r="FX317" s="117"/>
      <c r="FY317" s="117"/>
      <c r="FZ317" s="117"/>
      <c r="GA317" s="117"/>
      <c r="GB317" s="117"/>
      <c r="GC317" s="117"/>
      <c r="GD317" s="117"/>
      <c r="GE317" s="117"/>
      <c r="GF317" s="117"/>
      <c r="GG317" s="117"/>
      <c r="GH317" s="117"/>
      <c r="GI317" s="117"/>
      <c r="GJ317" s="117"/>
      <c r="GK317" s="117"/>
      <c r="GL317" s="117"/>
      <c r="GM317" s="117"/>
      <c r="GN317" s="117"/>
      <c r="GO317" s="117"/>
      <c r="GP317" s="117"/>
      <c r="GQ317" s="117"/>
      <c r="GR317" s="117"/>
      <c r="GS317" s="117"/>
      <c r="GT317" s="117"/>
      <c r="GU317" s="117"/>
      <c r="GV317" s="117"/>
      <c r="GW317" s="117"/>
      <c r="GX317" s="117"/>
      <c r="GY317" s="117"/>
      <c r="GZ317" s="117"/>
      <c r="HA317" s="117"/>
      <c r="HB317" s="117"/>
      <c r="HC317" s="117"/>
      <c r="HD317" s="117"/>
      <c r="HE317" s="117"/>
      <c r="HF317" s="117"/>
      <c r="HG317" s="117"/>
      <c r="HH317" s="117"/>
      <c r="HI317" s="117"/>
      <c r="HJ317" s="117"/>
      <c r="HK317" s="117"/>
      <c r="HL317" s="117"/>
      <c r="HM317" s="117"/>
      <c r="HN317" s="117"/>
      <c r="HO317" s="117"/>
      <c r="HP317" s="117"/>
      <c r="HQ317" s="117"/>
      <c r="HR317" s="117"/>
      <c r="HS317" s="117"/>
      <c r="HT317" s="117"/>
      <c r="HU317" s="117"/>
      <c r="HV317" s="117"/>
      <c r="HW317" s="117"/>
      <c r="HX317" s="117"/>
      <c r="HY317" s="117"/>
      <c r="HZ317" s="117"/>
      <c r="IA317" s="117"/>
      <c r="IB317" s="117"/>
      <c r="IC317" s="117"/>
      <c r="ID317" s="117"/>
      <c r="IE317" s="117"/>
      <c r="IF317" s="117"/>
      <c r="IG317" s="117"/>
      <c r="IH317" s="117"/>
      <c r="II317" s="117"/>
      <c r="IJ317" s="117"/>
      <c r="IK317" s="117"/>
      <c r="IL317" s="117"/>
      <c r="IM317" s="117"/>
      <c r="IN317" s="117"/>
      <c r="IO317" s="117"/>
      <c r="IP317" s="117"/>
      <c r="IQ317" s="117"/>
      <c r="IR317" s="117"/>
      <c r="IS317" s="117"/>
      <c r="IT317" s="117"/>
      <c r="IU317" s="117"/>
      <c r="IV317" s="117"/>
      <c r="IW317" s="117"/>
    </row>
    <row r="318" customFormat="false" ht="12.75" hidden="false" customHeight="false" outlineLevel="0" collapsed="false">
      <c r="A318" s="117"/>
      <c r="B318" s="128"/>
      <c r="L318" s="117"/>
      <c r="M318" s="117"/>
      <c r="N318" s="117"/>
      <c r="O318" s="117"/>
      <c r="P318" s="117"/>
      <c r="Q318" s="117"/>
      <c r="R318" s="117"/>
      <c r="S318" s="117"/>
      <c r="T318" s="117"/>
      <c r="U318" s="117"/>
      <c r="V318" s="117"/>
      <c r="W318" s="117"/>
      <c r="X318" s="117"/>
      <c r="Y318" s="117"/>
      <c r="Z318" s="117"/>
      <c r="AA318" s="117"/>
      <c r="AB318" s="117"/>
      <c r="AC318" s="117"/>
      <c r="AD318" s="117"/>
      <c r="AE318" s="117"/>
      <c r="AF318" s="117"/>
      <c r="AG318" s="117"/>
      <c r="AH318" s="117"/>
      <c r="AI318" s="117"/>
      <c r="AJ318" s="117"/>
      <c r="AK318" s="117"/>
      <c r="AL318" s="117"/>
      <c r="AM318" s="117"/>
      <c r="AN318" s="117"/>
      <c r="AO318" s="117"/>
      <c r="AP318" s="117"/>
      <c r="AQ318" s="117"/>
      <c r="AR318" s="117"/>
      <c r="AS318" s="117"/>
      <c r="AT318" s="117"/>
      <c r="AU318" s="117"/>
      <c r="AV318" s="117"/>
      <c r="AW318" s="117"/>
      <c r="AX318" s="117"/>
      <c r="AY318" s="117"/>
      <c r="AZ318" s="117"/>
      <c r="BA318" s="117"/>
      <c r="BB318" s="117"/>
      <c r="BC318" s="117"/>
      <c r="BD318" s="117"/>
      <c r="BE318" s="117"/>
      <c r="BF318" s="117"/>
      <c r="BG318" s="117"/>
      <c r="BH318" s="117"/>
      <c r="BI318" s="117"/>
      <c r="BJ318" s="117"/>
      <c r="BK318" s="117"/>
      <c r="BL318" s="117"/>
      <c r="BM318" s="117"/>
      <c r="BN318" s="117"/>
      <c r="BO318" s="117"/>
      <c r="BP318" s="117"/>
      <c r="BQ318" s="117"/>
      <c r="BR318" s="117"/>
      <c r="BS318" s="117"/>
      <c r="BT318" s="117"/>
      <c r="BU318" s="117"/>
      <c r="BV318" s="117"/>
      <c r="BW318" s="117"/>
      <c r="BX318" s="117"/>
      <c r="BY318" s="117"/>
      <c r="BZ318" s="117"/>
      <c r="CA318" s="117"/>
      <c r="CB318" s="117"/>
      <c r="CC318" s="117"/>
      <c r="CD318" s="117"/>
      <c r="CE318" s="117"/>
      <c r="CF318" s="117"/>
      <c r="CG318" s="117"/>
      <c r="CH318" s="117"/>
      <c r="CI318" s="117"/>
      <c r="CJ318" s="117"/>
      <c r="CK318" s="117"/>
      <c r="CL318" s="117"/>
      <c r="CM318" s="117"/>
      <c r="CN318" s="117"/>
      <c r="CO318" s="117"/>
      <c r="CP318" s="117"/>
      <c r="CQ318" s="117"/>
      <c r="CR318" s="117"/>
      <c r="CS318" s="117"/>
      <c r="CT318" s="117"/>
      <c r="CU318" s="117"/>
      <c r="CV318" s="117"/>
      <c r="CW318" s="117"/>
      <c r="CX318" s="117"/>
      <c r="CY318" s="117"/>
      <c r="CZ318" s="117"/>
      <c r="DA318" s="117"/>
      <c r="DB318" s="117"/>
      <c r="DC318" s="117"/>
      <c r="DD318" s="117"/>
      <c r="DE318" s="117"/>
      <c r="DF318" s="117"/>
      <c r="DG318" s="117"/>
      <c r="DH318" s="117"/>
      <c r="DI318" s="117"/>
      <c r="DJ318" s="117"/>
      <c r="DK318" s="117"/>
      <c r="DL318" s="117"/>
      <c r="DM318" s="117"/>
      <c r="DN318" s="117"/>
      <c r="DO318" s="117"/>
      <c r="DP318" s="117"/>
      <c r="DQ318" s="117"/>
      <c r="DR318" s="117"/>
      <c r="DS318" s="117"/>
      <c r="DT318" s="117"/>
      <c r="DU318" s="117"/>
      <c r="DV318" s="117"/>
      <c r="DW318" s="117"/>
      <c r="DX318" s="117"/>
      <c r="DY318" s="117"/>
      <c r="DZ318" s="117"/>
      <c r="EA318" s="117"/>
      <c r="EB318" s="117"/>
      <c r="EC318" s="117"/>
      <c r="ED318" s="117"/>
      <c r="EE318" s="117"/>
      <c r="EF318" s="117"/>
      <c r="EG318" s="117"/>
      <c r="EH318" s="117"/>
      <c r="EI318" s="117"/>
      <c r="EJ318" s="117"/>
      <c r="EK318" s="117"/>
      <c r="EL318" s="117"/>
      <c r="EM318" s="117"/>
      <c r="EN318" s="117"/>
      <c r="EO318" s="117"/>
      <c r="EP318" s="117"/>
      <c r="EQ318" s="117"/>
      <c r="ER318" s="117"/>
      <c r="ES318" s="117"/>
      <c r="ET318" s="117"/>
      <c r="EU318" s="117"/>
      <c r="EV318" s="117"/>
      <c r="EW318" s="117"/>
      <c r="EX318" s="117"/>
      <c r="EY318" s="117"/>
      <c r="EZ318" s="117"/>
      <c r="FA318" s="117"/>
      <c r="FB318" s="117"/>
      <c r="FC318" s="117"/>
      <c r="FD318" s="117"/>
      <c r="FE318" s="117"/>
      <c r="FF318" s="117"/>
      <c r="FG318" s="117"/>
      <c r="FH318" s="117"/>
      <c r="FI318" s="117"/>
      <c r="FJ318" s="117"/>
      <c r="FK318" s="117"/>
      <c r="FL318" s="117"/>
      <c r="FM318" s="117"/>
      <c r="FN318" s="117"/>
      <c r="FO318" s="117"/>
      <c r="FP318" s="117"/>
      <c r="FQ318" s="117"/>
      <c r="FR318" s="117"/>
      <c r="FS318" s="117"/>
      <c r="FT318" s="117"/>
      <c r="FU318" s="117"/>
      <c r="FV318" s="117"/>
      <c r="FW318" s="117"/>
      <c r="FX318" s="117"/>
      <c r="FY318" s="117"/>
      <c r="FZ318" s="117"/>
      <c r="GA318" s="117"/>
      <c r="GB318" s="117"/>
      <c r="GC318" s="117"/>
      <c r="GD318" s="117"/>
      <c r="GE318" s="117"/>
      <c r="GF318" s="117"/>
      <c r="GG318" s="117"/>
      <c r="GH318" s="117"/>
      <c r="GI318" s="117"/>
      <c r="GJ318" s="117"/>
      <c r="GK318" s="117"/>
      <c r="GL318" s="117"/>
      <c r="GM318" s="117"/>
      <c r="GN318" s="117"/>
      <c r="GO318" s="117"/>
      <c r="GP318" s="117"/>
      <c r="GQ318" s="117"/>
      <c r="GR318" s="117"/>
      <c r="GS318" s="117"/>
      <c r="GT318" s="117"/>
      <c r="GU318" s="117"/>
      <c r="GV318" s="117"/>
      <c r="GW318" s="117"/>
      <c r="GX318" s="117"/>
      <c r="GY318" s="117"/>
      <c r="GZ318" s="117"/>
      <c r="HA318" s="117"/>
      <c r="HB318" s="117"/>
      <c r="HC318" s="117"/>
      <c r="HD318" s="117"/>
      <c r="HE318" s="117"/>
      <c r="HF318" s="117"/>
      <c r="HG318" s="117"/>
      <c r="HH318" s="117"/>
      <c r="HI318" s="117"/>
      <c r="HJ318" s="117"/>
      <c r="HK318" s="117"/>
      <c r="HL318" s="117"/>
      <c r="HM318" s="117"/>
      <c r="HN318" s="117"/>
      <c r="HO318" s="117"/>
      <c r="HP318" s="117"/>
      <c r="HQ318" s="117"/>
      <c r="HR318" s="117"/>
      <c r="HS318" s="117"/>
      <c r="HT318" s="117"/>
      <c r="HU318" s="117"/>
      <c r="HV318" s="117"/>
      <c r="HW318" s="117"/>
      <c r="HX318" s="117"/>
      <c r="HY318" s="117"/>
      <c r="HZ318" s="117"/>
      <c r="IA318" s="117"/>
      <c r="IB318" s="117"/>
      <c r="IC318" s="117"/>
      <c r="ID318" s="117"/>
      <c r="IE318" s="117"/>
      <c r="IF318" s="117"/>
      <c r="IG318" s="117"/>
      <c r="IH318" s="117"/>
      <c r="II318" s="117"/>
      <c r="IJ318" s="117"/>
      <c r="IK318" s="117"/>
      <c r="IL318" s="117"/>
      <c r="IM318" s="117"/>
      <c r="IN318" s="117"/>
      <c r="IO318" s="117"/>
      <c r="IP318" s="117"/>
      <c r="IQ318" s="117"/>
      <c r="IR318" s="117"/>
      <c r="IS318" s="117"/>
      <c r="IT318" s="117"/>
      <c r="IU318" s="117"/>
      <c r="IV318" s="117"/>
      <c r="IW318" s="117"/>
    </row>
    <row r="319" customFormat="false" ht="12.75" hidden="false" customHeight="false" outlineLevel="0" collapsed="false">
      <c r="A319" s="117"/>
      <c r="B319" s="128"/>
      <c r="L319" s="117"/>
      <c r="M319" s="117"/>
      <c r="N319" s="117"/>
      <c r="O319" s="117"/>
      <c r="P319" s="117"/>
      <c r="Q319" s="117"/>
      <c r="R319" s="117"/>
      <c r="S319" s="117"/>
      <c r="T319" s="117"/>
      <c r="U319" s="117"/>
      <c r="V319" s="117"/>
      <c r="W319" s="117"/>
      <c r="X319" s="117"/>
      <c r="Y319" s="117"/>
      <c r="Z319" s="117"/>
      <c r="AA319" s="117"/>
      <c r="AB319" s="117"/>
      <c r="AC319" s="117"/>
      <c r="AD319" s="117"/>
      <c r="AE319" s="117"/>
      <c r="AF319" s="117"/>
      <c r="AG319" s="117"/>
      <c r="AH319" s="117"/>
      <c r="AI319" s="117"/>
      <c r="AJ319" s="117"/>
      <c r="AK319" s="117"/>
      <c r="AL319" s="117"/>
      <c r="AM319" s="117"/>
      <c r="AN319" s="117"/>
      <c r="AO319" s="117"/>
      <c r="AP319" s="117"/>
      <c r="AQ319" s="117"/>
      <c r="AR319" s="117"/>
      <c r="AS319" s="117"/>
      <c r="AT319" s="117"/>
      <c r="AU319" s="117"/>
      <c r="AV319" s="117"/>
      <c r="AW319" s="117"/>
      <c r="AX319" s="117"/>
      <c r="AY319" s="117"/>
      <c r="AZ319" s="117"/>
      <c r="BA319" s="117"/>
      <c r="BB319" s="117"/>
      <c r="BC319" s="117"/>
      <c r="BD319" s="117"/>
      <c r="BE319" s="117"/>
      <c r="BF319" s="117"/>
      <c r="BG319" s="117"/>
      <c r="BH319" s="117"/>
      <c r="BI319" s="117"/>
      <c r="BJ319" s="117"/>
      <c r="BK319" s="117"/>
      <c r="BL319" s="117"/>
      <c r="BM319" s="117"/>
      <c r="BN319" s="117"/>
      <c r="BO319" s="117"/>
      <c r="BP319" s="117"/>
      <c r="BQ319" s="117"/>
      <c r="BR319" s="117"/>
      <c r="BS319" s="117"/>
      <c r="BT319" s="117"/>
      <c r="BU319" s="117"/>
      <c r="BV319" s="117"/>
      <c r="BW319" s="117"/>
      <c r="BX319" s="117"/>
      <c r="BY319" s="117"/>
      <c r="BZ319" s="117"/>
      <c r="CA319" s="117"/>
      <c r="CB319" s="117"/>
      <c r="CC319" s="117"/>
      <c r="CD319" s="117"/>
      <c r="CE319" s="117"/>
      <c r="CF319" s="117"/>
      <c r="CG319" s="117"/>
      <c r="CH319" s="117"/>
      <c r="CI319" s="117"/>
      <c r="CJ319" s="117"/>
      <c r="CK319" s="117"/>
      <c r="CL319" s="117"/>
      <c r="CM319" s="117"/>
      <c r="CN319" s="117"/>
      <c r="CO319" s="117"/>
      <c r="CP319" s="117"/>
      <c r="CQ319" s="117"/>
      <c r="CR319" s="117"/>
      <c r="CS319" s="117"/>
      <c r="CT319" s="117"/>
      <c r="CU319" s="117"/>
      <c r="CV319" s="117"/>
      <c r="CW319" s="117"/>
      <c r="CX319" s="117"/>
      <c r="CY319" s="117"/>
      <c r="CZ319" s="117"/>
      <c r="DA319" s="117"/>
      <c r="DB319" s="117"/>
      <c r="DC319" s="117"/>
      <c r="DD319" s="117"/>
      <c r="DE319" s="117"/>
      <c r="DF319" s="117"/>
      <c r="DG319" s="117"/>
      <c r="DH319" s="117"/>
      <c r="DI319" s="117"/>
      <c r="DJ319" s="117"/>
      <c r="DK319" s="117"/>
      <c r="DL319" s="117"/>
      <c r="DM319" s="117"/>
      <c r="DN319" s="117"/>
      <c r="DO319" s="117"/>
      <c r="DP319" s="117"/>
      <c r="DQ319" s="117"/>
      <c r="DR319" s="117"/>
      <c r="DS319" s="117"/>
      <c r="DT319" s="117"/>
      <c r="DU319" s="117"/>
      <c r="DV319" s="117"/>
      <c r="DW319" s="117"/>
      <c r="DX319" s="117"/>
      <c r="DY319" s="117"/>
      <c r="DZ319" s="117"/>
      <c r="EA319" s="117"/>
      <c r="EB319" s="117"/>
      <c r="EC319" s="117"/>
      <c r="ED319" s="117"/>
      <c r="EE319" s="117"/>
      <c r="EF319" s="117"/>
      <c r="EG319" s="117"/>
      <c r="EH319" s="117"/>
      <c r="EI319" s="117"/>
      <c r="EJ319" s="117"/>
      <c r="EK319" s="117"/>
      <c r="EL319" s="117"/>
      <c r="EM319" s="117"/>
      <c r="EN319" s="117"/>
      <c r="EO319" s="117"/>
      <c r="EP319" s="117"/>
      <c r="EQ319" s="117"/>
      <c r="ER319" s="117"/>
      <c r="ES319" s="117"/>
      <c r="ET319" s="117"/>
      <c r="EU319" s="117"/>
      <c r="EV319" s="117"/>
      <c r="EW319" s="117"/>
      <c r="EX319" s="117"/>
      <c r="EY319" s="117"/>
      <c r="EZ319" s="117"/>
      <c r="FA319" s="117"/>
      <c r="FB319" s="117"/>
      <c r="FC319" s="117"/>
      <c r="FD319" s="117"/>
      <c r="FE319" s="117"/>
      <c r="FF319" s="117"/>
      <c r="FG319" s="117"/>
      <c r="FH319" s="117"/>
      <c r="FI319" s="117"/>
      <c r="FJ319" s="117"/>
      <c r="FK319" s="117"/>
      <c r="FL319" s="117"/>
      <c r="FM319" s="117"/>
      <c r="FN319" s="117"/>
      <c r="FO319" s="117"/>
      <c r="FP319" s="117"/>
      <c r="FQ319" s="117"/>
      <c r="FR319" s="117"/>
      <c r="FS319" s="117"/>
      <c r="FT319" s="117"/>
      <c r="FU319" s="117"/>
      <c r="FV319" s="117"/>
      <c r="FW319" s="117"/>
      <c r="FX319" s="117"/>
      <c r="FY319" s="117"/>
      <c r="FZ319" s="117"/>
      <c r="GA319" s="117"/>
      <c r="GB319" s="117"/>
      <c r="GC319" s="117"/>
      <c r="GD319" s="117"/>
      <c r="GE319" s="117"/>
      <c r="GF319" s="117"/>
      <c r="GG319" s="117"/>
      <c r="GH319" s="117"/>
      <c r="GI319" s="117"/>
      <c r="GJ319" s="117"/>
      <c r="GK319" s="117"/>
      <c r="GL319" s="117"/>
      <c r="GM319" s="117"/>
      <c r="GN319" s="117"/>
      <c r="GO319" s="117"/>
      <c r="GP319" s="117"/>
      <c r="GQ319" s="117"/>
      <c r="GR319" s="117"/>
      <c r="GS319" s="117"/>
      <c r="GT319" s="117"/>
      <c r="GU319" s="117"/>
      <c r="GV319" s="117"/>
      <c r="GW319" s="117"/>
      <c r="GX319" s="117"/>
      <c r="GY319" s="117"/>
      <c r="GZ319" s="117"/>
      <c r="HA319" s="117"/>
      <c r="HB319" s="117"/>
      <c r="HC319" s="117"/>
      <c r="HD319" s="117"/>
      <c r="HE319" s="117"/>
      <c r="HF319" s="117"/>
      <c r="HG319" s="117"/>
      <c r="HH319" s="117"/>
      <c r="HI319" s="117"/>
      <c r="HJ319" s="117"/>
      <c r="HK319" s="117"/>
      <c r="HL319" s="117"/>
      <c r="HM319" s="117"/>
      <c r="HN319" s="117"/>
      <c r="HO319" s="117"/>
      <c r="HP319" s="117"/>
      <c r="HQ319" s="117"/>
      <c r="HR319" s="117"/>
      <c r="HS319" s="117"/>
      <c r="HT319" s="117"/>
      <c r="HU319" s="117"/>
      <c r="HV319" s="117"/>
      <c r="HW319" s="117"/>
      <c r="HX319" s="117"/>
      <c r="HY319" s="117"/>
      <c r="HZ319" s="117"/>
      <c r="IA319" s="117"/>
      <c r="IB319" s="117"/>
      <c r="IC319" s="117"/>
      <c r="ID319" s="117"/>
      <c r="IE319" s="117"/>
      <c r="IF319" s="117"/>
      <c r="IG319" s="117"/>
      <c r="IH319" s="117"/>
      <c r="II319" s="117"/>
      <c r="IJ319" s="117"/>
      <c r="IK319" s="117"/>
      <c r="IL319" s="117"/>
      <c r="IM319" s="117"/>
      <c r="IN319" s="117"/>
      <c r="IO319" s="117"/>
      <c r="IP319" s="117"/>
      <c r="IQ319" s="117"/>
      <c r="IR319" s="117"/>
      <c r="IS319" s="117"/>
      <c r="IT319" s="117"/>
      <c r="IU319" s="117"/>
      <c r="IV319" s="117"/>
      <c r="IW319" s="117"/>
    </row>
    <row r="320" customFormat="false" ht="12.75" hidden="false" customHeight="false" outlineLevel="0" collapsed="false">
      <c r="A320" s="117"/>
      <c r="B320" s="128"/>
      <c r="L320" s="117"/>
      <c r="M320" s="117"/>
      <c r="N320" s="117"/>
      <c r="O320" s="117"/>
      <c r="P320" s="117"/>
      <c r="Q320" s="117"/>
      <c r="R320" s="117"/>
      <c r="S320" s="117"/>
      <c r="T320" s="117"/>
      <c r="U320" s="117"/>
      <c r="V320" s="117"/>
      <c r="W320" s="117"/>
      <c r="X320" s="117"/>
      <c r="Y320" s="117"/>
      <c r="Z320" s="117"/>
      <c r="AA320" s="117"/>
      <c r="AB320" s="117"/>
      <c r="AC320" s="117"/>
      <c r="AD320" s="117"/>
      <c r="AE320" s="117"/>
      <c r="AF320" s="117"/>
      <c r="AG320" s="117"/>
      <c r="AH320" s="117"/>
      <c r="AI320" s="117"/>
      <c r="AJ320" s="117"/>
      <c r="AK320" s="117"/>
      <c r="AL320" s="117"/>
      <c r="AM320" s="117"/>
      <c r="AN320" s="117"/>
      <c r="AO320" s="117"/>
      <c r="AP320" s="117"/>
      <c r="AQ320" s="117"/>
      <c r="AR320" s="117"/>
      <c r="AS320" s="117"/>
      <c r="AT320" s="117"/>
      <c r="AU320" s="117"/>
      <c r="AV320" s="117"/>
      <c r="AW320" s="117"/>
      <c r="AX320" s="117"/>
      <c r="AY320" s="117"/>
      <c r="AZ320" s="117"/>
      <c r="BA320" s="117"/>
      <c r="BB320" s="117"/>
      <c r="BC320" s="117"/>
      <c r="BD320" s="117"/>
      <c r="BE320" s="117"/>
      <c r="BF320" s="117"/>
      <c r="BG320" s="117"/>
      <c r="BH320" s="117"/>
      <c r="BI320" s="117"/>
      <c r="BJ320" s="117"/>
      <c r="BK320" s="117"/>
      <c r="BL320" s="117"/>
      <c r="BM320" s="117"/>
      <c r="BN320" s="117"/>
      <c r="BO320" s="117"/>
      <c r="BP320" s="117"/>
      <c r="BQ320" s="117"/>
      <c r="BR320" s="117"/>
      <c r="BS320" s="117"/>
      <c r="BT320" s="117"/>
      <c r="BU320" s="117"/>
      <c r="BV320" s="117"/>
      <c r="BW320" s="117"/>
      <c r="BX320" s="117"/>
      <c r="BY320" s="117"/>
      <c r="BZ320" s="117"/>
      <c r="CA320" s="117"/>
      <c r="CB320" s="117"/>
      <c r="CC320" s="117"/>
      <c r="CD320" s="117"/>
      <c r="CE320" s="117"/>
      <c r="CF320" s="117"/>
      <c r="CG320" s="117"/>
      <c r="CH320" s="117"/>
      <c r="CI320" s="117"/>
      <c r="CJ320" s="117"/>
      <c r="CK320" s="117"/>
      <c r="CL320" s="117"/>
      <c r="CM320" s="117"/>
      <c r="CN320" s="117"/>
      <c r="CO320" s="117"/>
      <c r="CP320" s="117"/>
      <c r="CQ320" s="117"/>
      <c r="CR320" s="117"/>
      <c r="CS320" s="117"/>
      <c r="CT320" s="117"/>
      <c r="CU320" s="117"/>
      <c r="CV320" s="117"/>
      <c r="CW320" s="117"/>
      <c r="CX320" s="117"/>
      <c r="CY320" s="117"/>
      <c r="CZ320" s="117"/>
      <c r="DA320" s="117"/>
      <c r="DB320" s="117"/>
      <c r="DC320" s="117"/>
      <c r="DD320" s="117"/>
      <c r="DE320" s="117"/>
      <c r="DF320" s="117"/>
      <c r="DG320" s="117"/>
      <c r="DH320" s="117"/>
      <c r="DI320" s="117"/>
      <c r="DJ320" s="117"/>
      <c r="DK320" s="117"/>
      <c r="DL320" s="117"/>
      <c r="DM320" s="117"/>
      <c r="DN320" s="117"/>
      <c r="DO320" s="117"/>
      <c r="DP320" s="117"/>
      <c r="DQ320" s="117"/>
      <c r="DR320" s="117"/>
      <c r="DS320" s="117"/>
      <c r="DT320" s="117"/>
      <c r="DU320" s="117"/>
      <c r="DV320" s="117"/>
      <c r="DW320" s="117"/>
      <c r="DX320" s="117"/>
      <c r="DY320" s="117"/>
      <c r="DZ320" s="117"/>
      <c r="EA320" s="117"/>
      <c r="EB320" s="117"/>
      <c r="EC320" s="117"/>
      <c r="ED320" s="117"/>
      <c r="EE320" s="117"/>
      <c r="EF320" s="117"/>
      <c r="EG320" s="117"/>
      <c r="EH320" s="117"/>
      <c r="EI320" s="117"/>
      <c r="EJ320" s="117"/>
      <c r="EK320" s="117"/>
      <c r="EL320" s="117"/>
      <c r="EM320" s="117"/>
      <c r="EN320" s="117"/>
      <c r="EO320" s="117"/>
      <c r="EP320" s="117"/>
      <c r="EQ320" s="117"/>
      <c r="ER320" s="117"/>
      <c r="ES320" s="117"/>
      <c r="ET320" s="117"/>
      <c r="EU320" s="117"/>
      <c r="EV320" s="117"/>
      <c r="EW320" s="117"/>
      <c r="EX320" s="117"/>
      <c r="EY320" s="117"/>
      <c r="EZ320" s="117"/>
      <c r="FA320" s="117"/>
      <c r="FB320" s="117"/>
      <c r="FC320" s="117"/>
      <c r="FD320" s="117"/>
      <c r="FE320" s="117"/>
      <c r="FF320" s="117"/>
      <c r="FG320" s="117"/>
      <c r="FH320" s="117"/>
      <c r="FI320" s="117"/>
      <c r="FJ320" s="117"/>
      <c r="FK320" s="117"/>
      <c r="FL320" s="117"/>
      <c r="FM320" s="117"/>
      <c r="FN320" s="117"/>
      <c r="FO320" s="117"/>
      <c r="FP320" s="117"/>
      <c r="FQ320" s="117"/>
      <c r="FR320" s="117"/>
      <c r="FS320" s="117"/>
      <c r="FT320" s="117"/>
      <c r="FU320" s="117"/>
      <c r="FV320" s="117"/>
      <c r="FW320" s="117"/>
      <c r="FX320" s="117"/>
      <c r="FY320" s="117"/>
      <c r="FZ320" s="117"/>
      <c r="GA320" s="117"/>
      <c r="GB320" s="117"/>
      <c r="GC320" s="117"/>
      <c r="GD320" s="117"/>
      <c r="GE320" s="117"/>
      <c r="GF320" s="117"/>
      <c r="GG320" s="117"/>
      <c r="GH320" s="117"/>
      <c r="GI320" s="117"/>
      <c r="GJ320" s="117"/>
      <c r="GK320" s="117"/>
      <c r="GL320" s="117"/>
      <c r="GM320" s="117"/>
      <c r="GN320" s="117"/>
      <c r="GO320" s="117"/>
      <c r="GP320" s="117"/>
      <c r="GQ320" s="117"/>
      <c r="GR320" s="117"/>
      <c r="GS320" s="117"/>
      <c r="GT320" s="117"/>
      <c r="GU320" s="117"/>
      <c r="GV320" s="117"/>
      <c r="GW320" s="117"/>
      <c r="GX320" s="117"/>
      <c r="GY320" s="117"/>
      <c r="GZ320" s="117"/>
      <c r="HA320" s="117"/>
      <c r="HB320" s="117"/>
      <c r="HC320" s="117"/>
      <c r="HD320" s="117"/>
      <c r="HE320" s="117"/>
      <c r="HF320" s="117"/>
      <c r="HG320" s="117"/>
      <c r="HH320" s="117"/>
      <c r="HI320" s="117"/>
      <c r="HJ320" s="117"/>
      <c r="HK320" s="117"/>
      <c r="HL320" s="117"/>
      <c r="HM320" s="117"/>
      <c r="HN320" s="117"/>
      <c r="HO320" s="117"/>
      <c r="HP320" s="117"/>
      <c r="HQ320" s="117"/>
      <c r="HR320" s="117"/>
      <c r="HS320" s="117"/>
      <c r="HT320" s="117"/>
      <c r="HU320" s="117"/>
      <c r="HV320" s="117"/>
      <c r="HW320" s="117"/>
      <c r="HX320" s="117"/>
      <c r="HY320" s="117"/>
      <c r="HZ320" s="117"/>
      <c r="IA320" s="117"/>
      <c r="IB320" s="117"/>
      <c r="IC320" s="117"/>
      <c r="ID320" s="117"/>
      <c r="IE320" s="117"/>
      <c r="IF320" s="117"/>
      <c r="IG320" s="117"/>
      <c r="IH320" s="117"/>
      <c r="II320" s="117"/>
      <c r="IJ320" s="117"/>
      <c r="IK320" s="117"/>
      <c r="IL320" s="117"/>
      <c r="IM320" s="117"/>
      <c r="IN320" s="117"/>
      <c r="IO320" s="117"/>
      <c r="IP320" s="117"/>
      <c r="IQ320" s="117"/>
      <c r="IR320" s="117"/>
      <c r="IS320" s="117"/>
      <c r="IT320" s="117"/>
      <c r="IU320" s="117"/>
      <c r="IV320" s="117"/>
      <c r="IW320" s="117"/>
    </row>
    <row r="321" customFormat="false" ht="12.75" hidden="false" customHeight="false" outlineLevel="0" collapsed="false">
      <c r="A321" s="117"/>
      <c r="B321" s="128"/>
      <c r="L321" s="117"/>
      <c r="M321" s="117"/>
      <c r="N321" s="117"/>
      <c r="O321" s="117"/>
      <c r="P321" s="117"/>
      <c r="Q321" s="117"/>
      <c r="R321" s="117"/>
      <c r="S321" s="117"/>
      <c r="T321" s="117"/>
      <c r="U321" s="117"/>
      <c r="V321" s="117"/>
      <c r="W321" s="117"/>
      <c r="X321" s="117"/>
      <c r="Y321" s="117"/>
      <c r="Z321" s="117"/>
      <c r="AA321" s="117"/>
      <c r="AB321" s="117"/>
      <c r="AC321" s="117"/>
      <c r="AD321" s="117"/>
      <c r="AE321" s="117"/>
      <c r="AF321" s="117"/>
      <c r="AG321" s="117"/>
      <c r="AH321" s="117"/>
      <c r="AI321" s="117"/>
      <c r="AJ321" s="117"/>
      <c r="AK321" s="117"/>
      <c r="AL321" s="117"/>
      <c r="AM321" s="117"/>
      <c r="AN321" s="117"/>
      <c r="AO321" s="117"/>
      <c r="AP321" s="117"/>
      <c r="AQ321" s="117"/>
      <c r="AR321" s="117"/>
      <c r="AS321" s="117"/>
      <c r="AT321" s="117"/>
      <c r="AU321" s="117"/>
      <c r="AV321" s="117"/>
      <c r="AW321" s="117"/>
      <c r="AX321" s="117"/>
      <c r="AY321" s="117"/>
      <c r="AZ321" s="117"/>
      <c r="BA321" s="117"/>
      <c r="BB321" s="117"/>
      <c r="BC321" s="117"/>
      <c r="BD321" s="117"/>
      <c r="BE321" s="117"/>
      <c r="BF321" s="117"/>
      <c r="BG321" s="117"/>
      <c r="BH321" s="117"/>
      <c r="BI321" s="117"/>
      <c r="BJ321" s="117"/>
      <c r="BK321" s="117"/>
      <c r="BL321" s="117"/>
      <c r="BM321" s="117"/>
      <c r="BN321" s="117"/>
      <c r="BO321" s="117"/>
      <c r="BP321" s="117"/>
      <c r="BQ321" s="117"/>
      <c r="BR321" s="117"/>
      <c r="BS321" s="117"/>
      <c r="BT321" s="117"/>
      <c r="BU321" s="117"/>
      <c r="BV321" s="117"/>
      <c r="BW321" s="117"/>
      <c r="BX321" s="117"/>
      <c r="BY321" s="117"/>
      <c r="BZ321" s="117"/>
      <c r="CA321" s="117"/>
      <c r="CB321" s="117"/>
      <c r="CC321" s="117"/>
      <c r="CD321" s="117"/>
      <c r="CE321" s="117"/>
      <c r="CF321" s="117"/>
      <c r="CG321" s="117"/>
      <c r="CH321" s="117"/>
      <c r="CI321" s="117"/>
      <c r="CJ321" s="117"/>
      <c r="CK321" s="117"/>
      <c r="CL321" s="117"/>
      <c r="CM321" s="117"/>
      <c r="CN321" s="117"/>
      <c r="CO321" s="117"/>
      <c r="CP321" s="117"/>
      <c r="CQ321" s="117"/>
      <c r="CR321" s="117"/>
      <c r="CS321" s="117"/>
      <c r="CT321" s="117"/>
      <c r="CU321" s="117"/>
      <c r="CV321" s="117"/>
      <c r="CW321" s="117"/>
      <c r="CX321" s="117"/>
      <c r="CY321" s="117"/>
      <c r="CZ321" s="117"/>
      <c r="DA321" s="117"/>
      <c r="DB321" s="117"/>
      <c r="DC321" s="117"/>
      <c r="DD321" s="117"/>
      <c r="DE321" s="117"/>
      <c r="DF321" s="117"/>
      <c r="DG321" s="117"/>
      <c r="DH321" s="117"/>
      <c r="DI321" s="117"/>
      <c r="DJ321" s="117"/>
      <c r="DK321" s="117"/>
      <c r="DL321" s="117"/>
      <c r="DM321" s="117"/>
      <c r="DN321" s="117"/>
      <c r="DO321" s="117"/>
      <c r="DP321" s="117"/>
      <c r="DQ321" s="117"/>
      <c r="DR321" s="117"/>
      <c r="DS321" s="117"/>
      <c r="DT321" s="117"/>
      <c r="DU321" s="117"/>
      <c r="DV321" s="117"/>
      <c r="DW321" s="117"/>
      <c r="DX321" s="117"/>
      <c r="DY321" s="117"/>
      <c r="DZ321" s="117"/>
      <c r="EA321" s="117"/>
      <c r="EB321" s="117"/>
      <c r="EC321" s="117"/>
      <c r="ED321" s="117"/>
      <c r="EE321" s="117"/>
      <c r="EF321" s="117"/>
      <c r="EG321" s="117"/>
      <c r="EH321" s="117"/>
      <c r="EI321" s="117"/>
      <c r="EJ321" s="117"/>
      <c r="EK321" s="117"/>
      <c r="EL321" s="117"/>
      <c r="EM321" s="117"/>
      <c r="EN321" s="117"/>
      <c r="EO321" s="117"/>
      <c r="EP321" s="117"/>
      <c r="EQ321" s="117"/>
      <c r="ER321" s="117"/>
      <c r="ES321" s="117"/>
      <c r="ET321" s="117"/>
      <c r="EU321" s="117"/>
      <c r="EV321" s="117"/>
      <c r="EW321" s="117"/>
      <c r="EX321" s="117"/>
      <c r="EY321" s="117"/>
      <c r="EZ321" s="117"/>
      <c r="FA321" s="117"/>
      <c r="FB321" s="117"/>
      <c r="FC321" s="117"/>
      <c r="FD321" s="117"/>
      <c r="FE321" s="117"/>
      <c r="FF321" s="117"/>
      <c r="FG321" s="117"/>
      <c r="FH321" s="117"/>
      <c r="FI321" s="117"/>
      <c r="FJ321" s="117"/>
      <c r="FK321" s="117"/>
      <c r="FL321" s="117"/>
      <c r="FM321" s="117"/>
      <c r="FN321" s="117"/>
      <c r="FO321" s="117"/>
      <c r="FP321" s="117"/>
      <c r="FQ321" s="117"/>
      <c r="FR321" s="117"/>
      <c r="FS321" s="117"/>
      <c r="FT321" s="117"/>
      <c r="FU321" s="117"/>
      <c r="FV321" s="117"/>
      <c r="FW321" s="117"/>
      <c r="FX321" s="117"/>
      <c r="FY321" s="117"/>
      <c r="FZ321" s="117"/>
      <c r="GA321" s="117"/>
      <c r="GB321" s="117"/>
      <c r="GC321" s="117"/>
      <c r="GD321" s="117"/>
      <c r="GE321" s="117"/>
      <c r="GF321" s="117"/>
      <c r="GG321" s="117"/>
      <c r="GH321" s="117"/>
      <c r="GI321" s="117"/>
      <c r="GJ321" s="117"/>
      <c r="GK321" s="117"/>
      <c r="GL321" s="117"/>
      <c r="GM321" s="117"/>
      <c r="GN321" s="117"/>
      <c r="GO321" s="117"/>
      <c r="GP321" s="117"/>
      <c r="GQ321" s="117"/>
      <c r="GR321" s="117"/>
      <c r="GS321" s="117"/>
      <c r="GT321" s="117"/>
      <c r="GU321" s="117"/>
      <c r="GV321" s="117"/>
      <c r="GW321" s="117"/>
      <c r="GX321" s="117"/>
      <c r="GY321" s="117"/>
      <c r="GZ321" s="117"/>
      <c r="HA321" s="117"/>
      <c r="HB321" s="117"/>
      <c r="HC321" s="117"/>
      <c r="HD321" s="117"/>
      <c r="HE321" s="117"/>
      <c r="HF321" s="117"/>
      <c r="HG321" s="117"/>
      <c r="HH321" s="117"/>
      <c r="HI321" s="117"/>
      <c r="HJ321" s="117"/>
      <c r="HK321" s="117"/>
      <c r="HL321" s="117"/>
      <c r="HM321" s="117"/>
      <c r="HN321" s="117"/>
      <c r="HO321" s="117"/>
      <c r="HP321" s="117"/>
      <c r="HQ321" s="117"/>
      <c r="HR321" s="117"/>
      <c r="HS321" s="117"/>
      <c r="HT321" s="117"/>
      <c r="HU321" s="117"/>
      <c r="HV321" s="117"/>
      <c r="HW321" s="117"/>
      <c r="HX321" s="117"/>
      <c r="HY321" s="117"/>
      <c r="HZ321" s="117"/>
      <c r="IA321" s="117"/>
      <c r="IB321" s="117"/>
      <c r="IC321" s="117"/>
      <c r="ID321" s="117"/>
      <c r="IE321" s="117"/>
      <c r="IF321" s="117"/>
      <c r="IG321" s="117"/>
      <c r="IH321" s="117"/>
      <c r="II321" s="117"/>
      <c r="IJ321" s="117"/>
      <c r="IK321" s="117"/>
      <c r="IL321" s="117"/>
      <c r="IM321" s="117"/>
      <c r="IN321" s="117"/>
      <c r="IO321" s="117"/>
      <c r="IP321" s="117"/>
      <c r="IQ321" s="117"/>
      <c r="IR321" s="117"/>
      <c r="IS321" s="117"/>
      <c r="IT321" s="117"/>
      <c r="IU321" s="117"/>
      <c r="IV321" s="117"/>
      <c r="IW321" s="117"/>
    </row>
    <row r="322" customFormat="false" ht="12.75" hidden="false" customHeight="false" outlineLevel="0" collapsed="false">
      <c r="A322" s="117"/>
      <c r="B322" s="128"/>
      <c r="L322" s="117"/>
      <c r="M322" s="117"/>
      <c r="N322" s="117"/>
      <c r="O322" s="117"/>
      <c r="P322" s="117"/>
      <c r="Q322" s="117"/>
      <c r="R322" s="117"/>
      <c r="S322" s="117"/>
      <c r="T322" s="117"/>
      <c r="U322" s="117"/>
      <c r="V322" s="117"/>
      <c r="W322" s="117"/>
      <c r="X322" s="117"/>
      <c r="Y322" s="117"/>
      <c r="Z322" s="117"/>
      <c r="AA322" s="117"/>
      <c r="AB322" s="117"/>
      <c r="AC322" s="117"/>
      <c r="AD322" s="117"/>
      <c r="AE322" s="117"/>
      <c r="AF322" s="117"/>
      <c r="AG322" s="117"/>
      <c r="AH322" s="117"/>
      <c r="AI322" s="117"/>
      <c r="AJ322" s="117"/>
      <c r="AK322" s="117"/>
      <c r="AL322" s="117"/>
      <c r="AM322" s="117"/>
      <c r="AN322" s="117"/>
      <c r="AO322" s="117"/>
      <c r="AP322" s="117"/>
      <c r="AQ322" s="117"/>
      <c r="AR322" s="117"/>
      <c r="AS322" s="117"/>
      <c r="AT322" s="117"/>
      <c r="AU322" s="117"/>
      <c r="AV322" s="117"/>
      <c r="AW322" s="117"/>
      <c r="AX322" s="117"/>
      <c r="AY322" s="117"/>
      <c r="AZ322" s="117"/>
      <c r="BA322" s="117"/>
      <c r="BB322" s="117"/>
      <c r="BC322" s="117"/>
      <c r="BD322" s="117"/>
      <c r="BE322" s="117"/>
      <c r="BF322" s="117"/>
      <c r="BG322" s="117"/>
      <c r="BH322" s="117"/>
      <c r="BI322" s="117"/>
      <c r="BJ322" s="117"/>
      <c r="BK322" s="117"/>
      <c r="BL322" s="117"/>
      <c r="BM322" s="117"/>
      <c r="BN322" s="117"/>
      <c r="BO322" s="117"/>
      <c r="BP322" s="117"/>
      <c r="BQ322" s="117"/>
      <c r="BR322" s="117"/>
      <c r="BS322" s="117"/>
      <c r="BT322" s="117"/>
      <c r="BU322" s="117"/>
      <c r="BV322" s="117"/>
      <c r="BW322" s="117"/>
      <c r="BX322" s="117"/>
      <c r="BY322" s="117"/>
      <c r="BZ322" s="117"/>
      <c r="CA322" s="117"/>
      <c r="CB322" s="117"/>
      <c r="CC322" s="117"/>
      <c r="CD322" s="117"/>
      <c r="CE322" s="117"/>
      <c r="CF322" s="117"/>
      <c r="CG322" s="117"/>
      <c r="CH322" s="117"/>
      <c r="CI322" s="117"/>
      <c r="CJ322" s="117"/>
      <c r="CK322" s="117"/>
      <c r="CL322" s="117"/>
      <c r="CM322" s="117"/>
      <c r="CN322" s="117"/>
      <c r="CO322" s="117"/>
      <c r="CP322" s="117"/>
      <c r="CQ322" s="117"/>
      <c r="CR322" s="117"/>
      <c r="CS322" s="117"/>
      <c r="CT322" s="117"/>
      <c r="CU322" s="117"/>
      <c r="CV322" s="117"/>
      <c r="CW322" s="117"/>
      <c r="CX322" s="117"/>
      <c r="CY322" s="117"/>
      <c r="CZ322" s="117"/>
      <c r="DA322" s="117"/>
      <c r="DB322" s="117"/>
      <c r="DC322" s="117"/>
      <c r="DD322" s="117"/>
      <c r="DE322" s="117"/>
      <c r="DF322" s="117"/>
      <c r="DG322" s="117"/>
      <c r="DH322" s="117"/>
      <c r="DI322" s="117"/>
      <c r="DJ322" s="117"/>
      <c r="DK322" s="117"/>
      <c r="DL322" s="117"/>
      <c r="DM322" s="117"/>
      <c r="DN322" s="117"/>
      <c r="DO322" s="117"/>
      <c r="DP322" s="117"/>
      <c r="DQ322" s="117"/>
      <c r="DR322" s="117"/>
      <c r="DS322" s="117"/>
      <c r="DT322" s="117"/>
      <c r="DU322" s="117"/>
      <c r="DV322" s="117"/>
      <c r="DW322" s="117"/>
      <c r="DX322" s="117"/>
      <c r="DY322" s="117"/>
      <c r="DZ322" s="117"/>
      <c r="EA322" s="117"/>
      <c r="EB322" s="117"/>
      <c r="EC322" s="117"/>
      <c r="ED322" s="117"/>
      <c r="EE322" s="117"/>
      <c r="EF322" s="117"/>
      <c r="EG322" s="117"/>
      <c r="EH322" s="117"/>
      <c r="EI322" s="117"/>
      <c r="EJ322" s="117"/>
      <c r="EK322" s="117"/>
      <c r="EL322" s="117"/>
      <c r="EM322" s="117"/>
      <c r="EN322" s="117"/>
      <c r="EO322" s="117"/>
      <c r="EP322" s="117"/>
      <c r="EQ322" s="117"/>
      <c r="ER322" s="117"/>
      <c r="ES322" s="117"/>
      <c r="ET322" s="117"/>
      <c r="EU322" s="117"/>
      <c r="EV322" s="117"/>
      <c r="EW322" s="117"/>
      <c r="EX322" s="117"/>
      <c r="EY322" s="117"/>
      <c r="EZ322" s="117"/>
      <c r="FA322" s="117"/>
      <c r="FB322" s="117"/>
      <c r="FC322" s="117"/>
      <c r="FD322" s="117"/>
      <c r="FE322" s="117"/>
      <c r="FF322" s="117"/>
      <c r="FG322" s="117"/>
      <c r="FH322" s="117"/>
      <c r="FI322" s="117"/>
      <c r="FJ322" s="117"/>
      <c r="FK322" s="117"/>
      <c r="FL322" s="117"/>
      <c r="FM322" s="117"/>
      <c r="FN322" s="117"/>
      <c r="FO322" s="117"/>
      <c r="FP322" s="117"/>
      <c r="FQ322" s="117"/>
      <c r="FR322" s="117"/>
      <c r="FS322" s="117"/>
      <c r="FT322" s="117"/>
      <c r="FU322" s="117"/>
      <c r="FV322" s="117"/>
      <c r="FW322" s="117"/>
      <c r="FX322" s="117"/>
      <c r="FY322" s="117"/>
      <c r="FZ322" s="117"/>
      <c r="GA322" s="117"/>
      <c r="GB322" s="117"/>
      <c r="GC322" s="117"/>
      <c r="GD322" s="117"/>
      <c r="GE322" s="117"/>
      <c r="GF322" s="117"/>
      <c r="GG322" s="117"/>
      <c r="GH322" s="117"/>
      <c r="GI322" s="117"/>
      <c r="GJ322" s="117"/>
      <c r="GK322" s="117"/>
      <c r="GL322" s="117"/>
      <c r="GM322" s="117"/>
      <c r="GN322" s="117"/>
      <c r="GO322" s="117"/>
      <c r="GP322" s="117"/>
      <c r="GQ322" s="117"/>
      <c r="GR322" s="117"/>
      <c r="GS322" s="117"/>
      <c r="GT322" s="117"/>
      <c r="GU322" s="117"/>
      <c r="GV322" s="117"/>
      <c r="GW322" s="117"/>
      <c r="GX322" s="117"/>
      <c r="GY322" s="117"/>
      <c r="GZ322" s="117"/>
      <c r="HA322" s="117"/>
      <c r="HB322" s="117"/>
      <c r="HC322" s="117"/>
      <c r="HD322" s="117"/>
      <c r="HE322" s="117"/>
      <c r="HF322" s="117"/>
      <c r="HG322" s="117"/>
      <c r="HH322" s="117"/>
      <c r="HI322" s="117"/>
      <c r="HJ322" s="117"/>
      <c r="HK322" s="117"/>
      <c r="HL322" s="117"/>
      <c r="HM322" s="117"/>
      <c r="HN322" s="117"/>
      <c r="HO322" s="117"/>
      <c r="HP322" s="117"/>
      <c r="HQ322" s="117"/>
      <c r="HR322" s="117"/>
      <c r="HS322" s="117"/>
      <c r="HT322" s="117"/>
      <c r="HU322" s="117"/>
      <c r="HV322" s="117"/>
      <c r="HW322" s="117"/>
      <c r="HX322" s="117"/>
      <c r="HY322" s="117"/>
      <c r="HZ322" s="117"/>
      <c r="IA322" s="117"/>
      <c r="IB322" s="117"/>
      <c r="IC322" s="117"/>
      <c r="ID322" s="117"/>
      <c r="IE322" s="117"/>
      <c r="IF322" s="117"/>
      <c r="IG322" s="117"/>
      <c r="IH322" s="117"/>
      <c r="II322" s="117"/>
      <c r="IJ322" s="117"/>
      <c r="IK322" s="117"/>
      <c r="IL322" s="117"/>
      <c r="IM322" s="117"/>
      <c r="IN322" s="117"/>
      <c r="IO322" s="117"/>
      <c r="IP322" s="117"/>
      <c r="IQ322" s="117"/>
      <c r="IR322" s="117"/>
      <c r="IS322" s="117"/>
      <c r="IT322" s="117"/>
      <c r="IU322" s="117"/>
      <c r="IV322" s="117"/>
      <c r="IW322" s="117"/>
    </row>
    <row r="323" customFormat="false" ht="12.75" hidden="false" customHeight="false" outlineLevel="0" collapsed="false">
      <c r="A323" s="117"/>
      <c r="B323" s="128"/>
      <c r="L323" s="117"/>
      <c r="M323" s="117"/>
      <c r="N323" s="117"/>
      <c r="O323" s="117"/>
      <c r="P323" s="117"/>
      <c r="Q323" s="117"/>
      <c r="R323" s="117"/>
      <c r="S323" s="117"/>
      <c r="T323" s="117"/>
      <c r="U323" s="117"/>
      <c r="V323" s="117"/>
      <c r="W323" s="117"/>
      <c r="X323" s="117"/>
      <c r="Y323" s="117"/>
      <c r="Z323" s="117"/>
      <c r="AA323" s="117"/>
      <c r="AB323" s="117"/>
      <c r="AC323" s="117"/>
      <c r="AD323" s="117"/>
      <c r="AE323" s="117"/>
      <c r="AF323" s="117"/>
      <c r="AG323" s="117"/>
      <c r="AH323" s="117"/>
      <c r="AI323" s="117"/>
      <c r="AJ323" s="117"/>
      <c r="AK323" s="117"/>
      <c r="AL323" s="117"/>
      <c r="AM323" s="117"/>
      <c r="AN323" s="117"/>
      <c r="AO323" s="117"/>
      <c r="AP323" s="117"/>
      <c r="AQ323" s="117"/>
      <c r="AR323" s="117"/>
      <c r="AS323" s="117"/>
      <c r="AT323" s="117"/>
      <c r="AU323" s="117"/>
      <c r="AV323" s="117"/>
      <c r="AW323" s="117"/>
      <c r="AX323" s="117"/>
      <c r="AY323" s="117"/>
      <c r="AZ323" s="117"/>
      <c r="BA323" s="117"/>
      <c r="BB323" s="117"/>
      <c r="BC323" s="117"/>
      <c r="BD323" s="117"/>
      <c r="BE323" s="117"/>
      <c r="BF323" s="117"/>
      <c r="BG323" s="117"/>
      <c r="BH323" s="117"/>
      <c r="BI323" s="117"/>
      <c r="BJ323" s="117"/>
      <c r="BK323" s="117"/>
      <c r="BL323" s="117"/>
      <c r="BM323" s="117"/>
      <c r="BN323" s="117"/>
      <c r="BO323" s="117"/>
      <c r="BP323" s="117"/>
      <c r="BQ323" s="117"/>
      <c r="BR323" s="117"/>
      <c r="BS323" s="117"/>
      <c r="BT323" s="117"/>
      <c r="BU323" s="117"/>
      <c r="BV323" s="117"/>
      <c r="BW323" s="117"/>
      <c r="BX323" s="117"/>
      <c r="BY323" s="117"/>
      <c r="BZ323" s="117"/>
      <c r="CA323" s="117"/>
      <c r="CB323" s="117"/>
      <c r="CC323" s="117"/>
      <c r="CD323" s="117"/>
      <c r="CE323" s="117"/>
      <c r="CF323" s="117"/>
      <c r="CG323" s="117"/>
      <c r="CH323" s="117"/>
      <c r="CI323" s="117"/>
      <c r="CJ323" s="117"/>
      <c r="CK323" s="117"/>
      <c r="CL323" s="117"/>
      <c r="CM323" s="117"/>
      <c r="CN323" s="117"/>
      <c r="CO323" s="117"/>
      <c r="CP323" s="117"/>
      <c r="CQ323" s="117"/>
      <c r="CR323" s="117"/>
      <c r="CS323" s="117"/>
      <c r="CT323" s="117"/>
      <c r="CU323" s="117"/>
      <c r="CV323" s="117"/>
      <c r="CW323" s="117"/>
      <c r="CX323" s="117"/>
      <c r="CY323" s="117"/>
      <c r="CZ323" s="117"/>
      <c r="DA323" s="117"/>
      <c r="DB323" s="117"/>
      <c r="DC323" s="117"/>
      <c r="DD323" s="117"/>
      <c r="DE323" s="117"/>
      <c r="DF323" s="117"/>
      <c r="DG323" s="117"/>
      <c r="DH323" s="117"/>
      <c r="DI323" s="117"/>
      <c r="DJ323" s="117"/>
      <c r="DK323" s="117"/>
      <c r="DL323" s="117"/>
      <c r="DM323" s="117"/>
      <c r="DN323" s="117"/>
      <c r="DO323" s="117"/>
      <c r="DP323" s="117"/>
      <c r="DQ323" s="117"/>
      <c r="DR323" s="117"/>
      <c r="DS323" s="117"/>
      <c r="DT323" s="117"/>
      <c r="DU323" s="117"/>
      <c r="DV323" s="117"/>
      <c r="DW323" s="117"/>
      <c r="DX323" s="117"/>
      <c r="DY323" s="117"/>
      <c r="DZ323" s="117"/>
      <c r="EA323" s="117"/>
      <c r="EB323" s="117"/>
      <c r="EC323" s="117"/>
      <c r="ED323" s="117"/>
      <c r="EE323" s="117"/>
      <c r="EF323" s="117"/>
      <c r="EG323" s="117"/>
      <c r="EH323" s="117"/>
      <c r="EI323" s="117"/>
      <c r="EJ323" s="117"/>
      <c r="EK323" s="117"/>
      <c r="EL323" s="117"/>
      <c r="EM323" s="117"/>
      <c r="EN323" s="117"/>
      <c r="EO323" s="117"/>
      <c r="EP323" s="117"/>
      <c r="EQ323" s="117"/>
      <c r="ER323" s="117"/>
      <c r="ES323" s="117"/>
      <c r="ET323" s="117"/>
      <c r="EU323" s="117"/>
      <c r="EV323" s="117"/>
      <c r="EW323" s="117"/>
      <c r="EX323" s="117"/>
      <c r="EY323" s="117"/>
      <c r="EZ323" s="117"/>
      <c r="FA323" s="117"/>
      <c r="FB323" s="117"/>
      <c r="FC323" s="117"/>
      <c r="FD323" s="117"/>
      <c r="FE323" s="117"/>
      <c r="FF323" s="117"/>
      <c r="FG323" s="117"/>
      <c r="FH323" s="117"/>
      <c r="FI323" s="117"/>
      <c r="FJ323" s="117"/>
      <c r="FK323" s="117"/>
      <c r="FL323" s="117"/>
      <c r="FM323" s="117"/>
      <c r="FN323" s="117"/>
      <c r="FO323" s="117"/>
      <c r="FP323" s="117"/>
      <c r="FQ323" s="117"/>
      <c r="FR323" s="117"/>
      <c r="FS323" s="117"/>
      <c r="FT323" s="117"/>
      <c r="FU323" s="117"/>
      <c r="FV323" s="117"/>
      <c r="FW323" s="117"/>
      <c r="FX323" s="117"/>
      <c r="FY323" s="117"/>
      <c r="FZ323" s="117"/>
      <c r="GA323" s="117"/>
      <c r="GB323" s="117"/>
      <c r="GC323" s="117"/>
      <c r="GD323" s="117"/>
      <c r="GE323" s="117"/>
      <c r="GF323" s="117"/>
      <c r="GG323" s="117"/>
      <c r="GH323" s="117"/>
      <c r="GI323" s="117"/>
      <c r="GJ323" s="117"/>
      <c r="GK323" s="117"/>
      <c r="GL323" s="117"/>
      <c r="GM323" s="117"/>
      <c r="GN323" s="117"/>
      <c r="GO323" s="117"/>
      <c r="GP323" s="117"/>
      <c r="GQ323" s="117"/>
      <c r="GR323" s="117"/>
      <c r="GS323" s="117"/>
      <c r="GT323" s="117"/>
      <c r="GU323" s="117"/>
      <c r="GV323" s="117"/>
      <c r="GW323" s="117"/>
      <c r="GX323" s="117"/>
      <c r="GY323" s="117"/>
      <c r="GZ323" s="117"/>
      <c r="HA323" s="117"/>
      <c r="HB323" s="117"/>
      <c r="HC323" s="117"/>
      <c r="HD323" s="117"/>
      <c r="HE323" s="117"/>
      <c r="HF323" s="117"/>
      <c r="HG323" s="117"/>
      <c r="HH323" s="117"/>
      <c r="HI323" s="117"/>
      <c r="HJ323" s="117"/>
      <c r="HK323" s="117"/>
      <c r="HL323" s="117"/>
      <c r="HM323" s="117"/>
      <c r="HN323" s="117"/>
      <c r="HO323" s="117"/>
      <c r="HP323" s="117"/>
      <c r="HQ323" s="117"/>
      <c r="HR323" s="117"/>
      <c r="HS323" s="117"/>
      <c r="HT323" s="117"/>
      <c r="HU323" s="117"/>
      <c r="HV323" s="117"/>
      <c r="HW323" s="117"/>
      <c r="HX323" s="117"/>
      <c r="HY323" s="117"/>
      <c r="HZ323" s="117"/>
      <c r="IA323" s="117"/>
      <c r="IB323" s="117"/>
      <c r="IC323" s="117"/>
      <c r="ID323" s="117"/>
      <c r="IE323" s="117"/>
      <c r="IF323" s="117"/>
      <c r="IG323" s="117"/>
      <c r="IH323" s="117"/>
      <c r="II323" s="117"/>
      <c r="IJ323" s="117"/>
      <c r="IK323" s="117"/>
      <c r="IL323" s="117"/>
      <c r="IM323" s="117"/>
      <c r="IN323" s="117"/>
      <c r="IO323" s="117"/>
      <c r="IP323" s="117"/>
      <c r="IQ323" s="117"/>
      <c r="IR323" s="117"/>
      <c r="IS323" s="117"/>
      <c r="IT323" s="117"/>
      <c r="IU323" s="117"/>
      <c r="IV323" s="117"/>
      <c r="IW323" s="117"/>
    </row>
    <row r="324" customFormat="false" ht="12.75" hidden="false" customHeight="false" outlineLevel="0" collapsed="false">
      <c r="A324" s="117"/>
      <c r="B324" s="128"/>
      <c r="L324" s="117"/>
      <c r="M324" s="117"/>
      <c r="N324" s="117"/>
      <c r="O324" s="117"/>
      <c r="P324" s="117"/>
      <c r="Q324" s="117"/>
      <c r="R324" s="117"/>
      <c r="S324" s="117"/>
      <c r="T324" s="117"/>
      <c r="U324" s="117"/>
      <c r="V324" s="117"/>
      <c r="W324" s="117"/>
      <c r="X324" s="117"/>
      <c r="Y324" s="117"/>
      <c r="Z324" s="117"/>
      <c r="AA324" s="117"/>
      <c r="AB324" s="117"/>
      <c r="AC324" s="117"/>
      <c r="AD324" s="117"/>
      <c r="AE324" s="117"/>
      <c r="AF324" s="117"/>
      <c r="AG324" s="117"/>
      <c r="AH324" s="117"/>
      <c r="AI324" s="117"/>
      <c r="AJ324" s="117"/>
      <c r="AK324" s="117"/>
      <c r="AL324" s="117"/>
      <c r="AM324" s="117"/>
      <c r="AN324" s="117"/>
      <c r="AO324" s="117"/>
      <c r="AP324" s="117"/>
      <c r="AQ324" s="117"/>
      <c r="AR324" s="117"/>
      <c r="AS324" s="117"/>
      <c r="AT324" s="117"/>
      <c r="AU324" s="117"/>
      <c r="AV324" s="117"/>
      <c r="AW324" s="117"/>
      <c r="AX324" s="117"/>
      <c r="AY324" s="117"/>
      <c r="AZ324" s="117"/>
      <c r="BA324" s="117"/>
      <c r="BB324" s="117"/>
      <c r="BC324" s="117"/>
      <c r="BD324" s="117"/>
      <c r="BE324" s="117"/>
      <c r="BF324" s="117"/>
      <c r="BG324" s="117"/>
      <c r="BH324" s="117"/>
      <c r="BI324" s="117"/>
      <c r="BJ324" s="117"/>
      <c r="BK324" s="117"/>
      <c r="BL324" s="117"/>
      <c r="BM324" s="117"/>
      <c r="BN324" s="117"/>
      <c r="BO324" s="117"/>
      <c r="BP324" s="117"/>
      <c r="BQ324" s="117"/>
      <c r="BR324" s="117"/>
      <c r="BS324" s="117"/>
      <c r="BT324" s="117"/>
      <c r="BU324" s="117"/>
      <c r="BV324" s="117"/>
      <c r="BW324" s="117"/>
      <c r="BX324" s="117"/>
      <c r="BY324" s="117"/>
      <c r="BZ324" s="117"/>
      <c r="CA324" s="117"/>
      <c r="CB324" s="117"/>
      <c r="CC324" s="117"/>
      <c r="CD324" s="117"/>
      <c r="CE324" s="117"/>
      <c r="CF324" s="117"/>
      <c r="CG324" s="117"/>
      <c r="CH324" s="117"/>
      <c r="CI324" s="117"/>
      <c r="CJ324" s="117"/>
      <c r="CK324" s="117"/>
      <c r="CL324" s="117"/>
      <c r="CM324" s="117"/>
      <c r="CN324" s="117"/>
      <c r="CO324" s="117"/>
      <c r="CP324" s="117"/>
      <c r="CQ324" s="117"/>
      <c r="CR324" s="117"/>
      <c r="CS324" s="117"/>
      <c r="CT324" s="117"/>
      <c r="CU324" s="117"/>
      <c r="CV324" s="117"/>
      <c r="CW324" s="117"/>
      <c r="CX324" s="117"/>
      <c r="CY324" s="117"/>
      <c r="CZ324" s="117"/>
      <c r="DA324" s="117"/>
      <c r="DB324" s="117"/>
      <c r="DC324" s="117"/>
      <c r="DD324" s="117"/>
      <c r="DE324" s="117"/>
      <c r="DF324" s="117"/>
      <c r="DG324" s="117"/>
      <c r="DH324" s="117"/>
      <c r="DI324" s="117"/>
      <c r="DJ324" s="117"/>
      <c r="DK324" s="117"/>
      <c r="DL324" s="117"/>
      <c r="DM324" s="117"/>
      <c r="DN324" s="117"/>
      <c r="DO324" s="117"/>
      <c r="DP324" s="117"/>
      <c r="DQ324" s="117"/>
      <c r="DR324" s="117"/>
      <c r="DS324" s="117"/>
      <c r="DT324" s="117"/>
      <c r="DU324" s="117"/>
      <c r="DV324" s="117"/>
      <c r="DW324" s="117"/>
      <c r="DX324" s="117"/>
      <c r="DY324" s="117"/>
      <c r="DZ324" s="117"/>
      <c r="EA324" s="117"/>
      <c r="EB324" s="117"/>
      <c r="EC324" s="117"/>
      <c r="ED324" s="117"/>
      <c r="EE324" s="117"/>
      <c r="EF324" s="117"/>
      <c r="EG324" s="117"/>
      <c r="EH324" s="117"/>
      <c r="EI324" s="117"/>
      <c r="EJ324" s="117"/>
      <c r="EK324" s="117"/>
      <c r="EL324" s="117"/>
      <c r="EM324" s="117"/>
      <c r="EN324" s="117"/>
      <c r="EO324" s="117"/>
      <c r="EP324" s="117"/>
      <c r="EQ324" s="117"/>
      <c r="ER324" s="117"/>
      <c r="ES324" s="117"/>
      <c r="ET324" s="117"/>
      <c r="EU324" s="117"/>
      <c r="EV324" s="117"/>
      <c r="EW324" s="117"/>
      <c r="EX324" s="117"/>
      <c r="EY324" s="117"/>
      <c r="EZ324" s="117"/>
      <c r="FA324" s="117"/>
      <c r="FB324" s="117"/>
      <c r="FC324" s="117"/>
      <c r="FD324" s="117"/>
      <c r="FE324" s="117"/>
      <c r="FF324" s="117"/>
      <c r="FG324" s="117"/>
      <c r="FH324" s="117"/>
      <c r="FI324" s="117"/>
      <c r="FJ324" s="117"/>
      <c r="FK324" s="117"/>
      <c r="FL324" s="117"/>
      <c r="FM324" s="117"/>
      <c r="FN324" s="117"/>
      <c r="FO324" s="117"/>
      <c r="FP324" s="117"/>
      <c r="FQ324" s="117"/>
      <c r="FR324" s="117"/>
      <c r="FS324" s="117"/>
      <c r="FT324" s="117"/>
      <c r="FU324" s="117"/>
      <c r="FV324" s="117"/>
      <c r="FW324" s="117"/>
      <c r="FX324" s="117"/>
      <c r="FY324" s="117"/>
      <c r="FZ324" s="117"/>
      <c r="GA324" s="117"/>
      <c r="GB324" s="117"/>
      <c r="GC324" s="117"/>
      <c r="GD324" s="117"/>
      <c r="GE324" s="117"/>
      <c r="GF324" s="117"/>
      <c r="GG324" s="117"/>
      <c r="GH324" s="117"/>
      <c r="GI324" s="117"/>
      <c r="GJ324" s="117"/>
      <c r="GK324" s="117"/>
      <c r="GL324" s="117"/>
      <c r="GM324" s="117"/>
      <c r="GN324" s="117"/>
      <c r="GO324" s="117"/>
      <c r="GP324" s="117"/>
      <c r="GQ324" s="117"/>
      <c r="GR324" s="117"/>
      <c r="GS324" s="117"/>
      <c r="GT324" s="117"/>
      <c r="GU324" s="117"/>
      <c r="GV324" s="117"/>
      <c r="GW324" s="117"/>
      <c r="GX324" s="117"/>
      <c r="GY324" s="117"/>
      <c r="GZ324" s="117"/>
      <c r="HA324" s="117"/>
      <c r="HB324" s="117"/>
      <c r="HC324" s="117"/>
      <c r="HD324" s="117"/>
      <c r="HE324" s="117"/>
      <c r="HF324" s="117"/>
      <c r="HG324" s="117"/>
      <c r="HH324" s="117"/>
      <c r="HI324" s="117"/>
      <c r="HJ324" s="117"/>
      <c r="HK324" s="117"/>
      <c r="HL324" s="117"/>
      <c r="HM324" s="117"/>
      <c r="HN324" s="117"/>
      <c r="HO324" s="117"/>
      <c r="HP324" s="117"/>
      <c r="HQ324" s="117"/>
      <c r="HR324" s="117"/>
      <c r="HS324" s="117"/>
      <c r="HT324" s="117"/>
      <c r="HU324" s="117"/>
      <c r="HV324" s="117"/>
      <c r="HW324" s="117"/>
      <c r="HX324" s="117"/>
      <c r="HY324" s="117"/>
      <c r="HZ324" s="117"/>
      <c r="IA324" s="117"/>
      <c r="IB324" s="117"/>
      <c r="IC324" s="117"/>
      <c r="ID324" s="117"/>
      <c r="IE324" s="117"/>
      <c r="IF324" s="117"/>
      <c r="IG324" s="117"/>
      <c r="IH324" s="117"/>
      <c r="II324" s="117"/>
      <c r="IJ324" s="117"/>
      <c r="IK324" s="117"/>
      <c r="IL324" s="117"/>
      <c r="IM324" s="117"/>
      <c r="IN324" s="117"/>
      <c r="IO324" s="117"/>
      <c r="IP324" s="117"/>
      <c r="IQ324" s="117"/>
      <c r="IR324" s="117"/>
      <c r="IS324" s="117"/>
      <c r="IT324" s="117"/>
      <c r="IU324" s="117"/>
      <c r="IV324" s="117"/>
      <c r="IW324" s="117"/>
    </row>
    <row r="325" customFormat="false" ht="12.75" hidden="false" customHeight="false" outlineLevel="0" collapsed="false">
      <c r="A325" s="117"/>
      <c r="B325" s="128"/>
      <c r="L325" s="117"/>
      <c r="M325" s="117"/>
      <c r="N325" s="117"/>
      <c r="O325" s="117"/>
      <c r="P325" s="117"/>
      <c r="Q325" s="117"/>
      <c r="R325" s="117"/>
      <c r="S325" s="117"/>
      <c r="T325" s="117"/>
      <c r="U325" s="117"/>
      <c r="V325" s="117"/>
      <c r="W325" s="117"/>
      <c r="X325" s="117"/>
      <c r="Y325" s="117"/>
      <c r="Z325" s="117"/>
      <c r="AA325" s="117"/>
      <c r="AB325" s="117"/>
      <c r="AC325" s="117"/>
      <c r="AD325" s="117"/>
      <c r="AE325" s="117"/>
      <c r="AF325" s="117"/>
      <c r="AG325" s="117"/>
      <c r="AH325" s="117"/>
      <c r="AI325" s="117"/>
      <c r="AJ325" s="117"/>
      <c r="AK325" s="117"/>
      <c r="AL325" s="117"/>
      <c r="AM325" s="117"/>
      <c r="AN325" s="117"/>
      <c r="AO325" s="117"/>
      <c r="AP325" s="117"/>
      <c r="AQ325" s="117"/>
      <c r="AR325" s="117"/>
      <c r="AS325" s="117"/>
      <c r="AT325" s="117"/>
      <c r="AU325" s="117"/>
      <c r="AV325" s="117"/>
      <c r="AW325" s="117"/>
      <c r="AX325" s="117"/>
      <c r="AY325" s="117"/>
      <c r="AZ325" s="117"/>
      <c r="BA325" s="117"/>
      <c r="BB325" s="117"/>
      <c r="BC325" s="117"/>
      <c r="BD325" s="117"/>
      <c r="BE325" s="117"/>
      <c r="BF325" s="117"/>
      <c r="BG325" s="117"/>
      <c r="BH325" s="117"/>
      <c r="BI325" s="117"/>
      <c r="BJ325" s="117"/>
      <c r="BK325" s="117"/>
      <c r="BL325" s="117"/>
      <c r="BM325" s="117"/>
      <c r="BN325" s="117"/>
      <c r="BO325" s="117"/>
      <c r="BP325" s="117"/>
      <c r="BQ325" s="117"/>
      <c r="BR325" s="117"/>
      <c r="BS325" s="117"/>
      <c r="BT325" s="117"/>
      <c r="BU325" s="117"/>
      <c r="BV325" s="117"/>
      <c r="BW325" s="117"/>
      <c r="BX325" s="117"/>
      <c r="BY325" s="117"/>
      <c r="BZ325" s="117"/>
      <c r="CA325" s="117"/>
      <c r="CB325" s="117"/>
      <c r="CC325" s="117"/>
      <c r="CD325" s="117"/>
      <c r="CE325" s="117"/>
      <c r="CF325" s="117"/>
      <c r="CG325" s="117"/>
      <c r="CH325" s="117"/>
      <c r="CI325" s="117"/>
      <c r="CJ325" s="117"/>
      <c r="CK325" s="117"/>
      <c r="CL325" s="117"/>
      <c r="CM325" s="117"/>
      <c r="CN325" s="117"/>
      <c r="CO325" s="117"/>
      <c r="CP325" s="117"/>
      <c r="CQ325" s="117"/>
      <c r="CR325" s="117"/>
      <c r="CS325" s="117"/>
      <c r="CT325" s="117"/>
      <c r="CU325" s="117"/>
      <c r="CV325" s="117"/>
      <c r="CW325" s="117"/>
      <c r="CX325" s="117"/>
      <c r="CY325" s="117"/>
      <c r="CZ325" s="117"/>
      <c r="DA325" s="117"/>
      <c r="DB325" s="117"/>
      <c r="DC325" s="117"/>
      <c r="DD325" s="117"/>
      <c r="DE325" s="117"/>
      <c r="DF325" s="117"/>
      <c r="DG325" s="117"/>
      <c r="DH325" s="117"/>
      <c r="DI325" s="117"/>
      <c r="DJ325" s="117"/>
      <c r="DK325" s="117"/>
      <c r="DL325" s="117"/>
      <c r="DM325" s="117"/>
      <c r="DN325" s="117"/>
      <c r="DO325" s="117"/>
      <c r="DP325" s="117"/>
      <c r="DQ325" s="117"/>
      <c r="DR325" s="117"/>
      <c r="DS325" s="117"/>
      <c r="DT325" s="117"/>
      <c r="DU325" s="117"/>
      <c r="DV325" s="117"/>
      <c r="DW325" s="117"/>
      <c r="DX325" s="117"/>
      <c r="DY325" s="117"/>
      <c r="DZ325" s="117"/>
      <c r="EA325" s="117"/>
      <c r="EB325" s="117"/>
      <c r="EC325" s="117"/>
      <c r="ED325" s="117"/>
      <c r="EE325" s="117"/>
      <c r="EF325" s="117"/>
      <c r="EG325" s="117"/>
      <c r="EH325" s="117"/>
      <c r="EI325" s="117"/>
      <c r="EJ325" s="117"/>
      <c r="EK325" s="117"/>
      <c r="EL325" s="117"/>
      <c r="EM325" s="117"/>
      <c r="EN325" s="117"/>
      <c r="EO325" s="117"/>
      <c r="EP325" s="117"/>
      <c r="EQ325" s="117"/>
      <c r="ER325" s="117"/>
      <c r="ES325" s="117"/>
      <c r="ET325" s="117"/>
      <c r="EU325" s="117"/>
      <c r="EV325" s="117"/>
      <c r="EW325" s="117"/>
      <c r="EX325" s="117"/>
      <c r="EY325" s="117"/>
      <c r="EZ325" s="117"/>
      <c r="FA325" s="117"/>
      <c r="FB325" s="117"/>
      <c r="FC325" s="117"/>
      <c r="FD325" s="117"/>
      <c r="FE325" s="117"/>
      <c r="FF325" s="117"/>
      <c r="FG325" s="117"/>
      <c r="FH325" s="117"/>
      <c r="FI325" s="117"/>
      <c r="FJ325" s="117"/>
      <c r="FK325" s="117"/>
      <c r="FL325" s="117"/>
      <c r="FM325" s="117"/>
      <c r="FN325" s="117"/>
      <c r="FO325" s="117"/>
      <c r="FP325" s="117"/>
      <c r="FQ325" s="117"/>
      <c r="FR325" s="117"/>
      <c r="FS325" s="117"/>
      <c r="FT325" s="117"/>
      <c r="FU325" s="117"/>
      <c r="FV325" s="117"/>
      <c r="FW325" s="117"/>
      <c r="FX325" s="117"/>
      <c r="FY325" s="117"/>
      <c r="FZ325" s="117"/>
      <c r="GA325" s="117"/>
      <c r="GB325" s="117"/>
      <c r="GC325" s="117"/>
      <c r="GD325" s="117"/>
      <c r="GE325" s="117"/>
      <c r="GF325" s="117"/>
      <c r="GG325" s="117"/>
      <c r="GH325" s="117"/>
      <c r="GI325" s="117"/>
      <c r="GJ325" s="117"/>
      <c r="GK325" s="117"/>
      <c r="GL325" s="117"/>
      <c r="GM325" s="117"/>
      <c r="GN325" s="117"/>
      <c r="GO325" s="117"/>
      <c r="GP325" s="117"/>
      <c r="GQ325" s="117"/>
      <c r="GR325" s="117"/>
      <c r="GS325" s="117"/>
      <c r="GT325" s="117"/>
      <c r="GU325" s="117"/>
      <c r="GV325" s="117"/>
      <c r="GW325" s="117"/>
      <c r="GX325" s="117"/>
      <c r="GY325" s="117"/>
      <c r="GZ325" s="117"/>
      <c r="HA325" s="117"/>
      <c r="HB325" s="117"/>
      <c r="HC325" s="117"/>
      <c r="HD325" s="117"/>
      <c r="HE325" s="117"/>
      <c r="HF325" s="117"/>
      <c r="HG325" s="117"/>
      <c r="HH325" s="117"/>
      <c r="HI325" s="117"/>
      <c r="HJ325" s="117"/>
      <c r="HK325" s="117"/>
      <c r="HL325" s="117"/>
      <c r="HM325" s="117"/>
      <c r="HN325" s="117"/>
      <c r="HO325" s="117"/>
      <c r="HP325" s="117"/>
      <c r="HQ325" s="117"/>
      <c r="HR325" s="117"/>
      <c r="HS325" s="117"/>
      <c r="HT325" s="117"/>
      <c r="HU325" s="117"/>
      <c r="HV325" s="117"/>
      <c r="HW325" s="117"/>
      <c r="HX325" s="117"/>
      <c r="HY325" s="117"/>
      <c r="HZ325" s="117"/>
      <c r="IA325" s="117"/>
      <c r="IB325" s="117"/>
      <c r="IC325" s="117"/>
      <c r="ID325" s="117"/>
      <c r="IE325" s="117"/>
      <c r="IF325" s="117"/>
      <c r="IG325" s="117"/>
      <c r="IH325" s="117"/>
      <c r="II325" s="117"/>
      <c r="IJ325" s="117"/>
      <c r="IK325" s="117"/>
      <c r="IL325" s="117"/>
      <c r="IM325" s="117"/>
      <c r="IN325" s="117"/>
      <c r="IO325" s="117"/>
      <c r="IP325" s="117"/>
      <c r="IQ325" s="117"/>
      <c r="IR325" s="117"/>
      <c r="IS325" s="117"/>
      <c r="IT325" s="117"/>
      <c r="IU325" s="117"/>
      <c r="IV325" s="117"/>
      <c r="IW325" s="117"/>
    </row>
    <row r="326" customFormat="false" ht="12.75" hidden="false" customHeight="false" outlineLevel="0" collapsed="false">
      <c r="A326" s="117"/>
      <c r="B326" s="128"/>
      <c r="L326" s="117"/>
      <c r="M326" s="117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  <c r="Z326" s="117"/>
      <c r="AA326" s="117"/>
      <c r="AB326" s="117"/>
      <c r="AC326" s="117"/>
      <c r="AD326" s="117"/>
      <c r="AE326" s="117"/>
      <c r="AF326" s="117"/>
      <c r="AG326" s="117"/>
      <c r="AH326" s="117"/>
      <c r="AI326" s="117"/>
      <c r="AJ326" s="117"/>
      <c r="AK326" s="117"/>
      <c r="AL326" s="117"/>
      <c r="AM326" s="117"/>
      <c r="AN326" s="117"/>
      <c r="AO326" s="117"/>
      <c r="AP326" s="117"/>
      <c r="AQ326" s="117"/>
      <c r="AR326" s="117"/>
      <c r="AS326" s="117"/>
      <c r="AT326" s="117"/>
      <c r="AU326" s="117"/>
      <c r="AV326" s="117"/>
      <c r="AW326" s="117"/>
      <c r="AX326" s="117"/>
      <c r="AY326" s="117"/>
      <c r="AZ326" s="117"/>
      <c r="BA326" s="117"/>
      <c r="BB326" s="117"/>
      <c r="BC326" s="117"/>
      <c r="BD326" s="117"/>
      <c r="BE326" s="117"/>
      <c r="BF326" s="117"/>
      <c r="BG326" s="117"/>
      <c r="BH326" s="117"/>
      <c r="BI326" s="117"/>
      <c r="BJ326" s="117"/>
      <c r="BK326" s="117"/>
      <c r="BL326" s="117"/>
      <c r="BM326" s="117"/>
      <c r="BN326" s="117"/>
      <c r="BO326" s="117"/>
      <c r="BP326" s="117"/>
      <c r="BQ326" s="117"/>
      <c r="BR326" s="117"/>
      <c r="BS326" s="117"/>
      <c r="BT326" s="117"/>
      <c r="BU326" s="117"/>
      <c r="BV326" s="117"/>
      <c r="BW326" s="117"/>
      <c r="BX326" s="117"/>
      <c r="BY326" s="117"/>
      <c r="BZ326" s="117"/>
      <c r="CA326" s="117"/>
      <c r="CB326" s="117"/>
      <c r="CC326" s="117"/>
      <c r="CD326" s="117"/>
      <c r="CE326" s="117"/>
      <c r="CF326" s="117"/>
      <c r="CG326" s="117"/>
      <c r="CH326" s="117"/>
      <c r="CI326" s="117"/>
      <c r="CJ326" s="117"/>
      <c r="CK326" s="117"/>
      <c r="CL326" s="117"/>
      <c r="CM326" s="117"/>
      <c r="CN326" s="117"/>
      <c r="CO326" s="117"/>
      <c r="CP326" s="117"/>
      <c r="CQ326" s="117"/>
      <c r="CR326" s="117"/>
      <c r="CS326" s="117"/>
      <c r="CT326" s="117"/>
      <c r="CU326" s="117"/>
      <c r="CV326" s="117"/>
      <c r="CW326" s="117"/>
      <c r="CX326" s="117"/>
      <c r="CY326" s="117"/>
      <c r="CZ326" s="117"/>
      <c r="DA326" s="117"/>
      <c r="DB326" s="117"/>
      <c r="DC326" s="117"/>
      <c r="DD326" s="117"/>
      <c r="DE326" s="117"/>
      <c r="DF326" s="117"/>
      <c r="DG326" s="117"/>
      <c r="DH326" s="117"/>
      <c r="DI326" s="117"/>
      <c r="DJ326" s="117"/>
      <c r="DK326" s="117"/>
      <c r="DL326" s="117"/>
      <c r="DM326" s="117"/>
      <c r="DN326" s="117"/>
      <c r="DO326" s="117"/>
      <c r="DP326" s="117"/>
      <c r="DQ326" s="117"/>
      <c r="DR326" s="117"/>
      <c r="DS326" s="117"/>
      <c r="DT326" s="117"/>
      <c r="DU326" s="117"/>
      <c r="DV326" s="117"/>
      <c r="DW326" s="117"/>
      <c r="DX326" s="117"/>
      <c r="DY326" s="117"/>
      <c r="DZ326" s="117"/>
      <c r="EA326" s="117"/>
      <c r="EB326" s="117"/>
      <c r="EC326" s="117"/>
      <c r="ED326" s="117"/>
      <c r="EE326" s="117"/>
      <c r="EF326" s="117"/>
      <c r="EG326" s="117"/>
      <c r="EH326" s="117"/>
      <c r="EI326" s="117"/>
      <c r="EJ326" s="117"/>
      <c r="EK326" s="117"/>
      <c r="EL326" s="117"/>
      <c r="EM326" s="117"/>
      <c r="EN326" s="117"/>
      <c r="EO326" s="117"/>
      <c r="EP326" s="117"/>
      <c r="EQ326" s="117"/>
      <c r="ER326" s="117"/>
      <c r="ES326" s="117"/>
      <c r="ET326" s="117"/>
      <c r="EU326" s="117"/>
      <c r="EV326" s="117"/>
      <c r="EW326" s="117"/>
      <c r="EX326" s="117"/>
      <c r="EY326" s="117"/>
      <c r="EZ326" s="117"/>
      <c r="FA326" s="117"/>
      <c r="FB326" s="117"/>
      <c r="FC326" s="117"/>
      <c r="FD326" s="117"/>
      <c r="FE326" s="117"/>
      <c r="FF326" s="117"/>
      <c r="FG326" s="117"/>
      <c r="FH326" s="117"/>
      <c r="FI326" s="117"/>
      <c r="FJ326" s="117"/>
      <c r="FK326" s="117"/>
      <c r="FL326" s="117"/>
      <c r="FM326" s="117"/>
      <c r="FN326" s="117"/>
      <c r="FO326" s="117"/>
      <c r="FP326" s="117"/>
      <c r="FQ326" s="117"/>
      <c r="FR326" s="117"/>
      <c r="FS326" s="117"/>
      <c r="FT326" s="117"/>
      <c r="FU326" s="117"/>
      <c r="FV326" s="117"/>
      <c r="FW326" s="117"/>
      <c r="FX326" s="117"/>
      <c r="FY326" s="117"/>
      <c r="FZ326" s="117"/>
      <c r="GA326" s="117"/>
      <c r="GB326" s="117"/>
      <c r="GC326" s="117"/>
      <c r="GD326" s="117"/>
      <c r="GE326" s="117"/>
      <c r="GF326" s="117"/>
      <c r="GG326" s="117"/>
      <c r="GH326" s="117"/>
      <c r="GI326" s="117"/>
      <c r="GJ326" s="117"/>
      <c r="GK326" s="117"/>
      <c r="GL326" s="117"/>
      <c r="GM326" s="117"/>
      <c r="GN326" s="117"/>
      <c r="GO326" s="117"/>
      <c r="GP326" s="117"/>
      <c r="GQ326" s="117"/>
      <c r="GR326" s="117"/>
      <c r="GS326" s="117"/>
      <c r="GT326" s="117"/>
      <c r="GU326" s="117"/>
      <c r="GV326" s="117"/>
      <c r="GW326" s="117"/>
      <c r="GX326" s="117"/>
      <c r="GY326" s="117"/>
      <c r="GZ326" s="117"/>
      <c r="HA326" s="117"/>
      <c r="HB326" s="117"/>
      <c r="HC326" s="117"/>
      <c r="HD326" s="117"/>
      <c r="HE326" s="117"/>
      <c r="HF326" s="117"/>
      <c r="HG326" s="117"/>
      <c r="HH326" s="117"/>
      <c r="HI326" s="117"/>
      <c r="HJ326" s="117"/>
      <c r="HK326" s="117"/>
      <c r="HL326" s="117"/>
      <c r="HM326" s="117"/>
      <c r="HN326" s="117"/>
      <c r="HO326" s="117"/>
      <c r="HP326" s="117"/>
      <c r="HQ326" s="117"/>
      <c r="HR326" s="117"/>
      <c r="HS326" s="117"/>
      <c r="HT326" s="117"/>
      <c r="HU326" s="117"/>
      <c r="HV326" s="117"/>
      <c r="HW326" s="117"/>
      <c r="HX326" s="117"/>
      <c r="HY326" s="117"/>
      <c r="HZ326" s="117"/>
      <c r="IA326" s="117"/>
      <c r="IB326" s="117"/>
      <c r="IC326" s="117"/>
      <c r="ID326" s="117"/>
      <c r="IE326" s="117"/>
      <c r="IF326" s="117"/>
      <c r="IG326" s="117"/>
      <c r="IH326" s="117"/>
      <c r="II326" s="117"/>
      <c r="IJ326" s="117"/>
      <c r="IK326" s="117"/>
      <c r="IL326" s="117"/>
      <c r="IM326" s="117"/>
      <c r="IN326" s="117"/>
      <c r="IO326" s="117"/>
      <c r="IP326" s="117"/>
      <c r="IQ326" s="117"/>
      <c r="IR326" s="117"/>
      <c r="IS326" s="117"/>
      <c r="IT326" s="117"/>
      <c r="IU326" s="117"/>
      <c r="IV326" s="117"/>
      <c r="IW326" s="117"/>
    </row>
    <row r="327" customFormat="false" ht="12.75" hidden="false" customHeight="false" outlineLevel="0" collapsed="false">
      <c r="A327" s="117"/>
      <c r="B327" s="128"/>
      <c r="L327" s="117"/>
      <c r="M327" s="117"/>
      <c r="N327" s="117"/>
      <c r="O327" s="117"/>
      <c r="P327" s="117"/>
      <c r="Q327" s="117"/>
      <c r="R327" s="117"/>
      <c r="S327" s="117"/>
      <c r="T327" s="117"/>
      <c r="U327" s="117"/>
      <c r="V327" s="117"/>
      <c r="W327" s="117"/>
      <c r="X327" s="117"/>
      <c r="Y327" s="117"/>
      <c r="Z327" s="117"/>
      <c r="AA327" s="117"/>
      <c r="AB327" s="117"/>
      <c r="AC327" s="117"/>
      <c r="AD327" s="117"/>
      <c r="AE327" s="117"/>
      <c r="AF327" s="117"/>
      <c r="AG327" s="117"/>
      <c r="AH327" s="117"/>
      <c r="AI327" s="117"/>
      <c r="AJ327" s="117"/>
      <c r="AK327" s="117"/>
      <c r="AL327" s="117"/>
      <c r="AM327" s="117"/>
      <c r="AN327" s="117"/>
      <c r="AO327" s="117"/>
      <c r="AP327" s="117"/>
      <c r="AQ327" s="117"/>
      <c r="AR327" s="117"/>
      <c r="AS327" s="117"/>
      <c r="AT327" s="117"/>
      <c r="AU327" s="117"/>
      <c r="AV327" s="117"/>
      <c r="AW327" s="117"/>
      <c r="AX327" s="117"/>
      <c r="AY327" s="117"/>
      <c r="AZ327" s="117"/>
      <c r="BA327" s="117"/>
      <c r="BB327" s="117"/>
      <c r="BC327" s="117"/>
      <c r="BD327" s="117"/>
      <c r="BE327" s="117"/>
      <c r="BF327" s="117"/>
      <c r="BG327" s="117"/>
      <c r="BH327" s="117"/>
      <c r="BI327" s="117"/>
      <c r="BJ327" s="117"/>
      <c r="BK327" s="117"/>
      <c r="BL327" s="117"/>
      <c r="BM327" s="117"/>
      <c r="BN327" s="117"/>
      <c r="BO327" s="117"/>
      <c r="BP327" s="117"/>
      <c r="BQ327" s="117"/>
      <c r="BR327" s="117"/>
      <c r="BS327" s="117"/>
      <c r="BT327" s="117"/>
      <c r="BU327" s="117"/>
      <c r="BV327" s="117"/>
      <c r="BW327" s="117"/>
      <c r="BX327" s="117"/>
      <c r="BY327" s="117"/>
      <c r="BZ327" s="117"/>
      <c r="CA327" s="117"/>
      <c r="CB327" s="117"/>
      <c r="CC327" s="117"/>
      <c r="CD327" s="117"/>
      <c r="CE327" s="117"/>
      <c r="CF327" s="117"/>
      <c r="CG327" s="117"/>
      <c r="CH327" s="117"/>
      <c r="CI327" s="117"/>
      <c r="CJ327" s="117"/>
      <c r="CK327" s="117"/>
      <c r="CL327" s="117"/>
      <c r="CM327" s="117"/>
      <c r="CN327" s="117"/>
      <c r="CO327" s="117"/>
      <c r="CP327" s="117"/>
      <c r="CQ327" s="117"/>
      <c r="CR327" s="117"/>
      <c r="CS327" s="117"/>
      <c r="CT327" s="117"/>
      <c r="CU327" s="117"/>
      <c r="CV327" s="117"/>
      <c r="CW327" s="117"/>
      <c r="CX327" s="117"/>
      <c r="CY327" s="117"/>
      <c r="CZ327" s="117"/>
      <c r="DA327" s="117"/>
      <c r="DB327" s="117"/>
      <c r="DC327" s="117"/>
      <c r="DD327" s="117"/>
      <c r="DE327" s="117"/>
      <c r="DF327" s="117"/>
      <c r="DG327" s="117"/>
      <c r="DH327" s="117"/>
      <c r="DI327" s="117"/>
      <c r="DJ327" s="117"/>
      <c r="DK327" s="117"/>
      <c r="DL327" s="117"/>
      <c r="DM327" s="117"/>
      <c r="DN327" s="117"/>
      <c r="DO327" s="117"/>
      <c r="DP327" s="117"/>
      <c r="DQ327" s="117"/>
      <c r="DR327" s="117"/>
      <c r="DS327" s="117"/>
      <c r="DT327" s="117"/>
      <c r="DU327" s="117"/>
      <c r="DV327" s="117"/>
      <c r="DW327" s="117"/>
      <c r="DX327" s="117"/>
      <c r="DY327" s="117"/>
      <c r="DZ327" s="117"/>
      <c r="EA327" s="117"/>
      <c r="EB327" s="117"/>
      <c r="EC327" s="117"/>
      <c r="ED327" s="117"/>
      <c r="EE327" s="117"/>
      <c r="EF327" s="117"/>
      <c r="EG327" s="117"/>
      <c r="EH327" s="117"/>
      <c r="EI327" s="117"/>
      <c r="EJ327" s="117"/>
      <c r="EK327" s="117"/>
      <c r="EL327" s="117"/>
      <c r="EM327" s="117"/>
      <c r="EN327" s="117"/>
      <c r="EO327" s="117"/>
      <c r="EP327" s="117"/>
      <c r="EQ327" s="117"/>
      <c r="ER327" s="117"/>
      <c r="ES327" s="117"/>
      <c r="ET327" s="117"/>
      <c r="EU327" s="117"/>
      <c r="EV327" s="117"/>
      <c r="EW327" s="117"/>
      <c r="EX327" s="117"/>
      <c r="EY327" s="117"/>
      <c r="EZ327" s="117"/>
      <c r="FA327" s="117"/>
      <c r="FB327" s="117"/>
      <c r="FC327" s="117"/>
      <c r="FD327" s="117"/>
      <c r="FE327" s="117"/>
      <c r="FF327" s="117"/>
      <c r="FG327" s="117"/>
      <c r="FH327" s="117"/>
      <c r="FI327" s="117"/>
      <c r="FJ327" s="117"/>
      <c r="FK327" s="117"/>
      <c r="FL327" s="117"/>
      <c r="FM327" s="117"/>
      <c r="FN327" s="117"/>
      <c r="FO327" s="117"/>
      <c r="FP327" s="117"/>
      <c r="FQ327" s="117"/>
      <c r="FR327" s="117"/>
      <c r="FS327" s="117"/>
      <c r="FT327" s="117"/>
      <c r="FU327" s="117"/>
      <c r="FV327" s="117"/>
      <c r="FW327" s="117"/>
      <c r="FX327" s="117"/>
      <c r="FY327" s="117"/>
      <c r="FZ327" s="117"/>
      <c r="GA327" s="117"/>
      <c r="GB327" s="117"/>
      <c r="GC327" s="117"/>
      <c r="GD327" s="117"/>
      <c r="GE327" s="117"/>
      <c r="GF327" s="117"/>
      <c r="GG327" s="117"/>
      <c r="GH327" s="117"/>
      <c r="GI327" s="117"/>
      <c r="GJ327" s="117"/>
      <c r="GK327" s="117"/>
      <c r="GL327" s="117"/>
      <c r="GM327" s="117"/>
      <c r="GN327" s="117"/>
      <c r="GO327" s="117"/>
      <c r="GP327" s="117"/>
      <c r="GQ327" s="117"/>
      <c r="GR327" s="117"/>
      <c r="GS327" s="117"/>
      <c r="GT327" s="117"/>
      <c r="GU327" s="117"/>
      <c r="GV327" s="117"/>
      <c r="GW327" s="117"/>
      <c r="GX327" s="117"/>
      <c r="GY327" s="117"/>
      <c r="GZ327" s="117"/>
      <c r="HA327" s="117"/>
      <c r="HB327" s="117"/>
      <c r="HC327" s="117"/>
      <c r="HD327" s="117"/>
      <c r="HE327" s="117"/>
      <c r="HF327" s="117"/>
      <c r="HG327" s="117"/>
      <c r="HH327" s="117"/>
      <c r="HI327" s="117"/>
      <c r="HJ327" s="117"/>
      <c r="HK327" s="117"/>
      <c r="HL327" s="117"/>
      <c r="HM327" s="117"/>
      <c r="HN327" s="117"/>
      <c r="HO327" s="117"/>
      <c r="HP327" s="117"/>
      <c r="HQ327" s="117"/>
      <c r="HR327" s="117"/>
      <c r="HS327" s="117"/>
      <c r="HT327" s="117"/>
      <c r="HU327" s="117"/>
      <c r="HV327" s="117"/>
      <c r="HW327" s="117"/>
      <c r="HX327" s="117"/>
      <c r="HY327" s="117"/>
      <c r="HZ327" s="117"/>
      <c r="IA327" s="117"/>
      <c r="IB327" s="117"/>
      <c r="IC327" s="117"/>
      <c r="ID327" s="117"/>
      <c r="IE327" s="117"/>
      <c r="IF327" s="117"/>
      <c r="IG327" s="117"/>
      <c r="IH327" s="117"/>
      <c r="II327" s="117"/>
      <c r="IJ327" s="117"/>
      <c r="IK327" s="117"/>
      <c r="IL327" s="117"/>
      <c r="IM327" s="117"/>
      <c r="IN327" s="117"/>
      <c r="IO327" s="117"/>
      <c r="IP327" s="117"/>
      <c r="IQ327" s="117"/>
      <c r="IR327" s="117"/>
      <c r="IS327" s="117"/>
      <c r="IT327" s="117"/>
      <c r="IU327" s="117"/>
      <c r="IV327" s="117"/>
      <c r="IW327" s="117"/>
    </row>
    <row r="328" customFormat="false" ht="12.75" hidden="false" customHeight="false" outlineLevel="0" collapsed="false">
      <c r="A328" s="117"/>
      <c r="B328" s="128"/>
      <c r="L328" s="117"/>
      <c r="M328" s="117"/>
      <c r="N328" s="117"/>
      <c r="O328" s="117"/>
      <c r="P328" s="117"/>
      <c r="Q328" s="117"/>
      <c r="R328" s="117"/>
      <c r="S328" s="117"/>
      <c r="T328" s="117"/>
      <c r="U328" s="117"/>
      <c r="V328" s="117"/>
      <c r="W328" s="117"/>
      <c r="X328" s="117"/>
      <c r="Y328" s="117"/>
      <c r="Z328" s="117"/>
      <c r="AA328" s="117"/>
      <c r="AB328" s="117"/>
      <c r="AC328" s="117"/>
      <c r="AD328" s="117"/>
      <c r="AE328" s="117"/>
      <c r="AF328" s="117"/>
      <c r="AG328" s="117"/>
      <c r="AH328" s="117"/>
      <c r="AI328" s="117"/>
      <c r="AJ328" s="117"/>
      <c r="AK328" s="117"/>
      <c r="AL328" s="117"/>
      <c r="AM328" s="117"/>
      <c r="AN328" s="117"/>
      <c r="AO328" s="117"/>
      <c r="AP328" s="117"/>
      <c r="AQ328" s="117"/>
      <c r="AR328" s="117"/>
      <c r="AS328" s="117"/>
      <c r="AT328" s="117"/>
      <c r="AU328" s="117"/>
      <c r="AV328" s="117"/>
      <c r="AW328" s="117"/>
      <c r="AX328" s="117"/>
      <c r="AY328" s="117"/>
      <c r="AZ328" s="117"/>
      <c r="BA328" s="117"/>
      <c r="BB328" s="117"/>
      <c r="BC328" s="117"/>
      <c r="BD328" s="117"/>
      <c r="BE328" s="117"/>
      <c r="BF328" s="117"/>
      <c r="BG328" s="117"/>
      <c r="BH328" s="117"/>
      <c r="BI328" s="117"/>
      <c r="BJ328" s="117"/>
      <c r="BK328" s="117"/>
      <c r="BL328" s="117"/>
      <c r="BM328" s="117"/>
      <c r="BN328" s="117"/>
      <c r="BO328" s="117"/>
      <c r="BP328" s="117"/>
      <c r="BQ328" s="117"/>
      <c r="BR328" s="117"/>
      <c r="BS328" s="117"/>
      <c r="BT328" s="117"/>
      <c r="BU328" s="117"/>
      <c r="BV328" s="117"/>
      <c r="BW328" s="117"/>
      <c r="BX328" s="117"/>
      <c r="BY328" s="117"/>
      <c r="BZ328" s="117"/>
      <c r="CA328" s="117"/>
      <c r="CB328" s="117"/>
      <c r="CC328" s="117"/>
      <c r="CD328" s="117"/>
      <c r="CE328" s="117"/>
      <c r="CF328" s="117"/>
      <c r="CG328" s="117"/>
      <c r="CH328" s="117"/>
      <c r="CI328" s="117"/>
      <c r="CJ328" s="117"/>
      <c r="CK328" s="117"/>
      <c r="CL328" s="117"/>
      <c r="CM328" s="117"/>
      <c r="CN328" s="117"/>
      <c r="CO328" s="117"/>
      <c r="CP328" s="117"/>
      <c r="CQ328" s="117"/>
      <c r="CR328" s="117"/>
      <c r="CS328" s="117"/>
      <c r="CT328" s="117"/>
      <c r="CU328" s="117"/>
      <c r="CV328" s="117"/>
      <c r="CW328" s="117"/>
      <c r="CX328" s="117"/>
      <c r="CY328" s="117"/>
      <c r="CZ328" s="117"/>
      <c r="DA328" s="117"/>
      <c r="DB328" s="117"/>
      <c r="DC328" s="117"/>
      <c r="DD328" s="117"/>
      <c r="DE328" s="117"/>
      <c r="DF328" s="117"/>
      <c r="DG328" s="117"/>
      <c r="DH328" s="117"/>
      <c r="DI328" s="117"/>
      <c r="DJ328" s="117"/>
      <c r="DK328" s="117"/>
      <c r="DL328" s="117"/>
      <c r="DM328" s="117"/>
      <c r="DN328" s="117"/>
      <c r="DO328" s="117"/>
      <c r="DP328" s="117"/>
      <c r="DQ328" s="117"/>
      <c r="DR328" s="117"/>
      <c r="DS328" s="117"/>
      <c r="DT328" s="117"/>
      <c r="DU328" s="117"/>
      <c r="DV328" s="117"/>
      <c r="DW328" s="117"/>
      <c r="DX328" s="117"/>
      <c r="DY328" s="117"/>
      <c r="DZ328" s="117"/>
      <c r="EA328" s="117"/>
      <c r="EB328" s="117"/>
      <c r="EC328" s="117"/>
      <c r="ED328" s="117"/>
      <c r="EE328" s="117"/>
      <c r="EF328" s="117"/>
      <c r="EG328" s="117"/>
      <c r="EH328" s="117"/>
      <c r="EI328" s="117"/>
      <c r="EJ328" s="117"/>
      <c r="EK328" s="117"/>
      <c r="EL328" s="117"/>
      <c r="EM328" s="117"/>
      <c r="EN328" s="117"/>
      <c r="EO328" s="117"/>
      <c r="EP328" s="117"/>
      <c r="EQ328" s="117"/>
      <c r="ER328" s="117"/>
      <c r="ES328" s="117"/>
      <c r="ET328" s="117"/>
      <c r="EU328" s="117"/>
      <c r="EV328" s="117"/>
      <c r="EW328" s="117"/>
      <c r="EX328" s="117"/>
      <c r="EY328" s="117"/>
      <c r="EZ328" s="117"/>
      <c r="FA328" s="117"/>
      <c r="FB328" s="117"/>
      <c r="FC328" s="117"/>
      <c r="FD328" s="117"/>
      <c r="FE328" s="117"/>
      <c r="FF328" s="117"/>
      <c r="FG328" s="117"/>
      <c r="FH328" s="117"/>
      <c r="FI328" s="117"/>
      <c r="FJ328" s="117"/>
      <c r="FK328" s="117"/>
      <c r="FL328" s="117"/>
      <c r="FM328" s="117"/>
      <c r="FN328" s="117"/>
      <c r="FO328" s="117"/>
      <c r="FP328" s="117"/>
      <c r="FQ328" s="117"/>
      <c r="FR328" s="117"/>
      <c r="FS328" s="117"/>
      <c r="FT328" s="117"/>
      <c r="FU328" s="117"/>
      <c r="FV328" s="117"/>
      <c r="FW328" s="117"/>
      <c r="FX328" s="117"/>
      <c r="FY328" s="117"/>
      <c r="FZ328" s="117"/>
      <c r="GA328" s="117"/>
      <c r="GB328" s="117"/>
      <c r="GC328" s="117"/>
      <c r="GD328" s="117"/>
      <c r="GE328" s="117"/>
      <c r="GF328" s="117"/>
      <c r="GG328" s="117"/>
      <c r="GH328" s="117"/>
      <c r="GI328" s="117"/>
      <c r="GJ328" s="117"/>
      <c r="GK328" s="117"/>
      <c r="GL328" s="117"/>
      <c r="GM328" s="117"/>
      <c r="GN328" s="117"/>
      <c r="GO328" s="117"/>
      <c r="GP328" s="117"/>
      <c r="GQ328" s="117"/>
      <c r="GR328" s="117"/>
      <c r="GS328" s="117"/>
      <c r="GT328" s="117"/>
      <c r="GU328" s="117"/>
      <c r="GV328" s="117"/>
      <c r="GW328" s="117"/>
      <c r="GX328" s="117"/>
      <c r="GY328" s="117"/>
      <c r="GZ328" s="117"/>
      <c r="HA328" s="117"/>
      <c r="HB328" s="117"/>
      <c r="HC328" s="117"/>
      <c r="HD328" s="117"/>
      <c r="HE328" s="117"/>
      <c r="HF328" s="117"/>
      <c r="HG328" s="117"/>
      <c r="HH328" s="117"/>
      <c r="HI328" s="117"/>
      <c r="HJ328" s="117"/>
      <c r="HK328" s="117"/>
      <c r="HL328" s="117"/>
      <c r="HM328" s="117"/>
      <c r="HN328" s="117"/>
      <c r="HO328" s="117"/>
      <c r="HP328" s="117"/>
      <c r="HQ328" s="117"/>
      <c r="HR328" s="117"/>
      <c r="HS328" s="117"/>
      <c r="HT328" s="117"/>
      <c r="HU328" s="117"/>
      <c r="HV328" s="117"/>
      <c r="HW328" s="117"/>
      <c r="HX328" s="117"/>
      <c r="HY328" s="117"/>
      <c r="HZ328" s="117"/>
      <c r="IA328" s="117"/>
      <c r="IB328" s="117"/>
      <c r="IC328" s="117"/>
      <c r="ID328" s="117"/>
      <c r="IE328" s="117"/>
      <c r="IF328" s="117"/>
      <c r="IG328" s="117"/>
      <c r="IH328" s="117"/>
      <c r="II328" s="117"/>
      <c r="IJ328" s="117"/>
      <c r="IK328" s="117"/>
      <c r="IL328" s="117"/>
      <c r="IM328" s="117"/>
      <c r="IN328" s="117"/>
      <c r="IO328" s="117"/>
      <c r="IP328" s="117"/>
      <c r="IQ328" s="117"/>
      <c r="IR328" s="117"/>
      <c r="IS328" s="117"/>
      <c r="IT328" s="117"/>
      <c r="IU328" s="117"/>
      <c r="IV328" s="117"/>
      <c r="IW328" s="117"/>
    </row>
    <row r="329" customFormat="false" ht="12.75" hidden="false" customHeight="false" outlineLevel="0" collapsed="false">
      <c r="A329" s="117"/>
      <c r="B329" s="128"/>
      <c r="L329" s="117"/>
      <c r="M329" s="117"/>
      <c r="N329" s="117"/>
      <c r="O329" s="117"/>
      <c r="P329" s="117"/>
      <c r="Q329" s="117"/>
      <c r="R329" s="117"/>
      <c r="S329" s="117"/>
      <c r="T329" s="117"/>
      <c r="U329" s="117"/>
      <c r="V329" s="117"/>
      <c r="W329" s="117"/>
      <c r="X329" s="117"/>
      <c r="Y329" s="117"/>
      <c r="Z329" s="117"/>
      <c r="AA329" s="117"/>
      <c r="AB329" s="117"/>
      <c r="AC329" s="117"/>
      <c r="AD329" s="117"/>
      <c r="AE329" s="117"/>
      <c r="AF329" s="117"/>
      <c r="AG329" s="117"/>
      <c r="AH329" s="117"/>
      <c r="AI329" s="117"/>
      <c r="AJ329" s="117"/>
      <c r="AK329" s="117"/>
      <c r="AL329" s="117"/>
      <c r="AM329" s="117"/>
      <c r="AN329" s="117"/>
      <c r="AO329" s="117"/>
      <c r="AP329" s="117"/>
      <c r="AQ329" s="117"/>
      <c r="AR329" s="117"/>
      <c r="AS329" s="117"/>
      <c r="AT329" s="117"/>
      <c r="AU329" s="117"/>
      <c r="AV329" s="117"/>
      <c r="AW329" s="117"/>
      <c r="AX329" s="117"/>
      <c r="AY329" s="117"/>
      <c r="AZ329" s="117"/>
      <c r="BA329" s="117"/>
      <c r="BB329" s="117"/>
      <c r="BC329" s="117"/>
      <c r="BD329" s="117"/>
      <c r="BE329" s="117"/>
      <c r="BF329" s="117"/>
      <c r="BG329" s="117"/>
      <c r="BH329" s="117"/>
      <c r="BI329" s="117"/>
      <c r="BJ329" s="117"/>
      <c r="BK329" s="117"/>
      <c r="BL329" s="117"/>
      <c r="BM329" s="117"/>
      <c r="BN329" s="117"/>
      <c r="BO329" s="117"/>
      <c r="BP329" s="117"/>
      <c r="BQ329" s="117"/>
      <c r="BR329" s="117"/>
      <c r="BS329" s="117"/>
      <c r="BT329" s="117"/>
      <c r="BU329" s="117"/>
      <c r="BV329" s="117"/>
      <c r="BW329" s="117"/>
      <c r="BX329" s="117"/>
      <c r="BY329" s="117"/>
      <c r="BZ329" s="117"/>
      <c r="CA329" s="117"/>
      <c r="CB329" s="117"/>
      <c r="CC329" s="117"/>
      <c r="CD329" s="117"/>
      <c r="CE329" s="117"/>
      <c r="CF329" s="117"/>
      <c r="CG329" s="117"/>
      <c r="CH329" s="117"/>
      <c r="CI329" s="117"/>
      <c r="CJ329" s="117"/>
      <c r="CK329" s="117"/>
      <c r="CL329" s="117"/>
      <c r="CM329" s="117"/>
      <c r="CN329" s="117"/>
      <c r="CO329" s="117"/>
      <c r="CP329" s="117"/>
      <c r="CQ329" s="117"/>
      <c r="CR329" s="117"/>
      <c r="CS329" s="117"/>
      <c r="CT329" s="117"/>
      <c r="CU329" s="117"/>
      <c r="CV329" s="117"/>
      <c r="CW329" s="117"/>
      <c r="CX329" s="117"/>
      <c r="CY329" s="117"/>
      <c r="CZ329" s="117"/>
      <c r="DA329" s="117"/>
      <c r="DB329" s="117"/>
      <c r="DC329" s="117"/>
      <c r="DD329" s="117"/>
      <c r="DE329" s="117"/>
      <c r="DF329" s="117"/>
      <c r="DG329" s="117"/>
      <c r="DH329" s="117"/>
      <c r="DI329" s="117"/>
      <c r="DJ329" s="117"/>
      <c r="DK329" s="117"/>
      <c r="DL329" s="117"/>
      <c r="DM329" s="117"/>
      <c r="DN329" s="117"/>
      <c r="DO329" s="117"/>
      <c r="DP329" s="117"/>
      <c r="DQ329" s="117"/>
      <c r="DR329" s="117"/>
      <c r="DS329" s="117"/>
      <c r="DT329" s="117"/>
      <c r="DU329" s="117"/>
      <c r="DV329" s="117"/>
      <c r="DW329" s="117"/>
      <c r="DX329" s="117"/>
      <c r="DY329" s="117"/>
      <c r="DZ329" s="117"/>
      <c r="EA329" s="117"/>
      <c r="EB329" s="117"/>
      <c r="EC329" s="117"/>
      <c r="ED329" s="117"/>
      <c r="EE329" s="117"/>
      <c r="EF329" s="117"/>
      <c r="EG329" s="117"/>
      <c r="EH329" s="117"/>
      <c r="EI329" s="117"/>
      <c r="EJ329" s="117"/>
      <c r="EK329" s="117"/>
      <c r="EL329" s="117"/>
      <c r="EM329" s="117"/>
      <c r="EN329" s="117"/>
      <c r="EO329" s="117"/>
      <c r="EP329" s="117"/>
      <c r="EQ329" s="117"/>
      <c r="ER329" s="117"/>
      <c r="ES329" s="117"/>
      <c r="ET329" s="117"/>
      <c r="EU329" s="117"/>
      <c r="EV329" s="117"/>
      <c r="EW329" s="117"/>
      <c r="EX329" s="117"/>
      <c r="EY329" s="117"/>
      <c r="EZ329" s="117"/>
      <c r="FA329" s="117"/>
      <c r="FB329" s="117"/>
      <c r="FC329" s="117"/>
      <c r="FD329" s="117"/>
      <c r="FE329" s="117"/>
      <c r="FF329" s="117"/>
      <c r="FG329" s="117"/>
      <c r="FH329" s="117"/>
      <c r="FI329" s="117"/>
      <c r="FJ329" s="117"/>
      <c r="FK329" s="117"/>
      <c r="FL329" s="117"/>
      <c r="FM329" s="117"/>
      <c r="FN329" s="117"/>
      <c r="FO329" s="117"/>
      <c r="FP329" s="117"/>
      <c r="FQ329" s="117"/>
      <c r="FR329" s="117"/>
      <c r="FS329" s="117"/>
      <c r="FT329" s="117"/>
      <c r="FU329" s="117"/>
      <c r="FV329" s="117"/>
      <c r="FW329" s="117"/>
      <c r="FX329" s="117"/>
      <c r="FY329" s="117"/>
      <c r="FZ329" s="117"/>
      <c r="GA329" s="117"/>
      <c r="GB329" s="117"/>
      <c r="GC329" s="117"/>
      <c r="GD329" s="117"/>
      <c r="GE329" s="117"/>
      <c r="GF329" s="117"/>
      <c r="GG329" s="117"/>
      <c r="GH329" s="117"/>
      <c r="GI329" s="117"/>
      <c r="GJ329" s="117"/>
      <c r="GK329" s="117"/>
      <c r="GL329" s="117"/>
      <c r="GM329" s="117"/>
      <c r="GN329" s="117"/>
      <c r="GO329" s="117"/>
      <c r="GP329" s="117"/>
      <c r="GQ329" s="117"/>
      <c r="GR329" s="117"/>
      <c r="GS329" s="117"/>
      <c r="GT329" s="117"/>
      <c r="GU329" s="117"/>
      <c r="GV329" s="117"/>
      <c r="GW329" s="117"/>
      <c r="GX329" s="117"/>
      <c r="GY329" s="117"/>
      <c r="GZ329" s="117"/>
      <c r="HA329" s="117"/>
      <c r="HB329" s="117"/>
      <c r="HC329" s="117"/>
      <c r="HD329" s="117"/>
      <c r="HE329" s="117"/>
      <c r="HF329" s="117"/>
      <c r="HG329" s="117"/>
      <c r="HH329" s="117"/>
      <c r="HI329" s="117"/>
      <c r="HJ329" s="117"/>
      <c r="HK329" s="117"/>
      <c r="HL329" s="117"/>
      <c r="HM329" s="117"/>
      <c r="HN329" s="117"/>
      <c r="HO329" s="117"/>
      <c r="HP329" s="117"/>
      <c r="HQ329" s="117"/>
      <c r="HR329" s="117"/>
      <c r="HS329" s="117"/>
      <c r="HT329" s="117"/>
      <c r="HU329" s="117"/>
      <c r="HV329" s="117"/>
      <c r="HW329" s="117"/>
      <c r="HX329" s="117"/>
      <c r="HY329" s="117"/>
      <c r="HZ329" s="117"/>
      <c r="IA329" s="117"/>
      <c r="IB329" s="117"/>
      <c r="IC329" s="117"/>
      <c r="ID329" s="117"/>
      <c r="IE329" s="117"/>
      <c r="IF329" s="117"/>
      <c r="IG329" s="117"/>
      <c r="IH329" s="117"/>
      <c r="II329" s="117"/>
      <c r="IJ329" s="117"/>
      <c r="IK329" s="117"/>
      <c r="IL329" s="117"/>
      <c r="IM329" s="117"/>
      <c r="IN329" s="117"/>
      <c r="IO329" s="117"/>
      <c r="IP329" s="117"/>
      <c r="IQ329" s="117"/>
      <c r="IR329" s="117"/>
      <c r="IS329" s="117"/>
      <c r="IT329" s="117"/>
      <c r="IU329" s="117"/>
      <c r="IV329" s="117"/>
      <c r="IW329" s="117"/>
    </row>
    <row r="330" customFormat="false" ht="12.75" hidden="false" customHeight="false" outlineLevel="0" collapsed="false">
      <c r="A330" s="117"/>
      <c r="B330" s="128"/>
      <c r="L330" s="117"/>
      <c r="M330" s="117"/>
      <c r="N330" s="117"/>
      <c r="O330" s="117"/>
      <c r="P330" s="117"/>
      <c r="Q330" s="117"/>
      <c r="R330" s="117"/>
      <c r="S330" s="117"/>
      <c r="T330" s="117"/>
      <c r="U330" s="117"/>
      <c r="V330" s="117"/>
      <c r="W330" s="117"/>
      <c r="X330" s="117"/>
      <c r="Y330" s="117"/>
      <c r="Z330" s="117"/>
      <c r="AA330" s="117"/>
      <c r="AB330" s="117"/>
      <c r="AC330" s="117"/>
      <c r="AD330" s="117"/>
      <c r="AE330" s="117"/>
      <c r="AF330" s="117"/>
      <c r="AG330" s="117"/>
      <c r="AH330" s="117"/>
      <c r="AI330" s="117"/>
      <c r="AJ330" s="117"/>
      <c r="AK330" s="117"/>
      <c r="AL330" s="117"/>
      <c r="AM330" s="117"/>
      <c r="AN330" s="117"/>
      <c r="AO330" s="117"/>
      <c r="AP330" s="117"/>
      <c r="AQ330" s="117"/>
      <c r="AR330" s="117"/>
      <c r="AS330" s="117"/>
      <c r="AT330" s="117"/>
      <c r="AU330" s="117"/>
      <c r="AV330" s="117"/>
      <c r="AW330" s="117"/>
      <c r="AX330" s="117"/>
      <c r="AY330" s="117"/>
      <c r="AZ330" s="117"/>
      <c r="BA330" s="117"/>
      <c r="BB330" s="117"/>
      <c r="BC330" s="117"/>
      <c r="BD330" s="117"/>
      <c r="BE330" s="117"/>
      <c r="BF330" s="117"/>
      <c r="BG330" s="117"/>
      <c r="BH330" s="117"/>
      <c r="BI330" s="117"/>
      <c r="BJ330" s="117"/>
      <c r="BK330" s="117"/>
      <c r="BL330" s="117"/>
      <c r="BM330" s="117"/>
      <c r="BN330" s="117"/>
      <c r="BO330" s="117"/>
      <c r="BP330" s="117"/>
      <c r="BQ330" s="117"/>
      <c r="BR330" s="117"/>
      <c r="BS330" s="117"/>
      <c r="BT330" s="117"/>
      <c r="BU330" s="117"/>
      <c r="BV330" s="117"/>
      <c r="BW330" s="117"/>
      <c r="BX330" s="117"/>
      <c r="BY330" s="117"/>
      <c r="BZ330" s="117"/>
      <c r="CA330" s="117"/>
      <c r="CB330" s="117"/>
      <c r="CC330" s="117"/>
      <c r="CD330" s="117"/>
      <c r="CE330" s="117"/>
      <c r="CF330" s="117"/>
      <c r="CG330" s="117"/>
      <c r="CH330" s="117"/>
      <c r="CI330" s="117"/>
      <c r="CJ330" s="117"/>
      <c r="CK330" s="117"/>
      <c r="CL330" s="117"/>
      <c r="CM330" s="117"/>
      <c r="CN330" s="117"/>
      <c r="CO330" s="117"/>
      <c r="CP330" s="117"/>
      <c r="CQ330" s="117"/>
      <c r="CR330" s="117"/>
      <c r="CS330" s="117"/>
      <c r="CT330" s="117"/>
      <c r="CU330" s="117"/>
      <c r="CV330" s="117"/>
      <c r="CW330" s="117"/>
      <c r="CX330" s="117"/>
      <c r="CY330" s="117"/>
      <c r="CZ330" s="117"/>
      <c r="DA330" s="117"/>
      <c r="DB330" s="117"/>
      <c r="DC330" s="117"/>
      <c r="DD330" s="117"/>
      <c r="DE330" s="117"/>
      <c r="DF330" s="117"/>
      <c r="DG330" s="117"/>
      <c r="DH330" s="117"/>
      <c r="DI330" s="117"/>
      <c r="DJ330" s="117"/>
      <c r="DK330" s="117"/>
      <c r="DL330" s="117"/>
      <c r="DM330" s="117"/>
      <c r="DN330" s="117"/>
      <c r="DO330" s="117"/>
      <c r="DP330" s="117"/>
      <c r="DQ330" s="117"/>
      <c r="DR330" s="117"/>
      <c r="DS330" s="117"/>
      <c r="DT330" s="117"/>
      <c r="DU330" s="117"/>
      <c r="DV330" s="117"/>
      <c r="DW330" s="117"/>
      <c r="DX330" s="117"/>
      <c r="DY330" s="117"/>
      <c r="DZ330" s="117"/>
      <c r="EA330" s="117"/>
      <c r="EB330" s="117"/>
      <c r="EC330" s="117"/>
      <c r="ED330" s="117"/>
      <c r="EE330" s="117"/>
      <c r="EF330" s="117"/>
      <c r="EG330" s="117"/>
      <c r="EH330" s="117"/>
      <c r="EI330" s="117"/>
      <c r="EJ330" s="117"/>
      <c r="EK330" s="117"/>
      <c r="EL330" s="117"/>
      <c r="EM330" s="117"/>
      <c r="EN330" s="117"/>
      <c r="EO330" s="117"/>
      <c r="EP330" s="117"/>
      <c r="EQ330" s="117"/>
      <c r="ER330" s="117"/>
      <c r="ES330" s="117"/>
      <c r="ET330" s="117"/>
      <c r="EU330" s="117"/>
      <c r="EV330" s="117"/>
      <c r="EW330" s="117"/>
      <c r="EX330" s="117"/>
      <c r="EY330" s="117"/>
      <c r="EZ330" s="117"/>
      <c r="FA330" s="117"/>
      <c r="FB330" s="117"/>
      <c r="FC330" s="117"/>
      <c r="FD330" s="117"/>
      <c r="FE330" s="117"/>
      <c r="FF330" s="117"/>
      <c r="FG330" s="117"/>
      <c r="FH330" s="117"/>
      <c r="FI330" s="117"/>
      <c r="FJ330" s="117"/>
      <c r="FK330" s="117"/>
      <c r="FL330" s="117"/>
      <c r="FM330" s="117"/>
      <c r="FN330" s="117"/>
      <c r="FO330" s="117"/>
      <c r="FP330" s="117"/>
      <c r="FQ330" s="117"/>
      <c r="FR330" s="117"/>
      <c r="FS330" s="117"/>
      <c r="FT330" s="117"/>
      <c r="FU330" s="117"/>
      <c r="FV330" s="117"/>
      <c r="FW330" s="117"/>
      <c r="FX330" s="117"/>
      <c r="FY330" s="117"/>
      <c r="FZ330" s="117"/>
      <c r="GA330" s="117"/>
      <c r="GB330" s="117"/>
      <c r="GC330" s="117"/>
      <c r="GD330" s="117"/>
      <c r="GE330" s="117"/>
      <c r="GF330" s="117"/>
      <c r="GG330" s="117"/>
      <c r="GH330" s="117"/>
      <c r="GI330" s="117"/>
      <c r="GJ330" s="117"/>
      <c r="GK330" s="117"/>
      <c r="GL330" s="117"/>
      <c r="GM330" s="117"/>
      <c r="GN330" s="117"/>
      <c r="GO330" s="117"/>
      <c r="GP330" s="117"/>
      <c r="GQ330" s="117"/>
      <c r="GR330" s="117"/>
      <c r="GS330" s="117"/>
      <c r="GT330" s="117"/>
      <c r="GU330" s="117"/>
      <c r="GV330" s="117"/>
      <c r="GW330" s="117"/>
      <c r="GX330" s="117"/>
      <c r="GY330" s="117"/>
      <c r="GZ330" s="117"/>
      <c r="HA330" s="117"/>
      <c r="HB330" s="117"/>
      <c r="HC330" s="117"/>
      <c r="HD330" s="117"/>
      <c r="HE330" s="117"/>
      <c r="HF330" s="117"/>
      <c r="HG330" s="117"/>
      <c r="HH330" s="117"/>
      <c r="HI330" s="117"/>
      <c r="HJ330" s="117"/>
      <c r="HK330" s="117"/>
      <c r="HL330" s="117"/>
      <c r="HM330" s="117"/>
      <c r="HN330" s="117"/>
      <c r="HO330" s="117"/>
      <c r="HP330" s="117"/>
      <c r="HQ330" s="117"/>
      <c r="HR330" s="117"/>
      <c r="HS330" s="117"/>
      <c r="HT330" s="117"/>
      <c r="HU330" s="117"/>
      <c r="HV330" s="117"/>
      <c r="HW330" s="117"/>
      <c r="HX330" s="117"/>
      <c r="HY330" s="117"/>
      <c r="HZ330" s="117"/>
      <c r="IA330" s="117"/>
      <c r="IB330" s="117"/>
      <c r="IC330" s="117"/>
      <c r="ID330" s="117"/>
      <c r="IE330" s="117"/>
      <c r="IF330" s="117"/>
      <c r="IG330" s="117"/>
      <c r="IH330" s="117"/>
      <c r="II330" s="117"/>
      <c r="IJ330" s="117"/>
      <c r="IK330" s="117"/>
      <c r="IL330" s="117"/>
      <c r="IM330" s="117"/>
      <c r="IN330" s="117"/>
      <c r="IO330" s="117"/>
      <c r="IP330" s="117"/>
      <c r="IQ330" s="117"/>
      <c r="IR330" s="117"/>
      <c r="IS330" s="117"/>
      <c r="IT330" s="117"/>
      <c r="IU330" s="117"/>
      <c r="IV330" s="117"/>
      <c r="IW330" s="117"/>
    </row>
    <row r="331" customFormat="false" ht="12.75" hidden="false" customHeight="false" outlineLevel="0" collapsed="false">
      <c r="A331" s="117"/>
      <c r="B331" s="128"/>
      <c r="L331" s="117"/>
      <c r="M331" s="117"/>
      <c r="N331" s="117"/>
      <c r="O331" s="117"/>
      <c r="P331" s="117"/>
      <c r="Q331" s="117"/>
      <c r="R331" s="117"/>
      <c r="S331" s="117"/>
      <c r="T331" s="117"/>
      <c r="U331" s="117"/>
      <c r="V331" s="117"/>
      <c r="W331" s="117"/>
      <c r="X331" s="117"/>
      <c r="Y331" s="117"/>
      <c r="Z331" s="117"/>
      <c r="AA331" s="117"/>
      <c r="AB331" s="117"/>
      <c r="AC331" s="117"/>
      <c r="AD331" s="117"/>
      <c r="AE331" s="117"/>
      <c r="AF331" s="117"/>
      <c r="AG331" s="117"/>
      <c r="AH331" s="117"/>
      <c r="AI331" s="117"/>
      <c r="AJ331" s="117"/>
      <c r="AK331" s="117"/>
      <c r="AL331" s="117"/>
      <c r="AM331" s="117"/>
      <c r="AN331" s="117"/>
      <c r="AO331" s="117"/>
      <c r="AP331" s="117"/>
      <c r="AQ331" s="117"/>
      <c r="AR331" s="117"/>
      <c r="AS331" s="117"/>
      <c r="AT331" s="117"/>
      <c r="AU331" s="117"/>
      <c r="AV331" s="117"/>
      <c r="AW331" s="117"/>
      <c r="AX331" s="117"/>
      <c r="AY331" s="117"/>
      <c r="AZ331" s="117"/>
      <c r="BA331" s="117"/>
      <c r="BB331" s="117"/>
      <c r="BC331" s="117"/>
      <c r="BD331" s="117"/>
      <c r="BE331" s="117"/>
      <c r="BF331" s="117"/>
      <c r="BG331" s="117"/>
      <c r="BH331" s="117"/>
      <c r="BI331" s="117"/>
      <c r="BJ331" s="117"/>
      <c r="BK331" s="117"/>
      <c r="BL331" s="117"/>
      <c r="BM331" s="117"/>
      <c r="BN331" s="117"/>
      <c r="BO331" s="117"/>
      <c r="BP331" s="117"/>
      <c r="BQ331" s="117"/>
      <c r="BR331" s="117"/>
      <c r="BS331" s="117"/>
      <c r="BT331" s="117"/>
      <c r="BU331" s="117"/>
      <c r="BV331" s="117"/>
      <c r="BW331" s="117"/>
      <c r="BX331" s="117"/>
      <c r="BY331" s="117"/>
      <c r="BZ331" s="117"/>
      <c r="CA331" s="117"/>
      <c r="CB331" s="117"/>
      <c r="CC331" s="117"/>
      <c r="CD331" s="117"/>
      <c r="CE331" s="117"/>
      <c r="CF331" s="117"/>
      <c r="CG331" s="117"/>
      <c r="CH331" s="117"/>
      <c r="CI331" s="117"/>
      <c r="CJ331" s="117"/>
      <c r="CK331" s="117"/>
      <c r="CL331" s="117"/>
      <c r="CM331" s="117"/>
      <c r="CN331" s="117"/>
      <c r="CO331" s="117"/>
      <c r="CP331" s="117"/>
      <c r="CQ331" s="117"/>
      <c r="CR331" s="117"/>
      <c r="CS331" s="117"/>
      <c r="CT331" s="117"/>
      <c r="CU331" s="117"/>
      <c r="CV331" s="117"/>
      <c r="CW331" s="117"/>
      <c r="CX331" s="117"/>
      <c r="CY331" s="117"/>
      <c r="CZ331" s="117"/>
      <c r="DA331" s="117"/>
      <c r="DB331" s="117"/>
      <c r="DC331" s="117"/>
      <c r="DD331" s="117"/>
      <c r="DE331" s="117"/>
      <c r="DF331" s="117"/>
      <c r="DG331" s="117"/>
      <c r="DH331" s="117"/>
      <c r="DI331" s="117"/>
      <c r="DJ331" s="117"/>
      <c r="DK331" s="117"/>
      <c r="DL331" s="117"/>
      <c r="DM331" s="117"/>
      <c r="DN331" s="117"/>
      <c r="DO331" s="117"/>
      <c r="DP331" s="117"/>
      <c r="DQ331" s="117"/>
      <c r="DR331" s="117"/>
      <c r="DS331" s="117"/>
      <c r="DT331" s="117"/>
      <c r="DU331" s="117"/>
      <c r="DV331" s="117"/>
      <c r="DW331" s="117"/>
      <c r="DX331" s="117"/>
      <c r="DY331" s="117"/>
      <c r="DZ331" s="117"/>
      <c r="EA331" s="117"/>
      <c r="EB331" s="117"/>
      <c r="EC331" s="117"/>
      <c r="ED331" s="117"/>
      <c r="EE331" s="117"/>
      <c r="EF331" s="117"/>
      <c r="EG331" s="117"/>
      <c r="EH331" s="117"/>
      <c r="EI331" s="117"/>
      <c r="EJ331" s="117"/>
      <c r="EK331" s="117"/>
      <c r="EL331" s="117"/>
      <c r="EM331" s="117"/>
      <c r="EN331" s="117"/>
      <c r="EO331" s="117"/>
      <c r="EP331" s="117"/>
      <c r="EQ331" s="117"/>
      <c r="ER331" s="117"/>
      <c r="ES331" s="117"/>
      <c r="ET331" s="117"/>
      <c r="EU331" s="117"/>
      <c r="EV331" s="117"/>
      <c r="EW331" s="117"/>
      <c r="EX331" s="117"/>
      <c r="EY331" s="117"/>
      <c r="EZ331" s="117"/>
      <c r="FA331" s="117"/>
      <c r="FB331" s="117"/>
      <c r="FC331" s="117"/>
      <c r="FD331" s="117"/>
      <c r="FE331" s="117"/>
      <c r="FF331" s="117"/>
      <c r="FG331" s="117"/>
      <c r="FH331" s="117"/>
      <c r="FI331" s="117"/>
      <c r="FJ331" s="117"/>
      <c r="FK331" s="117"/>
      <c r="FL331" s="117"/>
      <c r="FM331" s="117"/>
      <c r="FN331" s="117"/>
      <c r="FO331" s="117"/>
      <c r="FP331" s="117"/>
      <c r="FQ331" s="117"/>
      <c r="FR331" s="117"/>
      <c r="FS331" s="117"/>
      <c r="FT331" s="117"/>
      <c r="FU331" s="117"/>
      <c r="FV331" s="117"/>
      <c r="FW331" s="117"/>
      <c r="FX331" s="117"/>
      <c r="FY331" s="117"/>
      <c r="FZ331" s="117"/>
      <c r="GA331" s="117"/>
      <c r="GB331" s="117"/>
      <c r="GC331" s="117"/>
      <c r="GD331" s="117"/>
      <c r="GE331" s="117"/>
      <c r="GF331" s="117"/>
      <c r="GG331" s="117"/>
      <c r="GH331" s="117"/>
      <c r="GI331" s="117"/>
      <c r="GJ331" s="117"/>
      <c r="GK331" s="117"/>
      <c r="GL331" s="117"/>
      <c r="GM331" s="117"/>
      <c r="GN331" s="117"/>
      <c r="GO331" s="117"/>
      <c r="GP331" s="117"/>
      <c r="GQ331" s="117"/>
      <c r="GR331" s="117"/>
      <c r="GS331" s="117"/>
      <c r="GT331" s="117"/>
      <c r="GU331" s="117"/>
      <c r="GV331" s="117"/>
      <c r="GW331" s="117"/>
      <c r="GX331" s="117"/>
      <c r="GY331" s="117"/>
      <c r="GZ331" s="117"/>
      <c r="HA331" s="117"/>
      <c r="HB331" s="117"/>
      <c r="HC331" s="117"/>
      <c r="HD331" s="117"/>
      <c r="HE331" s="117"/>
      <c r="HF331" s="117"/>
      <c r="HG331" s="117"/>
      <c r="HH331" s="117"/>
      <c r="HI331" s="117"/>
      <c r="HJ331" s="117"/>
      <c r="HK331" s="117"/>
      <c r="HL331" s="117"/>
      <c r="HM331" s="117"/>
      <c r="HN331" s="117"/>
      <c r="HO331" s="117"/>
      <c r="HP331" s="117"/>
      <c r="HQ331" s="117"/>
      <c r="HR331" s="117"/>
      <c r="HS331" s="117"/>
      <c r="HT331" s="117"/>
      <c r="HU331" s="117"/>
      <c r="HV331" s="117"/>
      <c r="HW331" s="117"/>
      <c r="HX331" s="117"/>
      <c r="HY331" s="117"/>
      <c r="HZ331" s="117"/>
      <c r="IA331" s="117"/>
      <c r="IB331" s="117"/>
      <c r="IC331" s="117"/>
      <c r="ID331" s="117"/>
      <c r="IE331" s="117"/>
      <c r="IF331" s="117"/>
      <c r="IG331" s="117"/>
      <c r="IH331" s="117"/>
      <c r="II331" s="117"/>
      <c r="IJ331" s="117"/>
      <c r="IK331" s="117"/>
      <c r="IL331" s="117"/>
      <c r="IM331" s="117"/>
      <c r="IN331" s="117"/>
      <c r="IO331" s="117"/>
      <c r="IP331" s="117"/>
      <c r="IQ331" s="117"/>
      <c r="IR331" s="117"/>
      <c r="IS331" s="117"/>
      <c r="IT331" s="117"/>
      <c r="IU331" s="117"/>
      <c r="IV331" s="117"/>
      <c r="IW331" s="117"/>
    </row>
    <row r="332" customFormat="false" ht="12.75" hidden="false" customHeight="false" outlineLevel="0" collapsed="false">
      <c r="A332" s="117"/>
      <c r="B332" s="128"/>
      <c r="L332" s="117"/>
      <c r="M332" s="117"/>
      <c r="N332" s="117"/>
      <c r="O332" s="117"/>
      <c r="P332" s="117"/>
      <c r="Q332" s="117"/>
      <c r="R332" s="117"/>
      <c r="S332" s="117"/>
      <c r="T332" s="117"/>
      <c r="U332" s="117"/>
      <c r="V332" s="117"/>
      <c r="W332" s="117"/>
      <c r="X332" s="117"/>
      <c r="Y332" s="117"/>
      <c r="Z332" s="117"/>
      <c r="AA332" s="117"/>
      <c r="AB332" s="117"/>
      <c r="AC332" s="117"/>
      <c r="AD332" s="117"/>
      <c r="AE332" s="117"/>
      <c r="AF332" s="117"/>
      <c r="AG332" s="117"/>
      <c r="AH332" s="117"/>
      <c r="AI332" s="117"/>
      <c r="AJ332" s="117"/>
      <c r="AK332" s="117"/>
      <c r="AL332" s="117"/>
      <c r="AM332" s="117"/>
      <c r="AN332" s="117"/>
      <c r="AO332" s="117"/>
      <c r="AP332" s="117"/>
      <c r="AQ332" s="117"/>
      <c r="AR332" s="117"/>
      <c r="AS332" s="117"/>
      <c r="AT332" s="117"/>
      <c r="AU332" s="117"/>
      <c r="AV332" s="117"/>
      <c r="AW332" s="117"/>
      <c r="AX332" s="117"/>
      <c r="AY332" s="117"/>
      <c r="AZ332" s="117"/>
      <c r="BA332" s="117"/>
      <c r="BB332" s="117"/>
      <c r="BC332" s="117"/>
      <c r="BD332" s="117"/>
      <c r="BE332" s="117"/>
      <c r="BF332" s="117"/>
      <c r="BG332" s="117"/>
      <c r="BH332" s="117"/>
      <c r="BI332" s="117"/>
      <c r="BJ332" s="117"/>
      <c r="BK332" s="117"/>
      <c r="BL332" s="117"/>
      <c r="BM332" s="117"/>
      <c r="BN332" s="117"/>
      <c r="BO332" s="117"/>
      <c r="BP332" s="117"/>
      <c r="BQ332" s="117"/>
      <c r="BR332" s="117"/>
      <c r="BS332" s="117"/>
      <c r="BT332" s="117"/>
      <c r="BU332" s="117"/>
      <c r="BV332" s="117"/>
      <c r="BW332" s="117"/>
      <c r="BX332" s="117"/>
      <c r="BY332" s="117"/>
      <c r="BZ332" s="117"/>
      <c r="CA332" s="117"/>
      <c r="CB332" s="117"/>
      <c r="CC332" s="117"/>
      <c r="CD332" s="117"/>
      <c r="CE332" s="117"/>
      <c r="CF332" s="117"/>
      <c r="CG332" s="117"/>
      <c r="CH332" s="117"/>
      <c r="CI332" s="117"/>
      <c r="CJ332" s="117"/>
      <c r="CK332" s="117"/>
      <c r="CL332" s="117"/>
      <c r="CM332" s="117"/>
      <c r="CN332" s="117"/>
      <c r="CO332" s="117"/>
      <c r="CP332" s="117"/>
      <c r="CQ332" s="117"/>
      <c r="CR332" s="117"/>
      <c r="CS332" s="117"/>
      <c r="CT332" s="117"/>
      <c r="CU332" s="117"/>
      <c r="CV332" s="117"/>
      <c r="CW332" s="117"/>
      <c r="CX332" s="117"/>
      <c r="CY332" s="117"/>
      <c r="CZ332" s="117"/>
      <c r="DA332" s="117"/>
      <c r="DB332" s="117"/>
      <c r="DC332" s="117"/>
      <c r="DD332" s="117"/>
      <c r="DE332" s="117"/>
      <c r="DF332" s="117"/>
      <c r="DG332" s="117"/>
      <c r="DH332" s="117"/>
      <c r="DI332" s="117"/>
      <c r="DJ332" s="117"/>
      <c r="DK332" s="117"/>
      <c r="DL332" s="117"/>
      <c r="DM332" s="117"/>
      <c r="DN332" s="117"/>
      <c r="DO332" s="117"/>
      <c r="DP332" s="117"/>
      <c r="DQ332" s="117"/>
      <c r="DR332" s="117"/>
      <c r="DS332" s="117"/>
      <c r="DT332" s="117"/>
      <c r="DU332" s="117"/>
      <c r="DV332" s="117"/>
      <c r="DW332" s="117"/>
      <c r="DX332" s="117"/>
      <c r="DY332" s="117"/>
      <c r="DZ332" s="117"/>
      <c r="EA332" s="117"/>
      <c r="EB332" s="117"/>
      <c r="EC332" s="117"/>
      <c r="ED332" s="117"/>
      <c r="EE332" s="117"/>
      <c r="EF332" s="117"/>
      <c r="EG332" s="117"/>
      <c r="EH332" s="117"/>
      <c r="EI332" s="117"/>
      <c r="EJ332" s="117"/>
      <c r="EK332" s="117"/>
      <c r="EL332" s="117"/>
      <c r="EM332" s="117"/>
      <c r="EN332" s="117"/>
      <c r="EO332" s="117"/>
      <c r="EP332" s="117"/>
      <c r="EQ332" s="117"/>
      <c r="ER332" s="117"/>
      <c r="ES332" s="117"/>
      <c r="ET332" s="117"/>
      <c r="EU332" s="117"/>
      <c r="EV332" s="117"/>
      <c r="EW332" s="117"/>
      <c r="EX332" s="117"/>
      <c r="EY332" s="117"/>
      <c r="EZ332" s="117"/>
      <c r="FA332" s="117"/>
      <c r="FB332" s="117"/>
      <c r="FC332" s="117"/>
      <c r="FD332" s="117"/>
      <c r="FE332" s="117"/>
      <c r="FF332" s="117"/>
      <c r="FG332" s="117"/>
      <c r="FH332" s="117"/>
      <c r="FI332" s="117"/>
      <c r="FJ332" s="117"/>
      <c r="FK332" s="117"/>
      <c r="FL332" s="117"/>
      <c r="FM332" s="117"/>
      <c r="FN332" s="117"/>
      <c r="FO332" s="117"/>
      <c r="FP332" s="117"/>
      <c r="FQ332" s="117"/>
      <c r="FR332" s="117"/>
      <c r="FS332" s="117"/>
      <c r="FT332" s="117"/>
      <c r="FU332" s="117"/>
      <c r="FV332" s="117"/>
      <c r="FW332" s="117"/>
      <c r="FX332" s="117"/>
      <c r="FY332" s="117"/>
      <c r="FZ332" s="117"/>
      <c r="GA332" s="117"/>
      <c r="GB332" s="117"/>
      <c r="GC332" s="117"/>
      <c r="GD332" s="117"/>
      <c r="GE332" s="117"/>
      <c r="GF332" s="117"/>
      <c r="GG332" s="117"/>
      <c r="GH332" s="117"/>
      <c r="GI332" s="117"/>
      <c r="GJ332" s="117"/>
      <c r="GK332" s="117"/>
      <c r="GL332" s="117"/>
      <c r="GM332" s="117"/>
      <c r="GN332" s="117"/>
      <c r="GO332" s="117"/>
      <c r="GP332" s="117"/>
      <c r="GQ332" s="117"/>
      <c r="GR332" s="117"/>
      <c r="GS332" s="117"/>
      <c r="GT332" s="117"/>
      <c r="GU332" s="117"/>
      <c r="GV332" s="117"/>
      <c r="GW332" s="117"/>
      <c r="GX332" s="117"/>
      <c r="GY332" s="117"/>
      <c r="GZ332" s="117"/>
      <c r="HA332" s="117"/>
      <c r="HB332" s="117"/>
      <c r="HC332" s="117"/>
      <c r="HD332" s="117"/>
      <c r="HE332" s="117"/>
      <c r="HF332" s="117"/>
      <c r="HG332" s="117"/>
      <c r="HH332" s="117"/>
      <c r="HI332" s="117"/>
      <c r="HJ332" s="117"/>
      <c r="HK332" s="117"/>
      <c r="HL332" s="117"/>
      <c r="HM332" s="117"/>
      <c r="HN332" s="117"/>
      <c r="HO332" s="117"/>
      <c r="HP332" s="117"/>
      <c r="HQ332" s="117"/>
      <c r="HR332" s="117"/>
      <c r="HS332" s="117"/>
      <c r="HT332" s="117"/>
      <c r="HU332" s="117"/>
      <c r="HV332" s="117"/>
      <c r="HW332" s="117"/>
      <c r="HX332" s="117"/>
      <c r="HY332" s="117"/>
      <c r="HZ332" s="117"/>
      <c r="IA332" s="117"/>
      <c r="IB332" s="117"/>
      <c r="IC332" s="117"/>
      <c r="ID332" s="117"/>
      <c r="IE332" s="117"/>
      <c r="IF332" s="117"/>
      <c r="IG332" s="117"/>
      <c r="IH332" s="117"/>
      <c r="II332" s="117"/>
      <c r="IJ332" s="117"/>
      <c r="IK332" s="117"/>
      <c r="IL332" s="117"/>
      <c r="IM332" s="117"/>
      <c r="IN332" s="117"/>
      <c r="IO332" s="117"/>
      <c r="IP332" s="117"/>
      <c r="IQ332" s="117"/>
      <c r="IR332" s="117"/>
      <c r="IS332" s="117"/>
      <c r="IT332" s="117"/>
      <c r="IU332" s="117"/>
      <c r="IV332" s="117"/>
      <c r="IW332" s="117"/>
    </row>
    <row r="333" customFormat="false" ht="12.75" hidden="false" customHeight="false" outlineLevel="0" collapsed="false">
      <c r="A333" s="117"/>
      <c r="B333" s="128"/>
      <c r="L333" s="117"/>
      <c r="M333" s="117"/>
      <c r="N333" s="117"/>
      <c r="O333" s="117"/>
      <c r="P333" s="117"/>
      <c r="Q333" s="117"/>
      <c r="R333" s="117"/>
      <c r="S333" s="117"/>
      <c r="T333" s="117"/>
      <c r="U333" s="117"/>
      <c r="V333" s="117"/>
      <c r="W333" s="117"/>
      <c r="X333" s="117"/>
      <c r="Y333" s="117"/>
      <c r="Z333" s="117"/>
      <c r="AA333" s="117"/>
      <c r="AB333" s="117"/>
      <c r="AC333" s="117"/>
      <c r="AD333" s="117"/>
      <c r="AE333" s="117"/>
      <c r="AF333" s="117"/>
      <c r="AG333" s="117"/>
      <c r="AH333" s="117"/>
      <c r="AI333" s="117"/>
      <c r="AJ333" s="117"/>
      <c r="AK333" s="117"/>
      <c r="AL333" s="117"/>
      <c r="AM333" s="117"/>
      <c r="AN333" s="117"/>
      <c r="AO333" s="117"/>
      <c r="AP333" s="117"/>
      <c r="AQ333" s="117"/>
      <c r="AR333" s="117"/>
      <c r="AS333" s="117"/>
      <c r="AT333" s="117"/>
      <c r="AU333" s="117"/>
      <c r="AV333" s="117"/>
      <c r="AW333" s="117"/>
      <c r="AX333" s="117"/>
      <c r="AY333" s="117"/>
      <c r="AZ333" s="117"/>
      <c r="BA333" s="117"/>
      <c r="BB333" s="117"/>
      <c r="BC333" s="117"/>
      <c r="BD333" s="117"/>
      <c r="BE333" s="117"/>
      <c r="BF333" s="117"/>
      <c r="BG333" s="117"/>
      <c r="BH333" s="117"/>
      <c r="BI333" s="117"/>
      <c r="BJ333" s="117"/>
      <c r="BK333" s="117"/>
      <c r="BL333" s="117"/>
      <c r="BM333" s="117"/>
      <c r="BN333" s="117"/>
      <c r="BO333" s="117"/>
      <c r="BP333" s="117"/>
      <c r="BQ333" s="117"/>
      <c r="BR333" s="117"/>
      <c r="BS333" s="117"/>
      <c r="BT333" s="117"/>
      <c r="BU333" s="117"/>
      <c r="BV333" s="117"/>
      <c r="BW333" s="117"/>
      <c r="BX333" s="117"/>
      <c r="BY333" s="117"/>
      <c r="BZ333" s="117"/>
      <c r="CA333" s="117"/>
      <c r="CB333" s="117"/>
      <c r="CC333" s="117"/>
      <c r="CD333" s="117"/>
      <c r="CE333" s="117"/>
      <c r="CF333" s="117"/>
      <c r="CG333" s="117"/>
      <c r="CH333" s="117"/>
      <c r="CI333" s="117"/>
      <c r="CJ333" s="117"/>
      <c r="CK333" s="117"/>
      <c r="CL333" s="117"/>
      <c r="CM333" s="117"/>
      <c r="CN333" s="117"/>
      <c r="CO333" s="117"/>
      <c r="CP333" s="117"/>
      <c r="CQ333" s="117"/>
      <c r="CR333" s="117"/>
      <c r="CS333" s="117"/>
      <c r="CT333" s="117"/>
      <c r="CU333" s="117"/>
      <c r="CV333" s="117"/>
      <c r="CW333" s="117"/>
      <c r="CX333" s="117"/>
      <c r="CY333" s="117"/>
      <c r="CZ333" s="117"/>
      <c r="DA333" s="117"/>
      <c r="DB333" s="117"/>
      <c r="DC333" s="117"/>
      <c r="DD333" s="117"/>
      <c r="DE333" s="117"/>
      <c r="DF333" s="117"/>
      <c r="DG333" s="117"/>
      <c r="DH333" s="117"/>
      <c r="DI333" s="117"/>
      <c r="DJ333" s="117"/>
      <c r="DK333" s="117"/>
      <c r="DL333" s="117"/>
      <c r="DM333" s="117"/>
      <c r="DN333" s="117"/>
      <c r="DO333" s="117"/>
      <c r="DP333" s="117"/>
      <c r="DQ333" s="117"/>
      <c r="DR333" s="117"/>
      <c r="DS333" s="117"/>
      <c r="DT333" s="117"/>
      <c r="DU333" s="117"/>
      <c r="DV333" s="117"/>
      <c r="DW333" s="117"/>
      <c r="DX333" s="117"/>
      <c r="DY333" s="117"/>
      <c r="DZ333" s="117"/>
      <c r="EA333" s="117"/>
      <c r="EB333" s="117"/>
      <c r="EC333" s="117"/>
      <c r="ED333" s="117"/>
      <c r="EE333" s="117"/>
      <c r="EF333" s="117"/>
      <c r="EG333" s="117"/>
      <c r="EH333" s="117"/>
      <c r="EI333" s="117"/>
      <c r="EJ333" s="117"/>
      <c r="EK333" s="117"/>
      <c r="EL333" s="117"/>
      <c r="EM333" s="117"/>
      <c r="EN333" s="117"/>
      <c r="EO333" s="117"/>
      <c r="EP333" s="117"/>
      <c r="EQ333" s="117"/>
      <c r="ER333" s="117"/>
      <c r="ES333" s="117"/>
      <c r="ET333" s="117"/>
      <c r="EU333" s="117"/>
      <c r="EV333" s="117"/>
      <c r="EW333" s="117"/>
      <c r="EX333" s="117"/>
      <c r="EY333" s="117"/>
      <c r="EZ333" s="117"/>
      <c r="FA333" s="117"/>
      <c r="FB333" s="117"/>
      <c r="FC333" s="117"/>
      <c r="FD333" s="117"/>
      <c r="FE333" s="117"/>
      <c r="FF333" s="117"/>
      <c r="FG333" s="117"/>
      <c r="FH333" s="117"/>
      <c r="FI333" s="117"/>
      <c r="FJ333" s="117"/>
      <c r="FK333" s="117"/>
      <c r="FL333" s="117"/>
      <c r="FM333" s="117"/>
      <c r="FN333" s="117"/>
      <c r="FO333" s="117"/>
      <c r="FP333" s="117"/>
      <c r="FQ333" s="117"/>
      <c r="FR333" s="117"/>
      <c r="FS333" s="117"/>
      <c r="FT333" s="117"/>
      <c r="FU333" s="117"/>
      <c r="FV333" s="117"/>
      <c r="FW333" s="117"/>
      <c r="FX333" s="117"/>
      <c r="FY333" s="117"/>
      <c r="FZ333" s="117"/>
      <c r="GA333" s="117"/>
      <c r="GB333" s="117"/>
      <c r="GC333" s="117"/>
      <c r="GD333" s="117"/>
      <c r="GE333" s="117"/>
      <c r="GF333" s="117"/>
      <c r="GG333" s="117"/>
      <c r="GH333" s="117"/>
      <c r="GI333" s="117"/>
      <c r="GJ333" s="117"/>
      <c r="GK333" s="117"/>
      <c r="GL333" s="117"/>
      <c r="GM333" s="117"/>
      <c r="GN333" s="117"/>
      <c r="GO333" s="117"/>
      <c r="GP333" s="117"/>
      <c r="GQ333" s="117"/>
      <c r="GR333" s="117"/>
      <c r="GS333" s="117"/>
      <c r="GT333" s="117"/>
      <c r="GU333" s="117"/>
      <c r="GV333" s="117"/>
      <c r="GW333" s="117"/>
      <c r="GX333" s="117"/>
      <c r="GY333" s="117"/>
      <c r="GZ333" s="117"/>
      <c r="HA333" s="117"/>
      <c r="HB333" s="117"/>
      <c r="HC333" s="117"/>
      <c r="HD333" s="117"/>
      <c r="HE333" s="117"/>
      <c r="HF333" s="117"/>
      <c r="HG333" s="117"/>
      <c r="HH333" s="117"/>
      <c r="HI333" s="117"/>
      <c r="HJ333" s="117"/>
      <c r="HK333" s="117"/>
      <c r="HL333" s="117"/>
      <c r="HM333" s="117"/>
      <c r="HN333" s="117"/>
      <c r="HO333" s="117"/>
      <c r="HP333" s="117"/>
      <c r="HQ333" s="117"/>
      <c r="HR333" s="117"/>
      <c r="HS333" s="117"/>
      <c r="HT333" s="117"/>
      <c r="HU333" s="117"/>
      <c r="HV333" s="117"/>
      <c r="HW333" s="117"/>
      <c r="HX333" s="117"/>
      <c r="HY333" s="117"/>
      <c r="HZ333" s="117"/>
      <c r="IA333" s="117"/>
      <c r="IB333" s="117"/>
      <c r="IC333" s="117"/>
      <c r="ID333" s="117"/>
      <c r="IE333" s="117"/>
      <c r="IF333" s="117"/>
      <c r="IG333" s="117"/>
      <c r="IH333" s="117"/>
      <c r="II333" s="117"/>
      <c r="IJ333" s="117"/>
      <c r="IK333" s="117"/>
      <c r="IL333" s="117"/>
      <c r="IM333" s="117"/>
      <c r="IN333" s="117"/>
      <c r="IO333" s="117"/>
      <c r="IP333" s="117"/>
      <c r="IQ333" s="117"/>
      <c r="IR333" s="117"/>
      <c r="IS333" s="117"/>
      <c r="IT333" s="117"/>
      <c r="IU333" s="117"/>
      <c r="IV333" s="117"/>
      <c r="IW333" s="117"/>
    </row>
    <row r="334" customFormat="false" ht="12.75" hidden="false" customHeight="false" outlineLevel="0" collapsed="false">
      <c r="A334" s="117"/>
      <c r="B334" s="128"/>
      <c r="L334" s="117"/>
      <c r="M334" s="117"/>
      <c r="N334" s="117"/>
      <c r="O334" s="117"/>
      <c r="P334" s="117"/>
      <c r="Q334" s="117"/>
      <c r="R334" s="117"/>
      <c r="S334" s="117"/>
      <c r="T334" s="117"/>
      <c r="U334" s="117"/>
      <c r="V334" s="117"/>
      <c r="W334" s="117"/>
      <c r="X334" s="117"/>
      <c r="Y334" s="117"/>
      <c r="Z334" s="117"/>
      <c r="AA334" s="117"/>
      <c r="AB334" s="117"/>
      <c r="AC334" s="117"/>
      <c r="AD334" s="117"/>
      <c r="AE334" s="117"/>
      <c r="AF334" s="117"/>
      <c r="AG334" s="117"/>
      <c r="AH334" s="117"/>
      <c r="AI334" s="117"/>
      <c r="AJ334" s="117"/>
      <c r="AK334" s="117"/>
      <c r="AL334" s="117"/>
      <c r="AM334" s="117"/>
      <c r="AN334" s="117"/>
      <c r="AO334" s="117"/>
      <c r="AP334" s="117"/>
      <c r="AQ334" s="117"/>
      <c r="AR334" s="117"/>
      <c r="AS334" s="117"/>
      <c r="AT334" s="117"/>
      <c r="AU334" s="117"/>
      <c r="AV334" s="117"/>
      <c r="AW334" s="117"/>
      <c r="AX334" s="117"/>
      <c r="AY334" s="117"/>
      <c r="AZ334" s="117"/>
      <c r="BA334" s="117"/>
      <c r="BB334" s="117"/>
      <c r="BC334" s="117"/>
      <c r="BD334" s="117"/>
      <c r="BE334" s="117"/>
      <c r="BF334" s="117"/>
      <c r="BG334" s="117"/>
      <c r="BH334" s="117"/>
      <c r="BI334" s="117"/>
      <c r="BJ334" s="117"/>
      <c r="BK334" s="117"/>
      <c r="BL334" s="117"/>
      <c r="BM334" s="117"/>
      <c r="BN334" s="117"/>
      <c r="BO334" s="117"/>
      <c r="BP334" s="117"/>
      <c r="BQ334" s="117"/>
      <c r="BR334" s="117"/>
      <c r="BS334" s="117"/>
      <c r="BT334" s="117"/>
      <c r="BU334" s="117"/>
      <c r="BV334" s="117"/>
      <c r="BW334" s="117"/>
      <c r="BX334" s="117"/>
      <c r="BY334" s="117"/>
      <c r="BZ334" s="117"/>
      <c r="CA334" s="117"/>
      <c r="CB334" s="117"/>
      <c r="CC334" s="117"/>
      <c r="CD334" s="117"/>
      <c r="CE334" s="117"/>
      <c r="CF334" s="117"/>
      <c r="CG334" s="117"/>
      <c r="CH334" s="117"/>
      <c r="CI334" s="117"/>
      <c r="CJ334" s="117"/>
      <c r="CK334" s="117"/>
      <c r="CL334" s="117"/>
      <c r="CM334" s="117"/>
      <c r="CN334" s="117"/>
      <c r="CO334" s="117"/>
      <c r="CP334" s="117"/>
      <c r="CQ334" s="117"/>
      <c r="CR334" s="117"/>
      <c r="CS334" s="117"/>
      <c r="CT334" s="117"/>
      <c r="CU334" s="117"/>
      <c r="CV334" s="117"/>
      <c r="CW334" s="117"/>
      <c r="CX334" s="117"/>
      <c r="CY334" s="117"/>
      <c r="CZ334" s="117"/>
      <c r="DA334" s="117"/>
      <c r="DB334" s="117"/>
      <c r="DC334" s="117"/>
      <c r="DD334" s="117"/>
      <c r="DE334" s="117"/>
      <c r="DF334" s="117"/>
      <c r="DG334" s="117"/>
      <c r="DH334" s="117"/>
      <c r="DI334" s="117"/>
      <c r="DJ334" s="117"/>
      <c r="DK334" s="117"/>
      <c r="DL334" s="117"/>
      <c r="DM334" s="117"/>
      <c r="DN334" s="117"/>
      <c r="DO334" s="117"/>
      <c r="DP334" s="117"/>
      <c r="DQ334" s="117"/>
      <c r="DR334" s="117"/>
      <c r="DS334" s="117"/>
      <c r="DT334" s="117"/>
      <c r="DU334" s="117"/>
      <c r="DV334" s="117"/>
      <c r="DW334" s="117"/>
      <c r="DX334" s="117"/>
      <c r="DY334" s="117"/>
      <c r="DZ334" s="117"/>
      <c r="EA334" s="117"/>
      <c r="EB334" s="117"/>
      <c r="EC334" s="117"/>
      <c r="ED334" s="117"/>
      <c r="EE334" s="117"/>
      <c r="EF334" s="117"/>
      <c r="EG334" s="117"/>
      <c r="EH334" s="117"/>
      <c r="EI334" s="117"/>
      <c r="EJ334" s="117"/>
      <c r="EK334" s="117"/>
      <c r="EL334" s="117"/>
      <c r="EM334" s="117"/>
      <c r="EN334" s="117"/>
      <c r="EO334" s="117"/>
      <c r="EP334" s="117"/>
      <c r="EQ334" s="117"/>
      <c r="ER334" s="117"/>
      <c r="ES334" s="117"/>
      <c r="ET334" s="117"/>
      <c r="EU334" s="117"/>
      <c r="EV334" s="117"/>
      <c r="EW334" s="117"/>
      <c r="EX334" s="117"/>
      <c r="EY334" s="117"/>
      <c r="EZ334" s="117"/>
      <c r="FA334" s="117"/>
      <c r="FB334" s="117"/>
      <c r="FC334" s="117"/>
      <c r="FD334" s="117"/>
      <c r="FE334" s="117"/>
      <c r="FF334" s="117"/>
      <c r="FG334" s="117"/>
      <c r="FH334" s="117"/>
      <c r="FI334" s="117"/>
      <c r="FJ334" s="117"/>
      <c r="FK334" s="117"/>
      <c r="FL334" s="117"/>
      <c r="FM334" s="117"/>
      <c r="FN334" s="117"/>
      <c r="FO334" s="117"/>
      <c r="FP334" s="117"/>
      <c r="FQ334" s="117"/>
      <c r="FR334" s="117"/>
      <c r="FS334" s="117"/>
      <c r="FT334" s="117"/>
      <c r="FU334" s="117"/>
      <c r="FV334" s="117"/>
      <c r="FW334" s="117"/>
      <c r="FX334" s="117"/>
      <c r="FY334" s="117"/>
      <c r="FZ334" s="117"/>
      <c r="GA334" s="117"/>
      <c r="GB334" s="117"/>
      <c r="GC334" s="117"/>
      <c r="GD334" s="117"/>
      <c r="GE334" s="117"/>
      <c r="GF334" s="117"/>
      <c r="GG334" s="117"/>
      <c r="GH334" s="117"/>
      <c r="GI334" s="117"/>
      <c r="GJ334" s="117"/>
      <c r="GK334" s="117"/>
      <c r="GL334" s="117"/>
      <c r="GM334" s="117"/>
      <c r="GN334" s="117"/>
      <c r="GO334" s="117"/>
      <c r="GP334" s="117"/>
      <c r="GQ334" s="117"/>
      <c r="GR334" s="117"/>
      <c r="GS334" s="117"/>
      <c r="GT334" s="117"/>
      <c r="GU334" s="117"/>
      <c r="GV334" s="117"/>
      <c r="GW334" s="117"/>
      <c r="GX334" s="117"/>
      <c r="GY334" s="117"/>
      <c r="GZ334" s="117"/>
      <c r="HA334" s="117"/>
      <c r="HB334" s="117"/>
      <c r="HC334" s="117"/>
      <c r="HD334" s="117"/>
      <c r="HE334" s="117"/>
      <c r="HF334" s="117"/>
      <c r="HG334" s="117"/>
      <c r="HH334" s="117"/>
      <c r="HI334" s="117"/>
      <c r="HJ334" s="117"/>
      <c r="HK334" s="117"/>
      <c r="HL334" s="117"/>
      <c r="HM334" s="117"/>
      <c r="HN334" s="117"/>
      <c r="HO334" s="117"/>
      <c r="HP334" s="117"/>
      <c r="HQ334" s="117"/>
      <c r="HR334" s="117"/>
      <c r="HS334" s="117"/>
      <c r="HT334" s="117"/>
      <c r="HU334" s="117"/>
      <c r="HV334" s="117"/>
      <c r="HW334" s="117"/>
      <c r="HX334" s="117"/>
      <c r="HY334" s="117"/>
      <c r="HZ334" s="117"/>
      <c r="IA334" s="117"/>
      <c r="IB334" s="117"/>
      <c r="IC334" s="117"/>
      <c r="ID334" s="117"/>
      <c r="IE334" s="117"/>
      <c r="IF334" s="117"/>
      <c r="IG334" s="117"/>
      <c r="IH334" s="117"/>
      <c r="II334" s="117"/>
      <c r="IJ334" s="117"/>
      <c r="IK334" s="117"/>
      <c r="IL334" s="117"/>
      <c r="IM334" s="117"/>
      <c r="IN334" s="117"/>
      <c r="IO334" s="117"/>
      <c r="IP334" s="117"/>
      <c r="IQ334" s="117"/>
      <c r="IR334" s="117"/>
      <c r="IS334" s="117"/>
      <c r="IT334" s="117"/>
      <c r="IU334" s="117"/>
      <c r="IV334" s="117"/>
      <c r="IW334" s="117"/>
    </row>
    <row r="335" customFormat="false" ht="12.75" hidden="false" customHeight="false" outlineLevel="0" collapsed="false">
      <c r="A335" s="117"/>
      <c r="B335" s="128"/>
      <c r="L335" s="117"/>
      <c r="M335" s="117"/>
      <c r="N335" s="117"/>
      <c r="O335" s="117"/>
      <c r="P335" s="117"/>
      <c r="Q335" s="117"/>
      <c r="R335" s="117"/>
      <c r="S335" s="117"/>
      <c r="T335" s="117"/>
      <c r="U335" s="117"/>
      <c r="V335" s="117"/>
      <c r="W335" s="117"/>
      <c r="X335" s="117"/>
      <c r="Y335" s="117"/>
      <c r="Z335" s="117"/>
      <c r="AA335" s="117"/>
      <c r="AB335" s="117"/>
      <c r="AC335" s="117"/>
      <c r="AD335" s="117"/>
      <c r="AE335" s="117"/>
      <c r="AF335" s="117"/>
      <c r="AG335" s="117"/>
      <c r="AH335" s="117"/>
      <c r="AI335" s="117"/>
      <c r="AJ335" s="117"/>
      <c r="AK335" s="117"/>
      <c r="AL335" s="117"/>
      <c r="AM335" s="117"/>
      <c r="AN335" s="117"/>
      <c r="AO335" s="117"/>
      <c r="AP335" s="117"/>
      <c r="AQ335" s="117"/>
      <c r="AR335" s="117"/>
      <c r="AS335" s="117"/>
      <c r="AT335" s="117"/>
      <c r="AU335" s="117"/>
      <c r="AV335" s="117"/>
      <c r="AW335" s="117"/>
      <c r="AX335" s="117"/>
      <c r="AY335" s="117"/>
      <c r="AZ335" s="117"/>
      <c r="BA335" s="117"/>
      <c r="BB335" s="117"/>
      <c r="BC335" s="117"/>
      <c r="BD335" s="117"/>
      <c r="BE335" s="117"/>
      <c r="BF335" s="117"/>
      <c r="BG335" s="117"/>
      <c r="BH335" s="117"/>
      <c r="BI335" s="117"/>
      <c r="BJ335" s="117"/>
      <c r="BK335" s="117"/>
      <c r="BL335" s="117"/>
      <c r="BM335" s="117"/>
      <c r="BN335" s="117"/>
      <c r="BO335" s="117"/>
      <c r="BP335" s="117"/>
      <c r="BQ335" s="117"/>
      <c r="BR335" s="117"/>
      <c r="BS335" s="117"/>
      <c r="BT335" s="117"/>
      <c r="BU335" s="117"/>
      <c r="BV335" s="117"/>
      <c r="BW335" s="117"/>
      <c r="BX335" s="117"/>
      <c r="BY335" s="117"/>
      <c r="BZ335" s="117"/>
      <c r="CA335" s="117"/>
      <c r="CB335" s="117"/>
      <c r="CC335" s="117"/>
      <c r="CD335" s="117"/>
      <c r="CE335" s="117"/>
      <c r="CF335" s="117"/>
      <c r="CG335" s="117"/>
      <c r="CH335" s="117"/>
      <c r="CI335" s="117"/>
      <c r="CJ335" s="117"/>
      <c r="CK335" s="117"/>
      <c r="CL335" s="117"/>
      <c r="CM335" s="117"/>
      <c r="CN335" s="117"/>
      <c r="CO335" s="117"/>
      <c r="CP335" s="117"/>
      <c r="CQ335" s="117"/>
      <c r="CR335" s="117"/>
      <c r="CS335" s="117"/>
      <c r="CT335" s="117"/>
      <c r="CU335" s="117"/>
      <c r="CV335" s="117"/>
      <c r="CW335" s="117"/>
      <c r="CX335" s="117"/>
      <c r="CY335" s="117"/>
      <c r="CZ335" s="117"/>
      <c r="DA335" s="117"/>
      <c r="DB335" s="117"/>
      <c r="DC335" s="117"/>
      <c r="DD335" s="117"/>
      <c r="DE335" s="117"/>
      <c r="DF335" s="117"/>
      <c r="DG335" s="117"/>
      <c r="DH335" s="117"/>
      <c r="DI335" s="117"/>
      <c r="DJ335" s="117"/>
      <c r="DK335" s="117"/>
      <c r="DL335" s="117"/>
      <c r="DM335" s="117"/>
      <c r="DN335" s="117"/>
      <c r="DO335" s="117"/>
      <c r="DP335" s="117"/>
      <c r="DQ335" s="117"/>
      <c r="DR335" s="117"/>
      <c r="DS335" s="117"/>
      <c r="DT335" s="117"/>
      <c r="DU335" s="117"/>
      <c r="DV335" s="117"/>
      <c r="DW335" s="117"/>
      <c r="DX335" s="117"/>
      <c r="DY335" s="117"/>
      <c r="DZ335" s="117"/>
      <c r="EA335" s="117"/>
      <c r="EB335" s="117"/>
      <c r="EC335" s="117"/>
      <c r="ED335" s="117"/>
      <c r="EE335" s="117"/>
      <c r="EF335" s="117"/>
      <c r="EG335" s="117"/>
      <c r="EH335" s="117"/>
      <c r="EI335" s="117"/>
      <c r="EJ335" s="117"/>
      <c r="EK335" s="117"/>
      <c r="EL335" s="117"/>
      <c r="EM335" s="117"/>
      <c r="EN335" s="117"/>
      <c r="EO335" s="117"/>
      <c r="EP335" s="117"/>
      <c r="EQ335" s="117"/>
      <c r="ER335" s="117"/>
      <c r="ES335" s="117"/>
      <c r="ET335" s="117"/>
      <c r="EU335" s="117"/>
      <c r="EV335" s="117"/>
      <c r="EW335" s="117"/>
      <c r="EX335" s="117"/>
      <c r="EY335" s="117"/>
      <c r="EZ335" s="117"/>
      <c r="FA335" s="117"/>
      <c r="FB335" s="117"/>
      <c r="FC335" s="117"/>
      <c r="FD335" s="117"/>
      <c r="FE335" s="117"/>
      <c r="FF335" s="117"/>
      <c r="FG335" s="117"/>
      <c r="FH335" s="117"/>
      <c r="FI335" s="117"/>
      <c r="FJ335" s="117"/>
      <c r="FK335" s="117"/>
      <c r="FL335" s="117"/>
      <c r="FM335" s="117"/>
      <c r="FN335" s="117"/>
      <c r="FO335" s="117"/>
      <c r="FP335" s="117"/>
      <c r="FQ335" s="117"/>
      <c r="FR335" s="117"/>
      <c r="FS335" s="117"/>
      <c r="FT335" s="117"/>
      <c r="FU335" s="117"/>
      <c r="FV335" s="117"/>
      <c r="FW335" s="117"/>
      <c r="FX335" s="117"/>
      <c r="FY335" s="117"/>
      <c r="FZ335" s="117"/>
      <c r="GA335" s="117"/>
      <c r="GB335" s="117"/>
      <c r="GC335" s="117"/>
      <c r="GD335" s="117"/>
      <c r="GE335" s="117"/>
      <c r="GF335" s="117"/>
      <c r="GG335" s="117"/>
      <c r="GH335" s="117"/>
      <c r="GI335" s="117"/>
      <c r="GJ335" s="117"/>
      <c r="GK335" s="117"/>
      <c r="GL335" s="117"/>
      <c r="GM335" s="117"/>
      <c r="GN335" s="117"/>
      <c r="GO335" s="117"/>
      <c r="GP335" s="117"/>
      <c r="GQ335" s="117"/>
      <c r="GR335" s="117"/>
      <c r="GS335" s="117"/>
      <c r="GT335" s="117"/>
      <c r="GU335" s="117"/>
      <c r="GV335" s="117"/>
      <c r="GW335" s="117"/>
      <c r="GX335" s="117"/>
      <c r="GY335" s="117"/>
      <c r="GZ335" s="117"/>
      <c r="HA335" s="117"/>
      <c r="HB335" s="117"/>
      <c r="HC335" s="117"/>
      <c r="HD335" s="117"/>
      <c r="HE335" s="117"/>
      <c r="HF335" s="117"/>
      <c r="HG335" s="117"/>
      <c r="HH335" s="117"/>
      <c r="HI335" s="117"/>
      <c r="HJ335" s="117"/>
      <c r="HK335" s="117"/>
      <c r="HL335" s="117"/>
      <c r="HM335" s="117"/>
      <c r="HN335" s="117"/>
      <c r="HO335" s="117"/>
      <c r="HP335" s="117"/>
      <c r="HQ335" s="117"/>
      <c r="HR335" s="117"/>
      <c r="HS335" s="117"/>
      <c r="HT335" s="117"/>
      <c r="HU335" s="117"/>
      <c r="HV335" s="117"/>
      <c r="HW335" s="117"/>
      <c r="HX335" s="117"/>
      <c r="HY335" s="117"/>
      <c r="HZ335" s="117"/>
      <c r="IA335" s="117"/>
      <c r="IB335" s="117"/>
      <c r="IC335" s="117"/>
      <c r="ID335" s="117"/>
      <c r="IE335" s="117"/>
      <c r="IF335" s="117"/>
      <c r="IG335" s="117"/>
      <c r="IH335" s="117"/>
      <c r="II335" s="117"/>
      <c r="IJ335" s="117"/>
      <c r="IK335" s="117"/>
      <c r="IL335" s="117"/>
      <c r="IM335" s="117"/>
      <c r="IN335" s="117"/>
      <c r="IO335" s="117"/>
      <c r="IP335" s="117"/>
      <c r="IQ335" s="117"/>
      <c r="IR335" s="117"/>
      <c r="IS335" s="117"/>
      <c r="IT335" s="117"/>
      <c r="IU335" s="117"/>
      <c r="IV335" s="117"/>
      <c r="IW335" s="117"/>
    </row>
    <row r="336" customFormat="false" ht="12.75" hidden="false" customHeight="false" outlineLevel="0" collapsed="false">
      <c r="A336" s="117"/>
      <c r="B336" s="128"/>
      <c r="L336" s="117"/>
      <c r="M336" s="117"/>
      <c r="N336" s="117"/>
      <c r="O336" s="117"/>
      <c r="P336" s="117"/>
      <c r="Q336" s="117"/>
      <c r="R336" s="117"/>
      <c r="S336" s="117"/>
      <c r="T336" s="117"/>
      <c r="U336" s="117"/>
      <c r="V336" s="117"/>
      <c r="W336" s="117"/>
      <c r="X336" s="117"/>
      <c r="Y336" s="117"/>
      <c r="Z336" s="117"/>
      <c r="AA336" s="117"/>
      <c r="AB336" s="117"/>
      <c r="AC336" s="117"/>
      <c r="AD336" s="117"/>
      <c r="AE336" s="117"/>
      <c r="AF336" s="117"/>
      <c r="AG336" s="117"/>
      <c r="AH336" s="117"/>
      <c r="AI336" s="117"/>
      <c r="AJ336" s="117"/>
      <c r="AK336" s="117"/>
      <c r="AL336" s="117"/>
      <c r="AM336" s="117"/>
      <c r="AN336" s="117"/>
      <c r="AO336" s="117"/>
      <c r="AP336" s="117"/>
      <c r="AQ336" s="117"/>
      <c r="AR336" s="117"/>
      <c r="AS336" s="117"/>
      <c r="AT336" s="117"/>
      <c r="AU336" s="117"/>
      <c r="AV336" s="117"/>
      <c r="AW336" s="117"/>
      <c r="AX336" s="117"/>
      <c r="AY336" s="117"/>
      <c r="AZ336" s="117"/>
      <c r="BA336" s="117"/>
      <c r="BB336" s="117"/>
      <c r="BC336" s="117"/>
      <c r="BD336" s="117"/>
      <c r="BE336" s="117"/>
      <c r="BF336" s="117"/>
      <c r="BG336" s="117"/>
      <c r="BH336" s="117"/>
      <c r="BI336" s="117"/>
      <c r="BJ336" s="117"/>
      <c r="BK336" s="117"/>
      <c r="BL336" s="117"/>
      <c r="BM336" s="117"/>
      <c r="BN336" s="117"/>
      <c r="BO336" s="117"/>
      <c r="BP336" s="117"/>
      <c r="BQ336" s="117"/>
      <c r="BR336" s="117"/>
      <c r="BS336" s="117"/>
      <c r="BT336" s="117"/>
      <c r="BU336" s="117"/>
      <c r="BV336" s="117"/>
      <c r="BW336" s="117"/>
      <c r="BX336" s="117"/>
      <c r="BY336" s="117"/>
      <c r="BZ336" s="117"/>
      <c r="CA336" s="117"/>
      <c r="CB336" s="117"/>
      <c r="CC336" s="117"/>
      <c r="CD336" s="117"/>
      <c r="CE336" s="117"/>
      <c r="CF336" s="117"/>
      <c r="CG336" s="117"/>
      <c r="CH336" s="117"/>
      <c r="CI336" s="117"/>
      <c r="CJ336" s="117"/>
      <c r="CK336" s="117"/>
      <c r="CL336" s="117"/>
      <c r="CM336" s="117"/>
      <c r="CN336" s="117"/>
      <c r="CO336" s="117"/>
      <c r="CP336" s="117"/>
      <c r="CQ336" s="117"/>
      <c r="CR336" s="117"/>
      <c r="CS336" s="117"/>
      <c r="CT336" s="117"/>
      <c r="CU336" s="117"/>
      <c r="CV336" s="117"/>
      <c r="CW336" s="117"/>
      <c r="CX336" s="117"/>
      <c r="CY336" s="117"/>
      <c r="CZ336" s="117"/>
      <c r="DA336" s="117"/>
      <c r="DB336" s="117"/>
      <c r="DC336" s="117"/>
      <c r="DD336" s="117"/>
      <c r="DE336" s="117"/>
      <c r="DF336" s="117"/>
      <c r="DG336" s="117"/>
      <c r="DH336" s="117"/>
      <c r="DI336" s="117"/>
      <c r="DJ336" s="117"/>
      <c r="DK336" s="117"/>
      <c r="DL336" s="117"/>
      <c r="DM336" s="117"/>
      <c r="DN336" s="117"/>
      <c r="DO336" s="117"/>
      <c r="DP336" s="117"/>
      <c r="DQ336" s="117"/>
      <c r="DR336" s="117"/>
      <c r="DS336" s="117"/>
      <c r="DT336" s="117"/>
      <c r="DU336" s="117"/>
      <c r="DV336" s="117"/>
      <c r="DW336" s="117"/>
      <c r="DX336" s="117"/>
      <c r="DY336" s="117"/>
      <c r="DZ336" s="117"/>
      <c r="EA336" s="117"/>
      <c r="EB336" s="117"/>
      <c r="EC336" s="117"/>
      <c r="ED336" s="117"/>
      <c r="EE336" s="117"/>
      <c r="EF336" s="117"/>
      <c r="EG336" s="117"/>
      <c r="EH336" s="117"/>
      <c r="EI336" s="117"/>
      <c r="EJ336" s="117"/>
      <c r="EK336" s="117"/>
      <c r="EL336" s="117"/>
      <c r="EM336" s="117"/>
      <c r="EN336" s="117"/>
      <c r="EO336" s="117"/>
      <c r="EP336" s="117"/>
      <c r="EQ336" s="117"/>
      <c r="ER336" s="117"/>
      <c r="ES336" s="117"/>
      <c r="ET336" s="117"/>
      <c r="EU336" s="117"/>
      <c r="EV336" s="117"/>
      <c r="EW336" s="117"/>
      <c r="EX336" s="117"/>
      <c r="EY336" s="117"/>
      <c r="EZ336" s="117"/>
      <c r="FA336" s="117"/>
      <c r="FB336" s="117"/>
      <c r="FC336" s="117"/>
      <c r="FD336" s="117"/>
      <c r="FE336" s="117"/>
      <c r="FF336" s="117"/>
      <c r="FG336" s="117"/>
      <c r="FH336" s="117"/>
      <c r="FI336" s="117"/>
      <c r="FJ336" s="117"/>
      <c r="FK336" s="117"/>
      <c r="FL336" s="117"/>
      <c r="FM336" s="117"/>
      <c r="FN336" s="117"/>
      <c r="FO336" s="117"/>
      <c r="FP336" s="117"/>
      <c r="FQ336" s="117"/>
      <c r="FR336" s="117"/>
      <c r="FS336" s="117"/>
      <c r="FT336" s="117"/>
      <c r="FU336" s="117"/>
      <c r="FV336" s="117"/>
      <c r="FW336" s="117"/>
      <c r="FX336" s="117"/>
      <c r="FY336" s="117"/>
      <c r="FZ336" s="117"/>
      <c r="GA336" s="117"/>
      <c r="GB336" s="117"/>
      <c r="GC336" s="117"/>
      <c r="GD336" s="117"/>
      <c r="GE336" s="117"/>
      <c r="GF336" s="117"/>
      <c r="GG336" s="117"/>
      <c r="GH336" s="117"/>
      <c r="GI336" s="117"/>
      <c r="GJ336" s="117"/>
      <c r="GK336" s="117"/>
      <c r="GL336" s="117"/>
      <c r="GM336" s="117"/>
      <c r="GN336" s="117"/>
      <c r="GO336" s="117"/>
      <c r="GP336" s="117"/>
      <c r="GQ336" s="117"/>
      <c r="GR336" s="117"/>
      <c r="GS336" s="117"/>
      <c r="GT336" s="117"/>
      <c r="GU336" s="117"/>
      <c r="GV336" s="117"/>
      <c r="GW336" s="117"/>
      <c r="GX336" s="117"/>
      <c r="GY336" s="117"/>
      <c r="GZ336" s="117"/>
      <c r="HA336" s="117"/>
      <c r="HB336" s="117"/>
      <c r="HC336" s="117"/>
      <c r="HD336" s="117"/>
      <c r="HE336" s="117"/>
      <c r="HF336" s="117"/>
      <c r="HG336" s="117"/>
      <c r="HH336" s="117"/>
      <c r="HI336" s="117"/>
      <c r="HJ336" s="117"/>
      <c r="HK336" s="117"/>
      <c r="HL336" s="117"/>
      <c r="HM336" s="117"/>
      <c r="HN336" s="117"/>
      <c r="HO336" s="117"/>
      <c r="HP336" s="117"/>
      <c r="HQ336" s="117"/>
      <c r="HR336" s="117"/>
      <c r="HS336" s="117"/>
      <c r="HT336" s="117"/>
      <c r="HU336" s="117"/>
      <c r="HV336" s="117"/>
      <c r="HW336" s="117"/>
      <c r="HX336" s="117"/>
      <c r="HY336" s="117"/>
      <c r="HZ336" s="117"/>
      <c r="IA336" s="117"/>
      <c r="IB336" s="117"/>
      <c r="IC336" s="117"/>
      <c r="ID336" s="117"/>
      <c r="IE336" s="117"/>
      <c r="IF336" s="117"/>
      <c r="IG336" s="117"/>
      <c r="IH336" s="117"/>
      <c r="II336" s="117"/>
      <c r="IJ336" s="117"/>
      <c r="IK336" s="117"/>
      <c r="IL336" s="117"/>
      <c r="IM336" s="117"/>
      <c r="IN336" s="117"/>
      <c r="IO336" s="117"/>
      <c r="IP336" s="117"/>
      <c r="IQ336" s="117"/>
      <c r="IR336" s="117"/>
      <c r="IS336" s="117"/>
      <c r="IT336" s="117"/>
      <c r="IU336" s="117"/>
      <c r="IV336" s="117"/>
      <c r="IW336" s="117"/>
    </row>
    <row r="337" customFormat="false" ht="12.75" hidden="false" customHeight="false" outlineLevel="0" collapsed="false">
      <c r="A337" s="117"/>
      <c r="B337" s="128"/>
      <c r="L337" s="117"/>
      <c r="M337" s="117"/>
      <c r="N337" s="117"/>
      <c r="O337" s="117"/>
      <c r="P337" s="117"/>
      <c r="Q337" s="117"/>
      <c r="R337" s="117"/>
      <c r="S337" s="117"/>
      <c r="T337" s="117"/>
      <c r="U337" s="117"/>
      <c r="V337" s="117"/>
      <c r="W337" s="117"/>
      <c r="X337" s="117"/>
      <c r="Y337" s="117"/>
      <c r="Z337" s="117"/>
      <c r="AA337" s="117"/>
      <c r="AB337" s="117"/>
      <c r="AC337" s="117"/>
      <c r="AD337" s="117"/>
      <c r="AE337" s="117"/>
      <c r="AF337" s="117"/>
      <c r="AG337" s="117"/>
      <c r="AH337" s="117"/>
      <c r="AI337" s="117"/>
      <c r="AJ337" s="117"/>
      <c r="AK337" s="117"/>
      <c r="AL337" s="117"/>
      <c r="AM337" s="117"/>
      <c r="AN337" s="117"/>
      <c r="AO337" s="117"/>
      <c r="AP337" s="117"/>
      <c r="AQ337" s="117"/>
      <c r="AR337" s="117"/>
      <c r="AS337" s="117"/>
      <c r="AT337" s="117"/>
      <c r="AU337" s="117"/>
      <c r="AV337" s="117"/>
      <c r="AW337" s="117"/>
      <c r="AX337" s="117"/>
      <c r="AY337" s="117"/>
      <c r="AZ337" s="117"/>
      <c r="BA337" s="117"/>
      <c r="BB337" s="117"/>
      <c r="BC337" s="117"/>
      <c r="BD337" s="117"/>
      <c r="BE337" s="117"/>
      <c r="BF337" s="117"/>
      <c r="BG337" s="117"/>
      <c r="BH337" s="117"/>
      <c r="BI337" s="117"/>
      <c r="BJ337" s="117"/>
      <c r="BK337" s="117"/>
      <c r="BL337" s="117"/>
      <c r="BM337" s="117"/>
      <c r="BN337" s="117"/>
      <c r="BO337" s="117"/>
      <c r="BP337" s="117"/>
      <c r="BQ337" s="117"/>
      <c r="BR337" s="117"/>
      <c r="BS337" s="117"/>
      <c r="BT337" s="117"/>
      <c r="BU337" s="117"/>
      <c r="BV337" s="117"/>
      <c r="BW337" s="117"/>
      <c r="BX337" s="117"/>
      <c r="BY337" s="117"/>
      <c r="BZ337" s="117"/>
      <c r="CA337" s="117"/>
      <c r="CB337" s="117"/>
      <c r="CC337" s="117"/>
      <c r="CD337" s="117"/>
      <c r="CE337" s="117"/>
      <c r="CF337" s="117"/>
      <c r="CG337" s="117"/>
      <c r="CH337" s="117"/>
      <c r="CI337" s="117"/>
      <c r="CJ337" s="117"/>
      <c r="CK337" s="117"/>
      <c r="CL337" s="117"/>
      <c r="CM337" s="117"/>
      <c r="CN337" s="117"/>
      <c r="CO337" s="117"/>
      <c r="CP337" s="117"/>
      <c r="CQ337" s="117"/>
      <c r="CR337" s="117"/>
      <c r="CS337" s="117"/>
      <c r="CT337" s="117"/>
      <c r="CU337" s="117"/>
      <c r="CV337" s="117"/>
      <c r="CW337" s="117"/>
      <c r="CX337" s="117"/>
      <c r="CY337" s="117"/>
      <c r="CZ337" s="117"/>
      <c r="DA337" s="117"/>
      <c r="DB337" s="117"/>
      <c r="DC337" s="117"/>
      <c r="DD337" s="117"/>
      <c r="DE337" s="117"/>
      <c r="DF337" s="117"/>
      <c r="DG337" s="117"/>
      <c r="DH337" s="117"/>
      <c r="DI337" s="117"/>
      <c r="DJ337" s="117"/>
      <c r="DK337" s="117"/>
      <c r="DL337" s="117"/>
      <c r="DM337" s="117"/>
      <c r="DN337" s="117"/>
      <c r="DO337" s="117"/>
      <c r="DP337" s="117"/>
      <c r="DQ337" s="117"/>
      <c r="DR337" s="117"/>
      <c r="DS337" s="117"/>
      <c r="DT337" s="117"/>
      <c r="DU337" s="117"/>
      <c r="DV337" s="117"/>
      <c r="DW337" s="117"/>
      <c r="DX337" s="117"/>
      <c r="DY337" s="117"/>
      <c r="DZ337" s="117"/>
      <c r="EA337" s="117"/>
      <c r="EB337" s="117"/>
      <c r="EC337" s="117"/>
      <c r="ED337" s="117"/>
      <c r="EE337" s="117"/>
      <c r="EF337" s="117"/>
      <c r="EG337" s="117"/>
      <c r="EH337" s="117"/>
      <c r="EI337" s="117"/>
      <c r="EJ337" s="117"/>
      <c r="EK337" s="117"/>
      <c r="EL337" s="117"/>
      <c r="EM337" s="117"/>
      <c r="EN337" s="117"/>
      <c r="EO337" s="117"/>
      <c r="EP337" s="117"/>
      <c r="EQ337" s="117"/>
      <c r="ER337" s="117"/>
      <c r="ES337" s="117"/>
      <c r="ET337" s="117"/>
      <c r="EU337" s="117"/>
      <c r="EV337" s="117"/>
      <c r="EW337" s="117"/>
      <c r="EX337" s="117"/>
      <c r="EY337" s="117"/>
      <c r="EZ337" s="117"/>
      <c r="FA337" s="117"/>
      <c r="FB337" s="117"/>
      <c r="FC337" s="117"/>
      <c r="FD337" s="117"/>
      <c r="FE337" s="117"/>
      <c r="FF337" s="117"/>
      <c r="FG337" s="117"/>
      <c r="FH337" s="117"/>
      <c r="FI337" s="117"/>
      <c r="FJ337" s="117"/>
      <c r="FK337" s="117"/>
      <c r="FL337" s="117"/>
      <c r="FM337" s="117"/>
      <c r="FN337" s="117"/>
      <c r="FO337" s="117"/>
      <c r="FP337" s="117"/>
      <c r="FQ337" s="117"/>
      <c r="FR337" s="117"/>
      <c r="FS337" s="117"/>
      <c r="FT337" s="117"/>
      <c r="FU337" s="117"/>
      <c r="FV337" s="117"/>
      <c r="FW337" s="117"/>
      <c r="FX337" s="117"/>
      <c r="FY337" s="117"/>
      <c r="FZ337" s="117"/>
      <c r="GA337" s="117"/>
      <c r="GB337" s="117"/>
      <c r="GC337" s="117"/>
      <c r="GD337" s="117"/>
      <c r="GE337" s="117"/>
      <c r="GF337" s="117"/>
      <c r="GG337" s="117"/>
      <c r="GH337" s="117"/>
      <c r="GI337" s="117"/>
      <c r="GJ337" s="117"/>
      <c r="GK337" s="117"/>
      <c r="GL337" s="117"/>
      <c r="GM337" s="117"/>
      <c r="GN337" s="117"/>
      <c r="GO337" s="117"/>
      <c r="GP337" s="117"/>
      <c r="GQ337" s="117"/>
      <c r="GR337" s="117"/>
      <c r="GS337" s="117"/>
      <c r="GT337" s="117"/>
      <c r="GU337" s="117"/>
      <c r="GV337" s="117"/>
      <c r="GW337" s="117"/>
      <c r="GX337" s="117"/>
      <c r="GY337" s="117"/>
      <c r="GZ337" s="117"/>
      <c r="HA337" s="117"/>
      <c r="HB337" s="117"/>
      <c r="HC337" s="117"/>
      <c r="HD337" s="117"/>
      <c r="HE337" s="117"/>
      <c r="HF337" s="117"/>
      <c r="HG337" s="117"/>
      <c r="HH337" s="117"/>
      <c r="HI337" s="117"/>
      <c r="HJ337" s="117"/>
      <c r="HK337" s="117"/>
      <c r="HL337" s="117"/>
      <c r="HM337" s="117"/>
      <c r="HN337" s="117"/>
      <c r="HO337" s="117"/>
      <c r="HP337" s="117"/>
      <c r="HQ337" s="117"/>
      <c r="HR337" s="117"/>
      <c r="HS337" s="117"/>
      <c r="HT337" s="117"/>
      <c r="HU337" s="117"/>
      <c r="HV337" s="117"/>
      <c r="HW337" s="117"/>
      <c r="HX337" s="117"/>
      <c r="HY337" s="117"/>
      <c r="HZ337" s="117"/>
      <c r="IA337" s="117"/>
      <c r="IB337" s="117"/>
      <c r="IC337" s="117"/>
      <c r="ID337" s="117"/>
      <c r="IE337" s="117"/>
      <c r="IF337" s="117"/>
      <c r="IG337" s="117"/>
      <c r="IH337" s="117"/>
      <c r="II337" s="117"/>
      <c r="IJ337" s="117"/>
      <c r="IK337" s="117"/>
      <c r="IL337" s="117"/>
      <c r="IM337" s="117"/>
      <c r="IN337" s="117"/>
      <c r="IO337" s="117"/>
      <c r="IP337" s="117"/>
      <c r="IQ337" s="117"/>
      <c r="IR337" s="117"/>
      <c r="IS337" s="117"/>
      <c r="IT337" s="117"/>
      <c r="IU337" s="117"/>
      <c r="IV337" s="117"/>
      <c r="IW337" s="117"/>
    </row>
    <row r="338" customFormat="false" ht="12.75" hidden="false" customHeight="false" outlineLevel="0" collapsed="false">
      <c r="A338" s="117"/>
      <c r="B338" s="128"/>
      <c r="L338" s="117"/>
      <c r="M338" s="117"/>
      <c r="N338" s="117"/>
      <c r="O338" s="117"/>
      <c r="P338" s="117"/>
      <c r="Q338" s="117"/>
      <c r="R338" s="117"/>
      <c r="S338" s="117"/>
      <c r="T338" s="117"/>
      <c r="U338" s="117"/>
      <c r="V338" s="117"/>
      <c r="W338" s="117"/>
      <c r="X338" s="117"/>
      <c r="Y338" s="117"/>
      <c r="Z338" s="117"/>
      <c r="AA338" s="117"/>
      <c r="AB338" s="117"/>
      <c r="AC338" s="117"/>
      <c r="AD338" s="117"/>
      <c r="AE338" s="117"/>
      <c r="AF338" s="117"/>
      <c r="AG338" s="117"/>
      <c r="AH338" s="117"/>
      <c r="AI338" s="117"/>
      <c r="AJ338" s="117"/>
      <c r="AK338" s="117"/>
      <c r="AL338" s="117"/>
      <c r="AM338" s="117"/>
      <c r="AN338" s="117"/>
      <c r="AO338" s="117"/>
      <c r="AP338" s="117"/>
      <c r="AQ338" s="117"/>
      <c r="AR338" s="117"/>
      <c r="AS338" s="117"/>
      <c r="AT338" s="117"/>
      <c r="AU338" s="117"/>
      <c r="AV338" s="117"/>
      <c r="AW338" s="117"/>
      <c r="AX338" s="117"/>
      <c r="AY338" s="117"/>
      <c r="AZ338" s="117"/>
      <c r="BA338" s="117"/>
      <c r="BB338" s="117"/>
      <c r="BC338" s="117"/>
      <c r="BD338" s="117"/>
      <c r="BE338" s="117"/>
      <c r="BF338" s="117"/>
      <c r="BG338" s="117"/>
      <c r="BH338" s="117"/>
      <c r="BI338" s="117"/>
      <c r="BJ338" s="117"/>
      <c r="BK338" s="117"/>
      <c r="BL338" s="117"/>
      <c r="BM338" s="117"/>
      <c r="BN338" s="117"/>
      <c r="BO338" s="117"/>
      <c r="BP338" s="117"/>
      <c r="BQ338" s="117"/>
      <c r="BR338" s="117"/>
      <c r="BS338" s="117"/>
      <c r="BT338" s="117"/>
      <c r="BU338" s="117"/>
      <c r="BV338" s="117"/>
      <c r="BW338" s="117"/>
      <c r="BX338" s="117"/>
      <c r="BY338" s="117"/>
      <c r="BZ338" s="117"/>
      <c r="CA338" s="117"/>
      <c r="CB338" s="117"/>
      <c r="CC338" s="117"/>
      <c r="CD338" s="117"/>
      <c r="CE338" s="117"/>
      <c r="CF338" s="117"/>
      <c r="CG338" s="117"/>
      <c r="CH338" s="117"/>
      <c r="CI338" s="117"/>
      <c r="CJ338" s="117"/>
      <c r="CK338" s="117"/>
      <c r="CL338" s="117"/>
      <c r="CM338" s="117"/>
      <c r="CN338" s="117"/>
      <c r="CO338" s="117"/>
      <c r="CP338" s="117"/>
      <c r="CQ338" s="117"/>
      <c r="CR338" s="117"/>
      <c r="CS338" s="117"/>
      <c r="CT338" s="117"/>
      <c r="CU338" s="117"/>
      <c r="CV338" s="117"/>
      <c r="CW338" s="117"/>
      <c r="CX338" s="117"/>
      <c r="CY338" s="117"/>
      <c r="CZ338" s="117"/>
      <c r="DA338" s="117"/>
      <c r="DB338" s="117"/>
      <c r="DC338" s="117"/>
      <c r="DD338" s="117"/>
      <c r="DE338" s="117"/>
      <c r="DF338" s="117"/>
      <c r="DG338" s="117"/>
      <c r="DH338" s="117"/>
      <c r="DI338" s="117"/>
      <c r="DJ338" s="117"/>
      <c r="DK338" s="117"/>
      <c r="DL338" s="117"/>
      <c r="DM338" s="117"/>
      <c r="DN338" s="117"/>
      <c r="DO338" s="117"/>
      <c r="DP338" s="117"/>
      <c r="DQ338" s="117"/>
      <c r="DR338" s="117"/>
      <c r="DS338" s="117"/>
      <c r="DT338" s="117"/>
      <c r="DU338" s="117"/>
      <c r="DV338" s="117"/>
      <c r="DW338" s="117"/>
      <c r="DX338" s="117"/>
      <c r="DY338" s="117"/>
      <c r="DZ338" s="117"/>
      <c r="EA338" s="117"/>
      <c r="EB338" s="117"/>
      <c r="EC338" s="117"/>
      <c r="ED338" s="117"/>
      <c r="EE338" s="117"/>
      <c r="EF338" s="117"/>
      <c r="EG338" s="117"/>
      <c r="EH338" s="117"/>
      <c r="EI338" s="117"/>
      <c r="EJ338" s="117"/>
      <c r="EK338" s="117"/>
      <c r="EL338" s="117"/>
      <c r="EM338" s="117"/>
      <c r="EN338" s="117"/>
      <c r="EO338" s="117"/>
      <c r="EP338" s="117"/>
      <c r="EQ338" s="117"/>
      <c r="ER338" s="117"/>
      <c r="ES338" s="117"/>
      <c r="ET338" s="117"/>
      <c r="EU338" s="117"/>
      <c r="EV338" s="117"/>
      <c r="EW338" s="117"/>
      <c r="EX338" s="117"/>
      <c r="EY338" s="117"/>
      <c r="EZ338" s="117"/>
      <c r="FA338" s="117"/>
      <c r="FB338" s="117"/>
      <c r="FC338" s="117"/>
      <c r="FD338" s="117"/>
      <c r="FE338" s="117"/>
      <c r="FF338" s="117"/>
      <c r="FG338" s="117"/>
      <c r="FH338" s="117"/>
      <c r="FI338" s="117"/>
      <c r="FJ338" s="117"/>
      <c r="FK338" s="117"/>
      <c r="FL338" s="117"/>
      <c r="FM338" s="117"/>
      <c r="FN338" s="117"/>
      <c r="FO338" s="117"/>
      <c r="FP338" s="117"/>
      <c r="FQ338" s="117"/>
      <c r="FR338" s="117"/>
      <c r="FS338" s="117"/>
      <c r="FT338" s="117"/>
      <c r="FU338" s="117"/>
      <c r="FV338" s="117"/>
      <c r="FW338" s="117"/>
      <c r="FX338" s="117"/>
      <c r="FY338" s="117"/>
      <c r="FZ338" s="117"/>
      <c r="GA338" s="117"/>
      <c r="GB338" s="117"/>
      <c r="GC338" s="117"/>
      <c r="GD338" s="117"/>
      <c r="GE338" s="117"/>
      <c r="GF338" s="117"/>
      <c r="GG338" s="117"/>
      <c r="GH338" s="117"/>
      <c r="GI338" s="117"/>
      <c r="GJ338" s="117"/>
      <c r="GK338" s="117"/>
      <c r="GL338" s="117"/>
      <c r="GM338" s="117"/>
      <c r="GN338" s="117"/>
      <c r="GO338" s="117"/>
      <c r="GP338" s="117"/>
      <c r="GQ338" s="117"/>
      <c r="GR338" s="117"/>
      <c r="GS338" s="117"/>
      <c r="GT338" s="117"/>
      <c r="GU338" s="117"/>
      <c r="GV338" s="117"/>
      <c r="GW338" s="117"/>
      <c r="GX338" s="117"/>
      <c r="GY338" s="117"/>
      <c r="GZ338" s="117"/>
      <c r="HA338" s="117"/>
      <c r="HB338" s="117"/>
      <c r="HC338" s="117"/>
      <c r="HD338" s="117"/>
      <c r="HE338" s="117"/>
      <c r="HF338" s="117"/>
      <c r="HG338" s="117"/>
      <c r="HH338" s="117"/>
      <c r="HI338" s="117"/>
      <c r="HJ338" s="117"/>
      <c r="HK338" s="117"/>
      <c r="HL338" s="117"/>
      <c r="HM338" s="117"/>
      <c r="HN338" s="117"/>
      <c r="HO338" s="117"/>
      <c r="HP338" s="117"/>
      <c r="HQ338" s="117"/>
      <c r="HR338" s="117"/>
      <c r="HS338" s="117"/>
      <c r="HT338" s="117"/>
      <c r="HU338" s="117"/>
      <c r="HV338" s="117"/>
      <c r="HW338" s="117"/>
      <c r="HX338" s="117"/>
      <c r="HY338" s="117"/>
      <c r="HZ338" s="117"/>
      <c r="IA338" s="117"/>
      <c r="IB338" s="117"/>
      <c r="IC338" s="117"/>
      <c r="ID338" s="117"/>
      <c r="IE338" s="117"/>
      <c r="IF338" s="117"/>
      <c r="IG338" s="117"/>
      <c r="IH338" s="117"/>
      <c r="II338" s="117"/>
      <c r="IJ338" s="117"/>
      <c r="IK338" s="117"/>
      <c r="IL338" s="117"/>
      <c r="IM338" s="117"/>
      <c r="IN338" s="117"/>
      <c r="IO338" s="117"/>
      <c r="IP338" s="117"/>
      <c r="IQ338" s="117"/>
      <c r="IR338" s="117"/>
      <c r="IS338" s="117"/>
      <c r="IT338" s="117"/>
      <c r="IU338" s="117"/>
      <c r="IV338" s="117"/>
      <c r="IW338" s="117"/>
    </row>
    <row r="339" customFormat="false" ht="12.75" hidden="false" customHeight="false" outlineLevel="0" collapsed="false">
      <c r="A339" s="117"/>
      <c r="B339" s="128"/>
      <c r="L339" s="117"/>
      <c r="M339" s="117"/>
      <c r="N339" s="117"/>
      <c r="O339" s="117"/>
      <c r="P339" s="117"/>
      <c r="Q339" s="117"/>
      <c r="R339" s="117"/>
      <c r="S339" s="117"/>
      <c r="T339" s="117"/>
      <c r="U339" s="117"/>
      <c r="V339" s="117"/>
      <c r="W339" s="117"/>
      <c r="X339" s="117"/>
      <c r="Y339" s="117"/>
      <c r="Z339" s="117"/>
      <c r="AA339" s="117"/>
      <c r="AB339" s="117"/>
      <c r="AC339" s="117"/>
      <c r="AD339" s="117"/>
      <c r="AE339" s="117"/>
      <c r="AF339" s="117"/>
      <c r="AG339" s="117"/>
      <c r="AH339" s="117"/>
      <c r="AI339" s="117"/>
      <c r="AJ339" s="117"/>
      <c r="AK339" s="117"/>
      <c r="AL339" s="117"/>
      <c r="AM339" s="117"/>
      <c r="AN339" s="117"/>
      <c r="AO339" s="117"/>
      <c r="AP339" s="117"/>
      <c r="AQ339" s="117"/>
      <c r="AR339" s="117"/>
      <c r="AS339" s="117"/>
      <c r="AT339" s="117"/>
      <c r="AU339" s="117"/>
      <c r="AV339" s="117"/>
      <c r="AW339" s="117"/>
      <c r="AX339" s="117"/>
      <c r="AY339" s="117"/>
      <c r="AZ339" s="117"/>
      <c r="BA339" s="117"/>
      <c r="BB339" s="117"/>
      <c r="BC339" s="117"/>
      <c r="BD339" s="117"/>
      <c r="BE339" s="117"/>
      <c r="BF339" s="117"/>
      <c r="BG339" s="117"/>
      <c r="BH339" s="117"/>
      <c r="BI339" s="117"/>
      <c r="BJ339" s="117"/>
      <c r="BK339" s="117"/>
      <c r="BL339" s="117"/>
      <c r="BM339" s="117"/>
      <c r="BN339" s="117"/>
      <c r="BO339" s="117"/>
      <c r="BP339" s="117"/>
      <c r="BQ339" s="117"/>
      <c r="BR339" s="117"/>
      <c r="BS339" s="117"/>
      <c r="BT339" s="117"/>
      <c r="BU339" s="117"/>
      <c r="BV339" s="117"/>
      <c r="BW339" s="117"/>
      <c r="BX339" s="117"/>
      <c r="BY339" s="117"/>
      <c r="BZ339" s="117"/>
      <c r="CA339" s="117"/>
      <c r="CB339" s="117"/>
      <c r="CC339" s="117"/>
      <c r="CD339" s="117"/>
      <c r="CE339" s="117"/>
      <c r="CF339" s="117"/>
      <c r="CG339" s="117"/>
      <c r="CH339" s="117"/>
      <c r="CI339" s="117"/>
      <c r="CJ339" s="117"/>
      <c r="CK339" s="117"/>
      <c r="CL339" s="117"/>
      <c r="CM339" s="117"/>
      <c r="CN339" s="117"/>
      <c r="CO339" s="117"/>
      <c r="CP339" s="117"/>
      <c r="CQ339" s="117"/>
      <c r="CR339" s="117"/>
      <c r="CS339" s="117"/>
      <c r="CT339" s="117"/>
      <c r="CU339" s="117"/>
      <c r="CV339" s="117"/>
      <c r="CW339" s="117"/>
      <c r="CX339" s="117"/>
      <c r="CY339" s="117"/>
      <c r="CZ339" s="117"/>
      <c r="DA339" s="117"/>
      <c r="DB339" s="117"/>
      <c r="DC339" s="117"/>
      <c r="DD339" s="117"/>
      <c r="DE339" s="117"/>
      <c r="DF339" s="117"/>
      <c r="DG339" s="117"/>
      <c r="DH339" s="117"/>
      <c r="DI339" s="117"/>
      <c r="DJ339" s="117"/>
      <c r="DK339" s="117"/>
      <c r="DL339" s="117"/>
      <c r="DM339" s="117"/>
      <c r="DN339" s="117"/>
      <c r="DO339" s="117"/>
      <c r="DP339" s="117"/>
      <c r="DQ339" s="117"/>
      <c r="DR339" s="117"/>
      <c r="DS339" s="117"/>
      <c r="DT339" s="117"/>
      <c r="DU339" s="117"/>
      <c r="DV339" s="117"/>
      <c r="DW339" s="117"/>
      <c r="DX339" s="117"/>
      <c r="DY339" s="117"/>
      <c r="DZ339" s="117"/>
      <c r="EA339" s="117"/>
      <c r="EB339" s="117"/>
      <c r="EC339" s="117"/>
      <c r="ED339" s="117"/>
      <c r="EE339" s="117"/>
      <c r="EF339" s="117"/>
      <c r="EG339" s="117"/>
      <c r="EH339" s="117"/>
      <c r="EI339" s="117"/>
      <c r="EJ339" s="117"/>
      <c r="EK339" s="117"/>
      <c r="EL339" s="117"/>
      <c r="EM339" s="117"/>
      <c r="EN339" s="117"/>
      <c r="EO339" s="117"/>
      <c r="EP339" s="117"/>
      <c r="EQ339" s="117"/>
      <c r="ER339" s="117"/>
      <c r="ES339" s="117"/>
      <c r="ET339" s="117"/>
      <c r="EU339" s="117"/>
      <c r="EV339" s="117"/>
      <c r="EW339" s="117"/>
      <c r="EX339" s="117"/>
      <c r="EY339" s="117"/>
      <c r="EZ339" s="117"/>
      <c r="FA339" s="117"/>
      <c r="FB339" s="117"/>
      <c r="FC339" s="117"/>
      <c r="FD339" s="117"/>
      <c r="FE339" s="117"/>
      <c r="FF339" s="117"/>
      <c r="FG339" s="117"/>
      <c r="FH339" s="117"/>
      <c r="FI339" s="117"/>
      <c r="FJ339" s="117"/>
      <c r="FK339" s="117"/>
      <c r="FL339" s="117"/>
      <c r="FM339" s="117"/>
      <c r="FN339" s="117"/>
      <c r="FO339" s="117"/>
      <c r="FP339" s="117"/>
      <c r="FQ339" s="117"/>
      <c r="FR339" s="117"/>
      <c r="FS339" s="117"/>
      <c r="FT339" s="117"/>
      <c r="FU339" s="117"/>
      <c r="FV339" s="117"/>
      <c r="FW339" s="117"/>
      <c r="FX339" s="117"/>
      <c r="FY339" s="117"/>
      <c r="FZ339" s="117"/>
      <c r="GA339" s="117"/>
      <c r="GB339" s="117"/>
      <c r="GC339" s="117"/>
      <c r="GD339" s="117"/>
      <c r="GE339" s="117"/>
      <c r="GF339" s="117"/>
      <c r="GG339" s="117"/>
      <c r="GH339" s="117"/>
      <c r="GI339" s="117"/>
      <c r="GJ339" s="117"/>
      <c r="GK339" s="117"/>
      <c r="GL339" s="117"/>
      <c r="GM339" s="117"/>
      <c r="GN339" s="117"/>
      <c r="GO339" s="117"/>
      <c r="GP339" s="117"/>
      <c r="GQ339" s="117"/>
      <c r="GR339" s="117"/>
      <c r="GS339" s="117"/>
      <c r="GT339" s="117"/>
      <c r="GU339" s="117"/>
      <c r="GV339" s="117"/>
      <c r="GW339" s="117"/>
      <c r="GX339" s="117"/>
      <c r="GY339" s="117"/>
      <c r="GZ339" s="117"/>
      <c r="HA339" s="117"/>
      <c r="HB339" s="117"/>
      <c r="HC339" s="117"/>
      <c r="HD339" s="117"/>
      <c r="HE339" s="117"/>
      <c r="HF339" s="117"/>
      <c r="HG339" s="117"/>
      <c r="HH339" s="117"/>
      <c r="HI339" s="117"/>
      <c r="HJ339" s="117"/>
      <c r="HK339" s="117"/>
      <c r="HL339" s="117"/>
      <c r="HM339" s="117"/>
      <c r="HN339" s="117"/>
      <c r="HO339" s="117"/>
      <c r="HP339" s="117"/>
      <c r="HQ339" s="117"/>
      <c r="HR339" s="117"/>
      <c r="HS339" s="117"/>
      <c r="HT339" s="117"/>
      <c r="HU339" s="117"/>
      <c r="HV339" s="117"/>
      <c r="HW339" s="117"/>
      <c r="HX339" s="117"/>
      <c r="HY339" s="117"/>
      <c r="HZ339" s="117"/>
      <c r="IA339" s="117"/>
      <c r="IB339" s="117"/>
      <c r="IC339" s="117"/>
      <c r="ID339" s="117"/>
      <c r="IE339" s="117"/>
      <c r="IF339" s="117"/>
      <c r="IG339" s="117"/>
      <c r="IH339" s="117"/>
      <c r="II339" s="117"/>
      <c r="IJ339" s="117"/>
      <c r="IK339" s="117"/>
      <c r="IL339" s="117"/>
      <c r="IM339" s="117"/>
      <c r="IN339" s="117"/>
      <c r="IO339" s="117"/>
      <c r="IP339" s="117"/>
      <c r="IQ339" s="117"/>
      <c r="IR339" s="117"/>
      <c r="IS339" s="117"/>
      <c r="IT339" s="117"/>
      <c r="IU339" s="117"/>
      <c r="IV339" s="117"/>
      <c r="IW339" s="117"/>
    </row>
    <row r="340" customFormat="false" ht="12.75" hidden="false" customHeight="false" outlineLevel="0" collapsed="false">
      <c r="A340" s="117"/>
      <c r="B340" s="128"/>
      <c r="L340" s="117"/>
      <c r="M340" s="117"/>
      <c r="N340" s="117"/>
      <c r="O340" s="117"/>
      <c r="P340" s="117"/>
      <c r="Q340" s="117"/>
      <c r="R340" s="117"/>
      <c r="S340" s="117"/>
      <c r="T340" s="117"/>
      <c r="U340" s="117"/>
      <c r="V340" s="117"/>
      <c r="W340" s="117"/>
      <c r="X340" s="117"/>
      <c r="Y340" s="117"/>
      <c r="Z340" s="117"/>
      <c r="AA340" s="117"/>
      <c r="AB340" s="117"/>
      <c r="AC340" s="117"/>
      <c r="AD340" s="117"/>
      <c r="AE340" s="117"/>
      <c r="AF340" s="117"/>
      <c r="AG340" s="117"/>
      <c r="AH340" s="117"/>
      <c r="AI340" s="117"/>
      <c r="AJ340" s="117"/>
      <c r="AK340" s="117"/>
      <c r="AL340" s="117"/>
      <c r="AM340" s="117"/>
      <c r="AN340" s="117"/>
      <c r="AO340" s="117"/>
      <c r="AP340" s="117"/>
      <c r="AQ340" s="117"/>
      <c r="AR340" s="117"/>
      <c r="AS340" s="117"/>
      <c r="AT340" s="117"/>
      <c r="AU340" s="117"/>
      <c r="AV340" s="117"/>
      <c r="AW340" s="117"/>
      <c r="AX340" s="117"/>
      <c r="AY340" s="117"/>
      <c r="AZ340" s="117"/>
      <c r="BA340" s="117"/>
      <c r="BB340" s="117"/>
      <c r="BC340" s="117"/>
      <c r="BD340" s="117"/>
      <c r="BE340" s="117"/>
      <c r="BF340" s="117"/>
      <c r="BG340" s="117"/>
      <c r="BH340" s="117"/>
      <c r="BI340" s="117"/>
      <c r="BJ340" s="117"/>
      <c r="BK340" s="117"/>
      <c r="BL340" s="117"/>
      <c r="BM340" s="117"/>
      <c r="BN340" s="117"/>
      <c r="BO340" s="117"/>
      <c r="BP340" s="117"/>
      <c r="BQ340" s="117"/>
      <c r="BR340" s="117"/>
      <c r="BS340" s="117"/>
      <c r="BT340" s="117"/>
      <c r="BU340" s="117"/>
      <c r="BV340" s="117"/>
      <c r="BW340" s="117"/>
      <c r="BX340" s="117"/>
      <c r="BY340" s="117"/>
      <c r="BZ340" s="117"/>
      <c r="CA340" s="117"/>
      <c r="CB340" s="117"/>
      <c r="CC340" s="117"/>
      <c r="CD340" s="117"/>
      <c r="CE340" s="117"/>
      <c r="CF340" s="117"/>
      <c r="CG340" s="117"/>
      <c r="CH340" s="117"/>
      <c r="CI340" s="117"/>
      <c r="CJ340" s="117"/>
      <c r="CK340" s="117"/>
      <c r="CL340" s="117"/>
      <c r="CM340" s="117"/>
      <c r="CN340" s="117"/>
      <c r="CO340" s="117"/>
      <c r="CP340" s="117"/>
      <c r="CQ340" s="117"/>
      <c r="CR340" s="117"/>
      <c r="CS340" s="117"/>
      <c r="CT340" s="117"/>
      <c r="CU340" s="117"/>
      <c r="CV340" s="117"/>
      <c r="CW340" s="117"/>
      <c r="CX340" s="117"/>
      <c r="CY340" s="117"/>
      <c r="CZ340" s="117"/>
      <c r="DA340" s="117"/>
      <c r="DB340" s="117"/>
      <c r="DC340" s="117"/>
      <c r="DD340" s="117"/>
      <c r="DE340" s="117"/>
      <c r="DF340" s="117"/>
      <c r="DG340" s="117"/>
      <c r="DH340" s="117"/>
      <c r="DI340" s="117"/>
      <c r="DJ340" s="117"/>
      <c r="DK340" s="117"/>
      <c r="DL340" s="117"/>
      <c r="DM340" s="117"/>
      <c r="DN340" s="117"/>
      <c r="DO340" s="117"/>
      <c r="DP340" s="117"/>
      <c r="DQ340" s="117"/>
      <c r="DR340" s="117"/>
      <c r="DS340" s="117"/>
      <c r="DT340" s="117"/>
      <c r="DU340" s="117"/>
      <c r="DV340" s="117"/>
      <c r="DW340" s="117"/>
      <c r="DX340" s="117"/>
      <c r="DY340" s="117"/>
      <c r="DZ340" s="117"/>
      <c r="EA340" s="117"/>
      <c r="EB340" s="117"/>
      <c r="EC340" s="117"/>
      <c r="ED340" s="117"/>
      <c r="EE340" s="117"/>
      <c r="EF340" s="117"/>
      <c r="EG340" s="117"/>
      <c r="EH340" s="117"/>
      <c r="EI340" s="117"/>
      <c r="EJ340" s="117"/>
      <c r="EK340" s="117"/>
      <c r="EL340" s="117"/>
      <c r="EM340" s="117"/>
      <c r="EN340" s="117"/>
      <c r="EO340" s="117"/>
      <c r="EP340" s="117"/>
      <c r="EQ340" s="117"/>
      <c r="ER340" s="117"/>
      <c r="ES340" s="117"/>
      <c r="ET340" s="117"/>
      <c r="EU340" s="117"/>
      <c r="EV340" s="117"/>
      <c r="EW340" s="117"/>
      <c r="EX340" s="117"/>
      <c r="EY340" s="117"/>
      <c r="EZ340" s="117"/>
      <c r="FA340" s="117"/>
      <c r="FB340" s="117"/>
      <c r="FC340" s="117"/>
      <c r="FD340" s="117"/>
      <c r="FE340" s="117"/>
      <c r="FF340" s="117"/>
      <c r="FG340" s="117"/>
      <c r="FH340" s="117"/>
      <c r="FI340" s="117"/>
      <c r="FJ340" s="117"/>
      <c r="FK340" s="117"/>
      <c r="FL340" s="117"/>
      <c r="FM340" s="117"/>
      <c r="FN340" s="117"/>
      <c r="FO340" s="117"/>
      <c r="FP340" s="117"/>
      <c r="FQ340" s="117"/>
      <c r="FR340" s="117"/>
      <c r="FS340" s="117"/>
      <c r="FT340" s="117"/>
      <c r="FU340" s="117"/>
      <c r="FV340" s="117"/>
      <c r="FW340" s="117"/>
      <c r="FX340" s="117"/>
      <c r="FY340" s="117"/>
      <c r="FZ340" s="117"/>
      <c r="GA340" s="117"/>
      <c r="GB340" s="117"/>
      <c r="GC340" s="117"/>
      <c r="GD340" s="117"/>
      <c r="GE340" s="117"/>
      <c r="GF340" s="117"/>
      <c r="GG340" s="117"/>
      <c r="GH340" s="117"/>
      <c r="GI340" s="117"/>
      <c r="GJ340" s="117"/>
      <c r="GK340" s="117"/>
      <c r="GL340" s="117"/>
      <c r="GM340" s="117"/>
      <c r="GN340" s="117"/>
      <c r="GO340" s="117"/>
      <c r="GP340" s="117"/>
      <c r="GQ340" s="117"/>
      <c r="GR340" s="117"/>
      <c r="GS340" s="117"/>
      <c r="GT340" s="117"/>
      <c r="GU340" s="117"/>
      <c r="GV340" s="117"/>
      <c r="GW340" s="117"/>
      <c r="GX340" s="117"/>
      <c r="GY340" s="117"/>
      <c r="GZ340" s="117"/>
      <c r="HA340" s="117"/>
      <c r="HB340" s="117"/>
      <c r="HC340" s="117"/>
      <c r="HD340" s="117"/>
      <c r="HE340" s="117"/>
      <c r="HF340" s="117"/>
      <c r="HG340" s="117"/>
      <c r="HH340" s="117"/>
      <c r="HI340" s="117"/>
      <c r="HJ340" s="117"/>
      <c r="HK340" s="117"/>
      <c r="HL340" s="117"/>
      <c r="HM340" s="117"/>
      <c r="HN340" s="117"/>
      <c r="HO340" s="117"/>
      <c r="HP340" s="117"/>
      <c r="HQ340" s="117"/>
      <c r="HR340" s="117"/>
      <c r="HS340" s="117"/>
      <c r="HT340" s="117"/>
      <c r="HU340" s="117"/>
      <c r="HV340" s="117"/>
      <c r="HW340" s="117"/>
      <c r="HX340" s="117"/>
      <c r="HY340" s="117"/>
      <c r="HZ340" s="117"/>
      <c r="IA340" s="117"/>
      <c r="IB340" s="117"/>
      <c r="IC340" s="117"/>
      <c r="ID340" s="117"/>
      <c r="IE340" s="117"/>
      <c r="IF340" s="117"/>
      <c r="IG340" s="117"/>
      <c r="IH340" s="117"/>
      <c r="II340" s="117"/>
      <c r="IJ340" s="117"/>
      <c r="IK340" s="117"/>
      <c r="IL340" s="117"/>
      <c r="IM340" s="117"/>
      <c r="IN340" s="117"/>
      <c r="IO340" s="117"/>
      <c r="IP340" s="117"/>
      <c r="IQ340" s="117"/>
      <c r="IR340" s="117"/>
      <c r="IS340" s="117"/>
      <c r="IT340" s="117"/>
      <c r="IU340" s="117"/>
      <c r="IV340" s="117"/>
      <c r="IW340" s="117"/>
    </row>
    <row r="341" customFormat="false" ht="12.75" hidden="false" customHeight="false" outlineLevel="0" collapsed="false">
      <c r="A341" s="117"/>
      <c r="B341" s="128"/>
      <c r="L341" s="117"/>
      <c r="M341" s="117"/>
      <c r="N341" s="117"/>
      <c r="O341" s="117"/>
      <c r="P341" s="117"/>
      <c r="Q341" s="117"/>
      <c r="R341" s="117"/>
      <c r="S341" s="117"/>
      <c r="T341" s="117"/>
      <c r="U341" s="117"/>
      <c r="V341" s="117"/>
      <c r="W341" s="117"/>
      <c r="X341" s="117"/>
      <c r="Y341" s="117"/>
      <c r="Z341" s="117"/>
      <c r="AA341" s="117"/>
      <c r="AB341" s="117"/>
      <c r="AC341" s="117"/>
      <c r="AD341" s="117"/>
      <c r="AE341" s="117"/>
      <c r="AF341" s="117"/>
      <c r="AG341" s="117"/>
      <c r="AH341" s="117"/>
      <c r="AI341" s="117"/>
      <c r="AJ341" s="117"/>
      <c r="AK341" s="117"/>
      <c r="AL341" s="117"/>
      <c r="AM341" s="117"/>
      <c r="AN341" s="117"/>
      <c r="AO341" s="117"/>
      <c r="AP341" s="117"/>
      <c r="AQ341" s="117"/>
      <c r="AR341" s="117"/>
      <c r="AS341" s="117"/>
      <c r="AT341" s="117"/>
      <c r="AU341" s="117"/>
      <c r="AV341" s="117"/>
      <c r="AW341" s="117"/>
      <c r="AX341" s="117"/>
      <c r="AY341" s="117"/>
      <c r="AZ341" s="117"/>
      <c r="BA341" s="117"/>
      <c r="BB341" s="117"/>
      <c r="BC341" s="117"/>
      <c r="BD341" s="117"/>
      <c r="BE341" s="117"/>
      <c r="BF341" s="117"/>
      <c r="BG341" s="117"/>
      <c r="BH341" s="117"/>
      <c r="BI341" s="117"/>
      <c r="BJ341" s="117"/>
      <c r="BK341" s="117"/>
      <c r="BL341" s="117"/>
      <c r="BM341" s="117"/>
      <c r="BN341" s="117"/>
      <c r="BO341" s="117"/>
      <c r="BP341" s="117"/>
      <c r="BQ341" s="117"/>
      <c r="BR341" s="117"/>
      <c r="BS341" s="117"/>
      <c r="BT341" s="117"/>
      <c r="BU341" s="117"/>
      <c r="BV341" s="117"/>
      <c r="BW341" s="117"/>
      <c r="BX341" s="117"/>
      <c r="BY341" s="117"/>
      <c r="BZ341" s="117"/>
      <c r="CA341" s="117"/>
      <c r="CB341" s="117"/>
      <c r="CC341" s="117"/>
      <c r="CD341" s="117"/>
      <c r="CE341" s="117"/>
      <c r="CF341" s="117"/>
      <c r="CG341" s="117"/>
      <c r="CH341" s="117"/>
      <c r="CI341" s="117"/>
      <c r="CJ341" s="117"/>
      <c r="CK341" s="117"/>
      <c r="CL341" s="117"/>
      <c r="CM341" s="117"/>
      <c r="CN341" s="117"/>
      <c r="CO341" s="117"/>
      <c r="CP341" s="117"/>
      <c r="CQ341" s="117"/>
      <c r="CR341" s="117"/>
      <c r="CS341" s="117"/>
      <c r="CT341" s="117"/>
      <c r="CU341" s="117"/>
      <c r="CV341" s="117"/>
      <c r="CW341" s="117"/>
      <c r="CX341" s="117"/>
      <c r="CY341" s="117"/>
      <c r="CZ341" s="117"/>
      <c r="DA341" s="117"/>
      <c r="DB341" s="117"/>
      <c r="DC341" s="117"/>
      <c r="DD341" s="117"/>
      <c r="DE341" s="117"/>
      <c r="DF341" s="117"/>
      <c r="DG341" s="117"/>
      <c r="DH341" s="117"/>
      <c r="DI341" s="117"/>
      <c r="DJ341" s="117"/>
      <c r="DK341" s="117"/>
      <c r="DL341" s="117"/>
      <c r="DM341" s="117"/>
      <c r="DN341" s="117"/>
      <c r="DO341" s="117"/>
      <c r="DP341" s="117"/>
      <c r="DQ341" s="117"/>
      <c r="DR341" s="117"/>
      <c r="DS341" s="117"/>
      <c r="DT341" s="117"/>
      <c r="DU341" s="117"/>
      <c r="DV341" s="117"/>
      <c r="DW341" s="117"/>
      <c r="DX341" s="117"/>
      <c r="DY341" s="117"/>
      <c r="DZ341" s="117"/>
      <c r="EA341" s="117"/>
      <c r="EB341" s="117"/>
      <c r="EC341" s="117"/>
      <c r="ED341" s="117"/>
      <c r="EE341" s="117"/>
      <c r="EF341" s="117"/>
      <c r="EG341" s="117"/>
      <c r="EH341" s="117"/>
      <c r="EI341" s="117"/>
      <c r="EJ341" s="117"/>
      <c r="EK341" s="117"/>
      <c r="EL341" s="117"/>
      <c r="EM341" s="117"/>
      <c r="EN341" s="117"/>
      <c r="EO341" s="117"/>
      <c r="EP341" s="117"/>
      <c r="EQ341" s="117"/>
      <c r="ER341" s="117"/>
      <c r="ES341" s="117"/>
      <c r="ET341" s="117"/>
      <c r="EU341" s="117"/>
      <c r="EV341" s="117"/>
      <c r="EW341" s="117"/>
      <c r="EX341" s="117"/>
      <c r="EY341" s="117"/>
      <c r="EZ341" s="117"/>
      <c r="FA341" s="117"/>
      <c r="FB341" s="117"/>
      <c r="FC341" s="117"/>
      <c r="FD341" s="117"/>
      <c r="FE341" s="117"/>
      <c r="FF341" s="117"/>
      <c r="FG341" s="117"/>
      <c r="FH341" s="117"/>
      <c r="FI341" s="117"/>
      <c r="FJ341" s="117"/>
      <c r="FK341" s="117"/>
      <c r="FL341" s="117"/>
      <c r="FM341" s="117"/>
      <c r="FN341" s="117"/>
      <c r="FO341" s="117"/>
      <c r="FP341" s="117"/>
      <c r="FQ341" s="117"/>
      <c r="FR341" s="117"/>
      <c r="FS341" s="117"/>
      <c r="FT341" s="117"/>
      <c r="FU341" s="117"/>
      <c r="FV341" s="117"/>
      <c r="FW341" s="117"/>
      <c r="FX341" s="117"/>
      <c r="FY341" s="117"/>
      <c r="FZ341" s="117"/>
      <c r="GA341" s="117"/>
      <c r="GB341" s="117"/>
      <c r="GC341" s="117"/>
      <c r="GD341" s="117"/>
      <c r="GE341" s="117"/>
      <c r="GF341" s="117"/>
      <c r="GG341" s="117"/>
      <c r="GH341" s="117"/>
      <c r="GI341" s="117"/>
      <c r="GJ341" s="117"/>
      <c r="GK341" s="117"/>
      <c r="GL341" s="117"/>
      <c r="GM341" s="117"/>
      <c r="GN341" s="117"/>
      <c r="GO341" s="117"/>
      <c r="GP341" s="117"/>
      <c r="GQ341" s="117"/>
      <c r="GR341" s="117"/>
      <c r="GS341" s="117"/>
      <c r="GT341" s="117"/>
      <c r="GU341" s="117"/>
      <c r="GV341" s="117"/>
      <c r="GW341" s="117"/>
      <c r="GX341" s="117"/>
      <c r="GY341" s="117"/>
      <c r="GZ341" s="117"/>
      <c r="HA341" s="117"/>
      <c r="HB341" s="117"/>
      <c r="HC341" s="117"/>
      <c r="HD341" s="117"/>
      <c r="HE341" s="117"/>
      <c r="HF341" s="117"/>
      <c r="HG341" s="117"/>
      <c r="HH341" s="117"/>
      <c r="HI341" s="117"/>
      <c r="HJ341" s="117"/>
      <c r="HK341" s="117"/>
      <c r="HL341" s="117"/>
      <c r="HM341" s="117"/>
      <c r="HN341" s="117"/>
      <c r="HO341" s="117"/>
      <c r="HP341" s="117"/>
      <c r="HQ341" s="117"/>
      <c r="HR341" s="117"/>
      <c r="HS341" s="117"/>
      <c r="HT341" s="117"/>
      <c r="HU341" s="117"/>
      <c r="HV341" s="117"/>
      <c r="HW341" s="117"/>
      <c r="HX341" s="117"/>
      <c r="HY341" s="117"/>
      <c r="HZ341" s="117"/>
      <c r="IA341" s="117"/>
      <c r="IB341" s="117"/>
      <c r="IC341" s="117"/>
      <c r="ID341" s="117"/>
      <c r="IE341" s="117"/>
      <c r="IF341" s="117"/>
      <c r="IG341" s="117"/>
      <c r="IH341" s="117"/>
      <c r="II341" s="117"/>
      <c r="IJ341" s="117"/>
      <c r="IK341" s="117"/>
      <c r="IL341" s="117"/>
      <c r="IM341" s="117"/>
      <c r="IN341" s="117"/>
      <c r="IO341" s="117"/>
      <c r="IP341" s="117"/>
      <c r="IQ341" s="117"/>
      <c r="IR341" s="117"/>
      <c r="IS341" s="117"/>
      <c r="IT341" s="117"/>
      <c r="IU341" s="117"/>
      <c r="IV341" s="117"/>
      <c r="IW341" s="117"/>
    </row>
    <row r="342" customFormat="false" ht="12.75" hidden="false" customHeight="false" outlineLevel="0" collapsed="false">
      <c r="A342" s="117"/>
      <c r="B342" s="128"/>
      <c r="L342" s="117"/>
      <c r="M342" s="117"/>
      <c r="N342" s="117"/>
      <c r="O342" s="117"/>
      <c r="P342" s="117"/>
      <c r="Q342" s="117"/>
      <c r="R342" s="117"/>
      <c r="S342" s="117"/>
      <c r="T342" s="117"/>
      <c r="U342" s="117"/>
      <c r="V342" s="117"/>
      <c r="W342" s="117"/>
      <c r="X342" s="117"/>
      <c r="Y342" s="117"/>
      <c r="Z342" s="117"/>
      <c r="AA342" s="117"/>
      <c r="AB342" s="117"/>
      <c r="AC342" s="117"/>
      <c r="AD342" s="117"/>
      <c r="AE342" s="117"/>
      <c r="AF342" s="117"/>
      <c r="AG342" s="117"/>
      <c r="AH342" s="117"/>
      <c r="AI342" s="117"/>
      <c r="AJ342" s="117"/>
      <c r="AK342" s="117"/>
      <c r="AL342" s="117"/>
      <c r="AM342" s="117"/>
      <c r="AN342" s="117"/>
      <c r="AO342" s="117"/>
      <c r="AP342" s="117"/>
      <c r="AQ342" s="117"/>
      <c r="AR342" s="117"/>
      <c r="AS342" s="117"/>
      <c r="AT342" s="117"/>
      <c r="AU342" s="117"/>
      <c r="AV342" s="117"/>
      <c r="AW342" s="117"/>
      <c r="AX342" s="117"/>
      <c r="AY342" s="117"/>
      <c r="AZ342" s="117"/>
      <c r="BA342" s="117"/>
      <c r="BB342" s="117"/>
      <c r="BC342" s="117"/>
      <c r="BD342" s="117"/>
      <c r="BE342" s="117"/>
      <c r="BF342" s="117"/>
      <c r="BG342" s="117"/>
      <c r="BH342" s="117"/>
      <c r="BI342" s="117"/>
      <c r="BJ342" s="117"/>
      <c r="BK342" s="117"/>
      <c r="BL342" s="117"/>
      <c r="BM342" s="117"/>
      <c r="BN342" s="117"/>
      <c r="BO342" s="117"/>
      <c r="BP342" s="117"/>
      <c r="BQ342" s="117"/>
      <c r="BR342" s="117"/>
      <c r="BS342" s="117"/>
      <c r="BT342" s="117"/>
      <c r="BU342" s="117"/>
      <c r="BV342" s="117"/>
      <c r="BW342" s="117"/>
      <c r="BX342" s="117"/>
      <c r="BY342" s="117"/>
      <c r="BZ342" s="117"/>
      <c r="CA342" s="117"/>
      <c r="CB342" s="117"/>
      <c r="CC342" s="117"/>
      <c r="CD342" s="117"/>
      <c r="CE342" s="117"/>
      <c r="CF342" s="117"/>
      <c r="CG342" s="117"/>
      <c r="CH342" s="117"/>
      <c r="CI342" s="117"/>
      <c r="CJ342" s="117"/>
      <c r="CK342" s="117"/>
      <c r="CL342" s="117"/>
      <c r="CM342" s="117"/>
      <c r="CN342" s="117"/>
      <c r="CO342" s="117"/>
      <c r="CP342" s="117"/>
      <c r="CQ342" s="117"/>
      <c r="CR342" s="117"/>
      <c r="CS342" s="117"/>
      <c r="CT342" s="117"/>
      <c r="CU342" s="117"/>
      <c r="CV342" s="117"/>
      <c r="CW342" s="117"/>
      <c r="CX342" s="117"/>
      <c r="CY342" s="117"/>
      <c r="CZ342" s="117"/>
      <c r="DA342" s="117"/>
      <c r="DB342" s="117"/>
      <c r="DC342" s="117"/>
      <c r="DD342" s="117"/>
      <c r="DE342" s="117"/>
      <c r="DF342" s="117"/>
      <c r="DG342" s="117"/>
      <c r="DH342" s="117"/>
      <c r="DI342" s="117"/>
      <c r="DJ342" s="117"/>
      <c r="DK342" s="117"/>
      <c r="DL342" s="117"/>
      <c r="DM342" s="117"/>
      <c r="DN342" s="117"/>
      <c r="DO342" s="117"/>
      <c r="DP342" s="117"/>
      <c r="DQ342" s="117"/>
      <c r="DR342" s="117"/>
      <c r="DS342" s="117"/>
      <c r="DT342" s="117"/>
      <c r="DU342" s="117"/>
      <c r="DV342" s="117"/>
      <c r="DW342" s="117"/>
      <c r="DX342" s="117"/>
      <c r="DY342" s="117"/>
      <c r="DZ342" s="117"/>
      <c r="EA342" s="117"/>
      <c r="EB342" s="117"/>
      <c r="EC342" s="117"/>
      <c r="ED342" s="117"/>
      <c r="EE342" s="117"/>
      <c r="EF342" s="117"/>
      <c r="EG342" s="117"/>
      <c r="EH342" s="117"/>
      <c r="EI342" s="117"/>
      <c r="EJ342" s="117"/>
      <c r="EK342" s="117"/>
      <c r="EL342" s="117"/>
      <c r="EM342" s="117"/>
      <c r="EN342" s="117"/>
      <c r="EO342" s="117"/>
      <c r="EP342" s="117"/>
      <c r="EQ342" s="117"/>
      <c r="ER342" s="117"/>
      <c r="ES342" s="117"/>
      <c r="ET342" s="117"/>
      <c r="EU342" s="117"/>
      <c r="EV342" s="117"/>
      <c r="EW342" s="117"/>
      <c r="EX342" s="117"/>
      <c r="EY342" s="117"/>
      <c r="EZ342" s="117"/>
      <c r="FA342" s="117"/>
      <c r="FB342" s="117"/>
      <c r="FC342" s="117"/>
      <c r="FD342" s="117"/>
      <c r="FE342" s="117"/>
      <c r="FF342" s="117"/>
      <c r="FG342" s="117"/>
      <c r="FH342" s="117"/>
      <c r="FI342" s="117"/>
      <c r="FJ342" s="117"/>
      <c r="FK342" s="117"/>
      <c r="FL342" s="117"/>
      <c r="FM342" s="117"/>
      <c r="FN342" s="117"/>
      <c r="FO342" s="117"/>
      <c r="FP342" s="117"/>
      <c r="FQ342" s="117"/>
      <c r="FR342" s="117"/>
      <c r="FS342" s="117"/>
      <c r="FT342" s="117"/>
      <c r="FU342" s="117"/>
      <c r="FV342" s="117"/>
      <c r="FW342" s="117"/>
      <c r="FX342" s="117"/>
      <c r="FY342" s="117"/>
      <c r="FZ342" s="117"/>
      <c r="GA342" s="117"/>
      <c r="GB342" s="117"/>
      <c r="GC342" s="117"/>
      <c r="GD342" s="117"/>
      <c r="GE342" s="117"/>
      <c r="GF342" s="117"/>
      <c r="GG342" s="117"/>
      <c r="GH342" s="117"/>
      <c r="GI342" s="117"/>
      <c r="GJ342" s="117"/>
      <c r="GK342" s="117"/>
      <c r="GL342" s="117"/>
      <c r="GM342" s="117"/>
      <c r="GN342" s="117"/>
      <c r="GO342" s="117"/>
      <c r="GP342" s="117"/>
      <c r="GQ342" s="117"/>
      <c r="GR342" s="117"/>
      <c r="GS342" s="117"/>
      <c r="GT342" s="117"/>
      <c r="GU342" s="117"/>
      <c r="GV342" s="117"/>
      <c r="GW342" s="117"/>
      <c r="GX342" s="117"/>
      <c r="GY342" s="117"/>
      <c r="GZ342" s="117"/>
      <c r="HA342" s="117"/>
      <c r="HB342" s="117"/>
      <c r="HC342" s="117"/>
      <c r="HD342" s="117"/>
      <c r="HE342" s="117"/>
      <c r="HF342" s="117"/>
      <c r="HG342" s="117"/>
      <c r="HH342" s="117"/>
      <c r="HI342" s="117"/>
      <c r="HJ342" s="117"/>
      <c r="HK342" s="117"/>
      <c r="HL342" s="117"/>
      <c r="HM342" s="117"/>
      <c r="HN342" s="117"/>
      <c r="HO342" s="117"/>
      <c r="HP342" s="117"/>
      <c r="HQ342" s="117"/>
      <c r="HR342" s="117"/>
      <c r="HS342" s="117"/>
      <c r="HT342" s="117"/>
      <c r="HU342" s="117"/>
      <c r="HV342" s="117"/>
      <c r="HW342" s="117"/>
      <c r="HX342" s="117"/>
      <c r="HY342" s="117"/>
      <c r="HZ342" s="117"/>
      <c r="IA342" s="117"/>
      <c r="IB342" s="117"/>
      <c r="IC342" s="117"/>
      <c r="ID342" s="117"/>
      <c r="IE342" s="117"/>
      <c r="IF342" s="117"/>
      <c r="IG342" s="117"/>
      <c r="IH342" s="117"/>
      <c r="II342" s="117"/>
      <c r="IJ342" s="117"/>
      <c r="IK342" s="117"/>
      <c r="IL342" s="117"/>
      <c r="IM342" s="117"/>
      <c r="IN342" s="117"/>
      <c r="IO342" s="117"/>
      <c r="IP342" s="117"/>
      <c r="IQ342" s="117"/>
      <c r="IR342" s="117"/>
      <c r="IS342" s="117"/>
      <c r="IT342" s="117"/>
      <c r="IU342" s="117"/>
      <c r="IV342" s="117"/>
      <c r="IW342" s="117"/>
    </row>
    <row r="343" customFormat="false" ht="12.75" hidden="false" customHeight="false" outlineLevel="0" collapsed="false">
      <c r="A343" s="117"/>
      <c r="B343" s="128"/>
      <c r="L343" s="117"/>
      <c r="M343" s="117"/>
      <c r="N343" s="117"/>
      <c r="O343" s="117"/>
      <c r="P343" s="117"/>
      <c r="Q343" s="117"/>
      <c r="R343" s="117"/>
      <c r="S343" s="117"/>
      <c r="T343" s="117"/>
      <c r="U343" s="117"/>
      <c r="V343" s="117"/>
      <c r="W343" s="117"/>
      <c r="X343" s="117"/>
      <c r="Y343" s="117"/>
      <c r="Z343" s="117"/>
      <c r="AA343" s="117"/>
      <c r="AB343" s="117"/>
      <c r="AC343" s="117"/>
      <c r="AD343" s="117"/>
      <c r="AE343" s="117"/>
      <c r="AF343" s="117"/>
      <c r="AG343" s="117"/>
      <c r="AH343" s="117"/>
      <c r="AI343" s="117"/>
      <c r="AJ343" s="117"/>
      <c r="AK343" s="117"/>
      <c r="AL343" s="117"/>
      <c r="AM343" s="117"/>
      <c r="AN343" s="117"/>
      <c r="AO343" s="117"/>
      <c r="AP343" s="117"/>
      <c r="AQ343" s="117"/>
      <c r="AR343" s="117"/>
      <c r="AS343" s="117"/>
      <c r="AT343" s="117"/>
      <c r="AU343" s="117"/>
      <c r="AV343" s="117"/>
      <c r="AW343" s="117"/>
      <c r="AX343" s="117"/>
      <c r="AY343" s="117"/>
      <c r="AZ343" s="117"/>
      <c r="BA343" s="117"/>
      <c r="BB343" s="117"/>
      <c r="BC343" s="117"/>
      <c r="BD343" s="117"/>
      <c r="BE343" s="117"/>
      <c r="BF343" s="117"/>
      <c r="BG343" s="117"/>
      <c r="BH343" s="117"/>
      <c r="BI343" s="117"/>
      <c r="BJ343" s="117"/>
      <c r="BK343" s="117"/>
      <c r="BL343" s="117"/>
      <c r="BM343" s="117"/>
      <c r="BN343" s="117"/>
      <c r="BO343" s="117"/>
      <c r="BP343" s="117"/>
      <c r="BQ343" s="117"/>
      <c r="BR343" s="117"/>
      <c r="BS343" s="117"/>
      <c r="BT343" s="117"/>
      <c r="BU343" s="117"/>
      <c r="BV343" s="117"/>
      <c r="BW343" s="117"/>
      <c r="BX343" s="117"/>
      <c r="BY343" s="117"/>
      <c r="BZ343" s="117"/>
      <c r="CA343" s="117"/>
      <c r="CB343" s="117"/>
      <c r="CC343" s="117"/>
      <c r="CD343" s="117"/>
      <c r="CE343" s="117"/>
      <c r="CF343" s="117"/>
      <c r="CG343" s="117"/>
      <c r="CH343" s="117"/>
      <c r="CI343" s="117"/>
      <c r="CJ343" s="117"/>
      <c r="CK343" s="117"/>
      <c r="CL343" s="117"/>
      <c r="CM343" s="117"/>
      <c r="CN343" s="117"/>
      <c r="CO343" s="117"/>
      <c r="CP343" s="117"/>
      <c r="CQ343" s="117"/>
      <c r="CR343" s="117"/>
      <c r="CS343" s="117"/>
      <c r="CT343" s="117"/>
      <c r="CU343" s="117"/>
      <c r="CV343" s="117"/>
      <c r="CW343" s="117"/>
      <c r="CX343" s="117"/>
      <c r="CY343" s="117"/>
      <c r="CZ343" s="117"/>
      <c r="DA343" s="117"/>
      <c r="DB343" s="117"/>
      <c r="DC343" s="117"/>
      <c r="DD343" s="117"/>
      <c r="DE343" s="117"/>
      <c r="DF343" s="117"/>
      <c r="DG343" s="117"/>
      <c r="DH343" s="117"/>
      <c r="DI343" s="117"/>
      <c r="DJ343" s="117"/>
      <c r="DK343" s="117"/>
      <c r="DL343" s="117"/>
      <c r="DM343" s="117"/>
      <c r="DN343" s="117"/>
      <c r="DO343" s="117"/>
      <c r="DP343" s="117"/>
      <c r="DQ343" s="117"/>
      <c r="DR343" s="117"/>
      <c r="DS343" s="117"/>
      <c r="DT343" s="117"/>
      <c r="DU343" s="117"/>
      <c r="DV343" s="117"/>
      <c r="DW343" s="117"/>
      <c r="DX343" s="117"/>
      <c r="DY343" s="117"/>
      <c r="DZ343" s="117"/>
      <c r="EA343" s="117"/>
      <c r="EB343" s="117"/>
      <c r="EC343" s="117"/>
      <c r="ED343" s="117"/>
      <c r="EE343" s="117"/>
      <c r="EF343" s="117"/>
      <c r="EG343" s="117"/>
      <c r="EH343" s="117"/>
      <c r="EI343" s="117"/>
      <c r="EJ343" s="117"/>
      <c r="EK343" s="117"/>
      <c r="EL343" s="117"/>
      <c r="EM343" s="117"/>
      <c r="EN343" s="117"/>
      <c r="EO343" s="117"/>
      <c r="EP343" s="117"/>
      <c r="EQ343" s="117"/>
      <c r="ER343" s="117"/>
      <c r="ES343" s="117"/>
      <c r="ET343" s="117"/>
      <c r="EU343" s="117"/>
      <c r="EV343" s="117"/>
      <c r="EW343" s="117"/>
      <c r="EX343" s="117"/>
      <c r="EY343" s="117"/>
      <c r="EZ343" s="117"/>
      <c r="FA343" s="117"/>
      <c r="FB343" s="117"/>
      <c r="FC343" s="117"/>
      <c r="FD343" s="117"/>
      <c r="FE343" s="117"/>
      <c r="FF343" s="117"/>
      <c r="FG343" s="117"/>
      <c r="FH343" s="117"/>
      <c r="FI343" s="117"/>
      <c r="FJ343" s="117"/>
      <c r="FK343" s="117"/>
      <c r="FL343" s="117"/>
      <c r="FM343" s="117"/>
      <c r="FN343" s="117"/>
      <c r="FO343" s="117"/>
      <c r="FP343" s="117"/>
      <c r="FQ343" s="117"/>
      <c r="FR343" s="117"/>
      <c r="FS343" s="117"/>
      <c r="FT343" s="117"/>
      <c r="FU343" s="117"/>
      <c r="FV343" s="117"/>
      <c r="FW343" s="117"/>
      <c r="FX343" s="117"/>
      <c r="FY343" s="117"/>
      <c r="FZ343" s="117"/>
      <c r="GA343" s="117"/>
      <c r="GB343" s="117"/>
      <c r="GC343" s="117"/>
      <c r="GD343" s="117"/>
      <c r="GE343" s="117"/>
      <c r="GF343" s="117"/>
      <c r="GG343" s="117"/>
      <c r="GH343" s="117"/>
      <c r="GI343" s="117"/>
      <c r="GJ343" s="117"/>
      <c r="GK343" s="117"/>
      <c r="GL343" s="117"/>
      <c r="GM343" s="117"/>
      <c r="GN343" s="117"/>
      <c r="GO343" s="117"/>
      <c r="GP343" s="117"/>
      <c r="GQ343" s="117"/>
      <c r="GR343" s="117"/>
      <c r="GS343" s="117"/>
      <c r="GT343" s="117"/>
      <c r="GU343" s="117"/>
      <c r="GV343" s="117"/>
      <c r="GW343" s="117"/>
      <c r="GX343" s="117"/>
      <c r="GY343" s="117"/>
      <c r="GZ343" s="117"/>
      <c r="HA343" s="117"/>
      <c r="HB343" s="117"/>
      <c r="HC343" s="117"/>
      <c r="HD343" s="117"/>
      <c r="HE343" s="117"/>
      <c r="HF343" s="117"/>
      <c r="HG343" s="117"/>
      <c r="HH343" s="117"/>
      <c r="HI343" s="117"/>
      <c r="HJ343" s="117"/>
      <c r="HK343" s="117"/>
      <c r="HL343" s="117"/>
      <c r="HM343" s="117"/>
      <c r="HN343" s="117"/>
      <c r="HO343" s="117"/>
      <c r="HP343" s="117"/>
      <c r="HQ343" s="117"/>
      <c r="HR343" s="117"/>
      <c r="HS343" s="117"/>
      <c r="HT343" s="117"/>
      <c r="HU343" s="117"/>
      <c r="HV343" s="117"/>
      <c r="HW343" s="117"/>
      <c r="HX343" s="117"/>
      <c r="HY343" s="117"/>
      <c r="HZ343" s="117"/>
      <c r="IA343" s="117"/>
      <c r="IB343" s="117"/>
      <c r="IC343" s="117"/>
      <c r="ID343" s="117"/>
      <c r="IE343" s="117"/>
      <c r="IF343" s="117"/>
      <c r="IG343" s="117"/>
      <c r="IH343" s="117"/>
      <c r="II343" s="117"/>
      <c r="IJ343" s="117"/>
      <c r="IK343" s="117"/>
      <c r="IL343" s="117"/>
      <c r="IM343" s="117"/>
      <c r="IN343" s="117"/>
      <c r="IO343" s="117"/>
      <c r="IP343" s="117"/>
      <c r="IQ343" s="117"/>
      <c r="IR343" s="117"/>
      <c r="IS343" s="117"/>
      <c r="IT343" s="117"/>
      <c r="IU343" s="117"/>
      <c r="IV343" s="117"/>
      <c r="IW343" s="117"/>
    </row>
    <row r="344" customFormat="false" ht="12.75" hidden="false" customHeight="false" outlineLevel="0" collapsed="false">
      <c r="A344" s="117"/>
      <c r="B344" s="128"/>
      <c r="L344" s="117"/>
      <c r="M344" s="117"/>
      <c r="N344" s="117"/>
      <c r="O344" s="117"/>
      <c r="P344" s="117"/>
      <c r="Q344" s="117"/>
      <c r="R344" s="117"/>
      <c r="S344" s="117"/>
      <c r="T344" s="117"/>
      <c r="U344" s="117"/>
      <c r="V344" s="117"/>
      <c r="W344" s="117"/>
      <c r="X344" s="117"/>
      <c r="Y344" s="117"/>
      <c r="Z344" s="117"/>
      <c r="AA344" s="117"/>
      <c r="AB344" s="117"/>
      <c r="AC344" s="117"/>
      <c r="AD344" s="117"/>
      <c r="AE344" s="117"/>
      <c r="AF344" s="117"/>
      <c r="AG344" s="117"/>
      <c r="AH344" s="117"/>
      <c r="AI344" s="117"/>
      <c r="AJ344" s="117"/>
      <c r="AK344" s="117"/>
      <c r="AL344" s="117"/>
      <c r="AM344" s="117"/>
      <c r="AN344" s="117"/>
      <c r="AO344" s="117"/>
      <c r="AP344" s="117"/>
      <c r="AQ344" s="117"/>
      <c r="AR344" s="117"/>
      <c r="AS344" s="117"/>
      <c r="AT344" s="117"/>
      <c r="AU344" s="117"/>
      <c r="AV344" s="117"/>
      <c r="AW344" s="117"/>
      <c r="AX344" s="117"/>
      <c r="AY344" s="117"/>
      <c r="AZ344" s="117"/>
      <c r="BA344" s="117"/>
      <c r="BB344" s="117"/>
      <c r="BC344" s="117"/>
      <c r="BD344" s="117"/>
      <c r="BE344" s="117"/>
      <c r="BF344" s="117"/>
      <c r="BG344" s="117"/>
      <c r="BH344" s="117"/>
      <c r="BI344" s="117"/>
      <c r="BJ344" s="117"/>
      <c r="BK344" s="117"/>
      <c r="BL344" s="117"/>
      <c r="BM344" s="117"/>
      <c r="BN344" s="117"/>
      <c r="BO344" s="117"/>
      <c r="BP344" s="117"/>
      <c r="BQ344" s="117"/>
      <c r="BR344" s="117"/>
      <c r="BS344" s="117"/>
      <c r="BT344" s="117"/>
      <c r="BU344" s="117"/>
      <c r="BV344" s="117"/>
      <c r="BW344" s="117"/>
      <c r="BX344" s="117"/>
      <c r="BY344" s="117"/>
      <c r="BZ344" s="117"/>
      <c r="CA344" s="117"/>
      <c r="CB344" s="117"/>
      <c r="CC344" s="117"/>
      <c r="CD344" s="117"/>
      <c r="CE344" s="117"/>
      <c r="CF344" s="117"/>
      <c r="CG344" s="117"/>
      <c r="CH344" s="117"/>
      <c r="CI344" s="117"/>
      <c r="CJ344" s="117"/>
      <c r="CK344" s="117"/>
      <c r="CL344" s="117"/>
      <c r="CM344" s="117"/>
      <c r="CN344" s="117"/>
      <c r="CO344" s="117"/>
      <c r="CP344" s="117"/>
      <c r="CQ344" s="117"/>
      <c r="CR344" s="117"/>
      <c r="CS344" s="117"/>
      <c r="CT344" s="117"/>
      <c r="CU344" s="117"/>
      <c r="CV344" s="117"/>
      <c r="CW344" s="117"/>
      <c r="CX344" s="117"/>
      <c r="CY344" s="117"/>
      <c r="CZ344" s="117"/>
      <c r="DA344" s="117"/>
      <c r="DB344" s="117"/>
      <c r="DC344" s="117"/>
      <c r="DD344" s="117"/>
      <c r="DE344" s="117"/>
      <c r="DF344" s="117"/>
      <c r="DG344" s="117"/>
      <c r="DH344" s="117"/>
      <c r="DI344" s="117"/>
      <c r="DJ344" s="117"/>
      <c r="DK344" s="117"/>
      <c r="DL344" s="117"/>
      <c r="DM344" s="117"/>
      <c r="DN344" s="117"/>
      <c r="DO344" s="117"/>
      <c r="DP344" s="117"/>
      <c r="DQ344" s="117"/>
      <c r="DR344" s="117"/>
      <c r="DS344" s="117"/>
      <c r="DT344" s="117"/>
      <c r="DU344" s="117"/>
      <c r="DV344" s="117"/>
      <c r="DW344" s="117"/>
      <c r="DX344" s="117"/>
      <c r="DY344" s="117"/>
      <c r="DZ344" s="117"/>
      <c r="EA344" s="117"/>
      <c r="EB344" s="117"/>
      <c r="EC344" s="117"/>
      <c r="ED344" s="117"/>
      <c r="EE344" s="117"/>
      <c r="EF344" s="117"/>
      <c r="EG344" s="117"/>
      <c r="EH344" s="117"/>
      <c r="EI344" s="117"/>
      <c r="EJ344" s="117"/>
      <c r="EK344" s="117"/>
      <c r="EL344" s="117"/>
      <c r="EM344" s="117"/>
      <c r="EN344" s="117"/>
      <c r="EO344" s="117"/>
      <c r="EP344" s="117"/>
      <c r="EQ344" s="117"/>
      <c r="ER344" s="117"/>
      <c r="ES344" s="117"/>
      <c r="ET344" s="117"/>
      <c r="EU344" s="117"/>
      <c r="EV344" s="117"/>
      <c r="EW344" s="117"/>
      <c r="EX344" s="117"/>
      <c r="EY344" s="117"/>
      <c r="EZ344" s="117"/>
      <c r="FA344" s="117"/>
      <c r="FB344" s="117"/>
      <c r="FC344" s="117"/>
      <c r="FD344" s="117"/>
      <c r="FE344" s="117"/>
      <c r="FF344" s="117"/>
      <c r="FG344" s="117"/>
      <c r="FH344" s="117"/>
      <c r="FI344" s="117"/>
      <c r="FJ344" s="117"/>
      <c r="FK344" s="117"/>
      <c r="FL344" s="117"/>
      <c r="FM344" s="117"/>
      <c r="FN344" s="117"/>
      <c r="FO344" s="117"/>
      <c r="FP344" s="117"/>
      <c r="FQ344" s="117"/>
      <c r="FR344" s="117"/>
      <c r="FS344" s="117"/>
      <c r="FT344" s="117"/>
      <c r="FU344" s="117"/>
      <c r="FV344" s="117"/>
      <c r="FW344" s="117"/>
      <c r="FX344" s="117"/>
      <c r="FY344" s="117"/>
      <c r="FZ344" s="117"/>
      <c r="GA344" s="117"/>
      <c r="GB344" s="117"/>
      <c r="GC344" s="117"/>
      <c r="GD344" s="117"/>
      <c r="GE344" s="117"/>
      <c r="GF344" s="117"/>
      <c r="GG344" s="117"/>
      <c r="GH344" s="117"/>
      <c r="GI344" s="117"/>
      <c r="GJ344" s="117"/>
      <c r="GK344" s="117"/>
      <c r="GL344" s="117"/>
      <c r="GM344" s="117"/>
      <c r="GN344" s="117"/>
      <c r="GO344" s="117"/>
      <c r="GP344" s="117"/>
      <c r="GQ344" s="117"/>
      <c r="GR344" s="117"/>
      <c r="GS344" s="117"/>
      <c r="GT344" s="117"/>
      <c r="GU344" s="117"/>
      <c r="GV344" s="117"/>
      <c r="GW344" s="117"/>
      <c r="GX344" s="117"/>
      <c r="GY344" s="117"/>
      <c r="GZ344" s="117"/>
      <c r="HA344" s="117"/>
      <c r="HB344" s="117"/>
      <c r="HC344" s="117"/>
      <c r="HD344" s="117"/>
      <c r="HE344" s="117"/>
      <c r="HF344" s="117"/>
      <c r="HG344" s="117"/>
      <c r="HH344" s="117"/>
      <c r="HI344" s="117"/>
      <c r="HJ344" s="117"/>
      <c r="HK344" s="117"/>
      <c r="HL344" s="117"/>
      <c r="HM344" s="117"/>
      <c r="HN344" s="117"/>
      <c r="HO344" s="117"/>
      <c r="HP344" s="117"/>
      <c r="HQ344" s="117"/>
      <c r="HR344" s="117"/>
      <c r="HS344" s="117"/>
      <c r="HT344" s="117"/>
      <c r="HU344" s="117"/>
      <c r="HV344" s="117"/>
      <c r="HW344" s="117"/>
      <c r="HX344" s="117"/>
      <c r="HY344" s="117"/>
      <c r="HZ344" s="117"/>
      <c r="IA344" s="117"/>
      <c r="IB344" s="117"/>
      <c r="IC344" s="117"/>
      <c r="ID344" s="117"/>
      <c r="IE344" s="117"/>
      <c r="IF344" s="117"/>
      <c r="IG344" s="117"/>
      <c r="IH344" s="117"/>
      <c r="II344" s="117"/>
      <c r="IJ344" s="117"/>
      <c r="IK344" s="117"/>
      <c r="IL344" s="117"/>
      <c r="IM344" s="117"/>
      <c r="IN344" s="117"/>
      <c r="IO344" s="117"/>
      <c r="IP344" s="117"/>
      <c r="IQ344" s="117"/>
      <c r="IR344" s="117"/>
      <c r="IS344" s="117"/>
      <c r="IT344" s="117"/>
      <c r="IU344" s="117"/>
      <c r="IV344" s="117"/>
      <c r="IW344" s="117"/>
    </row>
    <row r="345" customFormat="false" ht="12.75" hidden="false" customHeight="false" outlineLevel="0" collapsed="false">
      <c r="A345" s="117"/>
      <c r="B345" s="128"/>
      <c r="L345" s="117"/>
      <c r="M345" s="117"/>
      <c r="N345" s="117"/>
      <c r="O345" s="117"/>
      <c r="P345" s="117"/>
      <c r="Q345" s="117"/>
      <c r="R345" s="117"/>
      <c r="S345" s="117"/>
      <c r="T345" s="117"/>
      <c r="U345" s="117"/>
      <c r="V345" s="117"/>
      <c r="W345" s="117"/>
      <c r="X345" s="117"/>
      <c r="Y345" s="117"/>
      <c r="Z345" s="117"/>
      <c r="AA345" s="117"/>
      <c r="AB345" s="117"/>
      <c r="AC345" s="117"/>
      <c r="AD345" s="117"/>
      <c r="AE345" s="117"/>
      <c r="AF345" s="117"/>
      <c r="AG345" s="117"/>
      <c r="AH345" s="117"/>
      <c r="AI345" s="117"/>
      <c r="AJ345" s="117"/>
      <c r="AK345" s="117"/>
      <c r="AL345" s="117"/>
      <c r="AM345" s="117"/>
      <c r="AN345" s="117"/>
      <c r="AO345" s="117"/>
      <c r="AP345" s="117"/>
      <c r="AQ345" s="117"/>
      <c r="AR345" s="117"/>
      <c r="AS345" s="117"/>
      <c r="AT345" s="117"/>
      <c r="AU345" s="117"/>
      <c r="AV345" s="117"/>
      <c r="AW345" s="117"/>
      <c r="AX345" s="117"/>
      <c r="AY345" s="117"/>
      <c r="AZ345" s="117"/>
      <c r="BA345" s="117"/>
      <c r="BB345" s="117"/>
      <c r="BC345" s="117"/>
      <c r="BD345" s="117"/>
      <c r="BE345" s="117"/>
      <c r="BF345" s="117"/>
      <c r="BG345" s="117"/>
      <c r="BH345" s="117"/>
      <c r="BI345" s="117"/>
      <c r="BJ345" s="117"/>
      <c r="BK345" s="117"/>
      <c r="BL345" s="117"/>
      <c r="BM345" s="117"/>
      <c r="BN345" s="117"/>
      <c r="BO345" s="117"/>
      <c r="BP345" s="117"/>
      <c r="BQ345" s="117"/>
      <c r="BR345" s="117"/>
      <c r="BS345" s="117"/>
      <c r="BT345" s="117"/>
      <c r="BU345" s="117"/>
      <c r="BV345" s="117"/>
      <c r="BW345" s="117"/>
      <c r="BX345" s="117"/>
      <c r="BY345" s="117"/>
      <c r="BZ345" s="117"/>
      <c r="CA345" s="117"/>
      <c r="CB345" s="117"/>
      <c r="CC345" s="117"/>
      <c r="CD345" s="117"/>
      <c r="CE345" s="117"/>
      <c r="CF345" s="117"/>
      <c r="CG345" s="117"/>
      <c r="CH345" s="117"/>
      <c r="CI345" s="117"/>
      <c r="CJ345" s="117"/>
      <c r="CK345" s="117"/>
      <c r="CL345" s="117"/>
      <c r="CM345" s="117"/>
      <c r="CN345" s="117"/>
      <c r="CO345" s="117"/>
      <c r="CP345" s="117"/>
      <c r="CQ345" s="117"/>
      <c r="CR345" s="117"/>
      <c r="CS345" s="117"/>
      <c r="CT345" s="117"/>
      <c r="CU345" s="117"/>
      <c r="CV345" s="117"/>
      <c r="CW345" s="117"/>
      <c r="CX345" s="117"/>
      <c r="CY345" s="117"/>
      <c r="CZ345" s="117"/>
      <c r="DA345" s="117"/>
      <c r="DB345" s="117"/>
      <c r="DC345" s="117"/>
      <c r="DD345" s="117"/>
      <c r="DE345" s="117"/>
      <c r="DF345" s="117"/>
      <c r="DG345" s="117"/>
      <c r="DH345" s="117"/>
      <c r="DI345" s="117"/>
      <c r="DJ345" s="117"/>
      <c r="DK345" s="117"/>
      <c r="DL345" s="117"/>
      <c r="DM345" s="117"/>
      <c r="DN345" s="117"/>
      <c r="DO345" s="117"/>
      <c r="DP345" s="117"/>
      <c r="DQ345" s="117"/>
      <c r="DR345" s="117"/>
      <c r="DS345" s="117"/>
      <c r="DT345" s="117"/>
      <c r="DU345" s="117"/>
      <c r="DV345" s="117"/>
      <c r="DW345" s="117"/>
      <c r="DX345" s="117"/>
      <c r="DY345" s="117"/>
      <c r="DZ345" s="117"/>
      <c r="EA345" s="117"/>
      <c r="EB345" s="117"/>
      <c r="EC345" s="117"/>
      <c r="ED345" s="117"/>
      <c r="EE345" s="117"/>
      <c r="EF345" s="117"/>
      <c r="EG345" s="117"/>
      <c r="EH345" s="117"/>
      <c r="EI345" s="117"/>
      <c r="EJ345" s="117"/>
      <c r="EK345" s="117"/>
      <c r="EL345" s="117"/>
      <c r="EM345" s="117"/>
      <c r="EN345" s="117"/>
      <c r="EO345" s="117"/>
      <c r="EP345" s="117"/>
      <c r="EQ345" s="117"/>
      <c r="ER345" s="117"/>
      <c r="ES345" s="117"/>
      <c r="ET345" s="117"/>
      <c r="EU345" s="117"/>
      <c r="EV345" s="117"/>
      <c r="EW345" s="117"/>
      <c r="EX345" s="117"/>
      <c r="EY345" s="117"/>
      <c r="EZ345" s="117"/>
      <c r="FA345" s="117"/>
      <c r="FB345" s="117"/>
      <c r="FC345" s="117"/>
      <c r="FD345" s="117"/>
      <c r="FE345" s="117"/>
      <c r="FF345" s="117"/>
      <c r="FG345" s="117"/>
      <c r="FH345" s="117"/>
      <c r="FI345" s="117"/>
      <c r="FJ345" s="117"/>
      <c r="FK345" s="117"/>
      <c r="FL345" s="117"/>
      <c r="FM345" s="117"/>
      <c r="FN345" s="117"/>
      <c r="FO345" s="117"/>
      <c r="FP345" s="117"/>
      <c r="FQ345" s="117"/>
      <c r="FR345" s="117"/>
      <c r="FS345" s="117"/>
      <c r="FT345" s="117"/>
      <c r="FU345" s="117"/>
      <c r="FV345" s="117"/>
      <c r="FW345" s="117"/>
      <c r="FX345" s="117"/>
      <c r="FY345" s="117"/>
      <c r="FZ345" s="117"/>
      <c r="GA345" s="117"/>
      <c r="GB345" s="117"/>
      <c r="GC345" s="117"/>
      <c r="GD345" s="117"/>
      <c r="GE345" s="117"/>
      <c r="GF345" s="117"/>
      <c r="GG345" s="117"/>
      <c r="GH345" s="117"/>
      <c r="GI345" s="117"/>
      <c r="GJ345" s="117"/>
      <c r="GK345" s="117"/>
      <c r="GL345" s="117"/>
      <c r="GM345" s="117"/>
      <c r="GN345" s="117"/>
      <c r="GO345" s="117"/>
      <c r="GP345" s="117"/>
      <c r="GQ345" s="117"/>
      <c r="GR345" s="117"/>
      <c r="GS345" s="117"/>
      <c r="GT345" s="117"/>
      <c r="GU345" s="117"/>
      <c r="GV345" s="117"/>
      <c r="GW345" s="117"/>
      <c r="GX345" s="117"/>
      <c r="GY345" s="117"/>
      <c r="GZ345" s="117"/>
      <c r="HA345" s="117"/>
      <c r="HB345" s="117"/>
      <c r="HC345" s="117"/>
      <c r="HD345" s="117"/>
      <c r="HE345" s="117"/>
      <c r="HF345" s="117"/>
      <c r="HG345" s="117"/>
      <c r="HH345" s="117"/>
      <c r="HI345" s="117"/>
      <c r="HJ345" s="117"/>
      <c r="HK345" s="117"/>
      <c r="HL345" s="117"/>
      <c r="HM345" s="117"/>
      <c r="HN345" s="117"/>
      <c r="HO345" s="117"/>
      <c r="HP345" s="117"/>
      <c r="HQ345" s="117"/>
      <c r="HR345" s="117"/>
      <c r="HS345" s="117"/>
      <c r="HT345" s="117"/>
      <c r="HU345" s="117"/>
      <c r="HV345" s="117"/>
      <c r="HW345" s="117"/>
      <c r="HX345" s="117"/>
      <c r="HY345" s="117"/>
      <c r="HZ345" s="117"/>
      <c r="IA345" s="117"/>
      <c r="IB345" s="117"/>
      <c r="IC345" s="117"/>
      <c r="ID345" s="117"/>
      <c r="IE345" s="117"/>
      <c r="IF345" s="117"/>
      <c r="IG345" s="117"/>
      <c r="IH345" s="117"/>
      <c r="II345" s="117"/>
      <c r="IJ345" s="117"/>
      <c r="IK345" s="117"/>
      <c r="IL345" s="117"/>
      <c r="IM345" s="117"/>
      <c r="IN345" s="117"/>
      <c r="IO345" s="117"/>
      <c r="IP345" s="117"/>
      <c r="IQ345" s="117"/>
      <c r="IR345" s="117"/>
      <c r="IS345" s="117"/>
      <c r="IT345" s="117"/>
      <c r="IU345" s="117"/>
      <c r="IV345" s="117"/>
      <c r="IW345" s="117"/>
    </row>
    <row r="346" customFormat="false" ht="12.75" hidden="false" customHeight="false" outlineLevel="0" collapsed="false">
      <c r="A346" s="117"/>
      <c r="B346" s="128"/>
      <c r="L346" s="117"/>
      <c r="M346" s="117"/>
      <c r="N346" s="117"/>
      <c r="O346" s="117"/>
      <c r="P346" s="117"/>
      <c r="Q346" s="117"/>
      <c r="R346" s="117"/>
      <c r="S346" s="117"/>
      <c r="T346" s="117"/>
      <c r="U346" s="117"/>
      <c r="V346" s="117"/>
      <c r="W346" s="117"/>
      <c r="X346" s="117"/>
      <c r="Y346" s="117"/>
      <c r="Z346" s="117"/>
      <c r="AA346" s="117"/>
      <c r="AB346" s="117"/>
      <c r="AC346" s="117"/>
      <c r="AD346" s="117"/>
      <c r="AE346" s="117"/>
      <c r="AF346" s="117"/>
      <c r="AG346" s="117"/>
      <c r="AH346" s="117"/>
      <c r="AI346" s="117"/>
      <c r="AJ346" s="117"/>
      <c r="AK346" s="117"/>
      <c r="AL346" s="117"/>
      <c r="AM346" s="117"/>
      <c r="AN346" s="117"/>
      <c r="AO346" s="117"/>
      <c r="AP346" s="117"/>
      <c r="AQ346" s="117"/>
      <c r="AR346" s="117"/>
      <c r="AS346" s="117"/>
      <c r="AT346" s="117"/>
      <c r="AU346" s="117"/>
      <c r="AV346" s="117"/>
      <c r="AW346" s="117"/>
      <c r="AX346" s="117"/>
      <c r="AY346" s="117"/>
      <c r="AZ346" s="117"/>
      <c r="BA346" s="117"/>
      <c r="BB346" s="117"/>
      <c r="BC346" s="117"/>
      <c r="BD346" s="117"/>
      <c r="BE346" s="117"/>
      <c r="BF346" s="117"/>
      <c r="BG346" s="117"/>
      <c r="BH346" s="117"/>
      <c r="BI346" s="117"/>
      <c r="BJ346" s="117"/>
      <c r="BK346" s="117"/>
      <c r="BL346" s="117"/>
      <c r="BM346" s="117"/>
      <c r="BN346" s="117"/>
      <c r="BO346" s="117"/>
      <c r="BP346" s="117"/>
      <c r="BQ346" s="117"/>
      <c r="BR346" s="117"/>
      <c r="BS346" s="117"/>
      <c r="BT346" s="117"/>
      <c r="BU346" s="117"/>
      <c r="BV346" s="117"/>
      <c r="BW346" s="117"/>
      <c r="BX346" s="117"/>
      <c r="BY346" s="117"/>
      <c r="BZ346" s="117"/>
      <c r="CA346" s="117"/>
      <c r="CB346" s="117"/>
      <c r="CC346" s="117"/>
      <c r="CD346" s="117"/>
      <c r="CE346" s="117"/>
      <c r="CF346" s="117"/>
      <c r="CG346" s="117"/>
      <c r="CH346" s="117"/>
      <c r="CI346" s="117"/>
      <c r="CJ346" s="117"/>
      <c r="CK346" s="117"/>
      <c r="CL346" s="117"/>
      <c r="CM346" s="117"/>
      <c r="CN346" s="117"/>
      <c r="CO346" s="117"/>
      <c r="CP346" s="117"/>
      <c r="CQ346" s="117"/>
      <c r="CR346" s="117"/>
      <c r="CS346" s="117"/>
      <c r="CT346" s="117"/>
      <c r="CU346" s="117"/>
      <c r="CV346" s="117"/>
      <c r="CW346" s="117"/>
      <c r="CX346" s="117"/>
      <c r="CY346" s="117"/>
      <c r="CZ346" s="117"/>
      <c r="DA346" s="117"/>
      <c r="DB346" s="117"/>
      <c r="DC346" s="117"/>
      <c r="DD346" s="117"/>
      <c r="DE346" s="117"/>
      <c r="DF346" s="117"/>
      <c r="DG346" s="117"/>
      <c r="DH346" s="117"/>
      <c r="DI346" s="117"/>
      <c r="DJ346" s="117"/>
      <c r="DK346" s="117"/>
      <c r="DL346" s="117"/>
      <c r="DM346" s="117"/>
      <c r="DN346" s="117"/>
      <c r="DO346" s="117"/>
      <c r="DP346" s="117"/>
      <c r="DQ346" s="117"/>
      <c r="DR346" s="117"/>
      <c r="DS346" s="117"/>
      <c r="DT346" s="117"/>
      <c r="DU346" s="117"/>
      <c r="DV346" s="117"/>
      <c r="DW346" s="117"/>
      <c r="DX346" s="117"/>
      <c r="DY346" s="117"/>
      <c r="DZ346" s="117"/>
      <c r="EA346" s="117"/>
      <c r="EB346" s="117"/>
      <c r="EC346" s="117"/>
      <c r="ED346" s="117"/>
      <c r="EE346" s="117"/>
      <c r="EF346" s="117"/>
      <c r="EG346" s="117"/>
      <c r="EH346" s="117"/>
      <c r="EI346" s="117"/>
      <c r="EJ346" s="117"/>
      <c r="EK346" s="117"/>
      <c r="EL346" s="117"/>
      <c r="EM346" s="117"/>
      <c r="EN346" s="117"/>
      <c r="EO346" s="117"/>
      <c r="EP346" s="117"/>
      <c r="EQ346" s="117"/>
      <c r="ER346" s="117"/>
      <c r="ES346" s="117"/>
      <c r="ET346" s="117"/>
      <c r="EU346" s="117"/>
      <c r="EV346" s="117"/>
      <c r="EW346" s="117"/>
      <c r="EX346" s="117"/>
      <c r="EY346" s="117"/>
      <c r="EZ346" s="117"/>
      <c r="FA346" s="117"/>
      <c r="FB346" s="117"/>
      <c r="FC346" s="117"/>
      <c r="FD346" s="117"/>
      <c r="FE346" s="117"/>
      <c r="FF346" s="117"/>
      <c r="FG346" s="117"/>
      <c r="FH346" s="117"/>
      <c r="FI346" s="117"/>
      <c r="FJ346" s="117"/>
      <c r="FK346" s="117"/>
      <c r="FL346" s="117"/>
      <c r="FM346" s="117"/>
      <c r="FN346" s="117"/>
      <c r="FO346" s="117"/>
      <c r="FP346" s="117"/>
      <c r="FQ346" s="117"/>
      <c r="FR346" s="117"/>
      <c r="FS346" s="117"/>
      <c r="FT346" s="117"/>
      <c r="FU346" s="117"/>
      <c r="FV346" s="117"/>
      <c r="FW346" s="117"/>
      <c r="FX346" s="117"/>
      <c r="FY346" s="117"/>
      <c r="FZ346" s="117"/>
      <c r="GA346" s="117"/>
      <c r="GB346" s="117"/>
      <c r="GC346" s="117"/>
      <c r="GD346" s="117"/>
      <c r="GE346" s="117"/>
      <c r="GF346" s="117"/>
      <c r="GG346" s="117"/>
      <c r="GH346" s="117"/>
      <c r="GI346" s="117"/>
      <c r="GJ346" s="117"/>
      <c r="GK346" s="117"/>
      <c r="GL346" s="117"/>
      <c r="GM346" s="117"/>
      <c r="GN346" s="117"/>
      <c r="GO346" s="117"/>
      <c r="GP346" s="117"/>
      <c r="GQ346" s="117"/>
      <c r="GR346" s="117"/>
      <c r="GS346" s="117"/>
      <c r="GT346" s="117"/>
      <c r="GU346" s="117"/>
      <c r="GV346" s="117"/>
      <c r="GW346" s="117"/>
      <c r="GX346" s="117"/>
      <c r="GY346" s="117"/>
      <c r="GZ346" s="117"/>
      <c r="HA346" s="117"/>
      <c r="HB346" s="117"/>
      <c r="HC346" s="117"/>
      <c r="HD346" s="117"/>
      <c r="HE346" s="117"/>
      <c r="HF346" s="117"/>
      <c r="HG346" s="117"/>
      <c r="HH346" s="117"/>
      <c r="HI346" s="117"/>
      <c r="HJ346" s="117"/>
      <c r="HK346" s="117"/>
      <c r="HL346" s="117"/>
      <c r="HM346" s="117"/>
      <c r="HN346" s="117"/>
      <c r="HO346" s="117"/>
      <c r="HP346" s="117"/>
      <c r="HQ346" s="117"/>
      <c r="HR346" s="117"/>
      <c r="HS346" s="117"/>
      <c r="HT346" s="117"/>
      <c r="HU346" s="117"/>
      <c r="HV346" s="117"/>
      <c r="HW346" s="117"/>
      <c r="HX346" s="117"/>
      <c r="HY346" s="117"/>
      <c r="HZ346" s="117"/>
      <c r="IA346" s="117"/>
      <c r="IB346" s="117"/>
      <c r="IC346" s="117"/>
      <c r="ID346" s="117"/>
      <c r="IE346" s="117"/>
      <c r="IF346" s="117"/>
      <c r="IG346" s="117"/>
      <c r="IH346" s="117"/>
      <c r="II346" s="117"/>
      <c r="IJ346" s="117"/>
      <c r="IK346" s="117"/>
      <c r="IL346" s="117"/>
      <c r="IM346" s="117"/>
      <c r="IN346" s="117"/>
      <c r="IO346" s="117"/>
      <c r="IP346" s="117"/>
      <c r="IQ346" s="117"/>
      <c r="IR346" s="117"/>
      <c r="IS346" s="117"/>
      <c r="IT346" s="117"/>
      <c r="IU346" s="117"/>
      <c r="IV346" s="117"/>
      <c r="IW346" s="117"/>
    </row>
    <row r="347" customFormat="false" ht="12.75" hidden="false" customHeight="false" outlineLevel="0" collapsed="false">
      <c r="A347" s="117"/>
      <c r="B347" s="128"/>
      <c r="L347" s="117"/>
      <c r="M347" s="117"/>
      <c r="N347" s="117"/>
      <c r="O347" s="117"/>
      <c r="P347" s="117"/>
      <c r="Q347" s="117"/>
      <c r="R347" s="117"/>
      <c r="S347" s="117"/>
      <c r="T347" s="117"/>
      <c r="U347" s="117"/>
      <c r="V347" s="117"/>
      <c r="W347" s="117"/>
      <c r="X347" s="117"/>
      <c r="Y347" s="117"/>
      <c r="Z347" s="117"/>
      <c r="AA347" s="117"/>
      <c r="AB347" s="117"/>
      <c r="AC347" s="117"/>
      <c r="AD347" s="117"/>
      <c r="AE347" s="117"/>
      <c r="AF347" s="117"/>
      <c r="AG347" s="117"/>
      <c r="AH347" s="117"/>
      <c r="AI347" s="117"/>
      <c r="AJ347" s="117"/>
      <c r="AK347" s="117"/>
      <c r="AL347" s="117"/>
      <c r="AM347" s="117"/>
      <c r="AN347" s="117"/>
      <c r="AO347" s="117"/>
      <c r="AP347" s="117"/>
      <c r="AQ347" s="117"/>
      <c r="AR347" s="117"/>
      <c r="AS347" s="117"/>
      <c r="AT347" s="117"/>
      <c r="AU347" s="117"/>
      <c r="AV347" s="117"/>
      <c r="AW347" s="117"/>
      <c r="AX347" s="117"/>
      <c r="AY347" s="117"/>
      <c r="AZ347" s="117"/>
      <c r="BA347" s="117"/>
      <c r="BB347" s="117"/>
      <c r="BC347" s="117"/>
      <c r="BD347" s="117"/>
      <c r="BE347" s="117"/>
      <c r="BF347" s="117"/>
      <c r="BG347" s="117"/>
      <c r="BH347" s="117"/>
      <c r="BI347" s="117"/>
      <c r="BJ347" s="117"/>
      <c r="BK347" s="117"/>
      <c r="BL347" s="117"/>
      <c r="BM347" s="117"/>
      <c r="BN347" s="117"/>
      <c r="BO347" s="117"/>
      <c r="BP347" s="117"/>
      <c r="BQ347" s="117"/>
      <c r="BR347" s="117"/>
      <c r="BS347" s="117"/>
      <c r="BT347" s="117"/>
      <c r="BU347" s="117"/>
      <c r="BV347" s="117"/>
      <c r="BW347" s="117"/>
      <c r="BX347" s="117"/>
      <c r="BY347" s="117"/>
      <c r="BZ347" s="117"/>
      <c r="CA347" s="117"/>
      <c r="CB347" s="117"/>
      <c r="CC347" s="117"/>
      <c r="CD347" s="117"/>
      <c r="CE347" s="117"/>
      <c r="CF347" s="117"/>
      <c r="CG347" s="117"/>
      <c r="CH347" s="117"/>
      <c r="CI347" s="117"/>
      <c r="CJ347" s="117"/>
      <c r="CK347" s="117"/>
      <c r="CL347" s="117"/>
      <c r="CM347" s="117"/>
      <c r="CN347" s="117"/>
      <c r="CO347" s="117"/>
      <c r="CP347" s="117"/>
      <c r="CQ347" s="117"/>
      <c r="CR347" s="117"/>
      <c r="CS347" s="117"/>
      <c r="CT347" s="117"/>
      <c r="CU347" s="117"/>
      <c r="CV347" s="117"/>
      <c r="CW347" s="117"/>
      <c r="CX347" s="117"/>
      <c r="CY347" s="117"/>
      <c r="CZ347" s="117"/>
      <c r="DA347" s="117"/>
      <c r="DB347" s="117"/>
      <c r="DC347" s="117"/>
      <c r="DD347" s="117"/>
      <c r="DE347" s="117"/>
      <c r="DF347" s="117"/>
      <c r="DG347" s="117"/>
      <c r="DH347" s="117"/>
      <c r="DI347" s="117"/>
      <c r="DJ347" s="117"/>
      <c r="DK347" s="117"/>
      <c r="DL347" s="117"/>
      <c r="DM347" s="117"/>
      <c r="DN347" s="117"/>
      <c r="DO347" s="117"/>
      <c r="DP347" s="117"/>
      <c r="DQ347" s="117"/>
      <c r="DR347" s="117"/>
      <c r="DS347" s="117"/>
      <c r="DT347" s="117"/>
      <c r="DU347" s="117"/>
      <c r="DV347" s="117"/>
      <c r="DW347" s="117"/>
      <c r="DX347" s="117"/>
      <c r="DY347" s="117"/>
      <c r="DZ347" s="117"/>
      <c r="EA347" s="117"/>
      <c r="EB347" s="117"/>
      <c r="EC347" s="117"/>
      <c r="ED347" s="117"/>
      <c r="EE347" s="117"/>
      <c r="EF347" s="117"/>
      <c r="EG347" s="117"/>
      <c r="EH347" s="117"/>
      <c r="EI347" s="117"/>
      <c r="EJ347" s="117"/>
      <c r="EK347" s="117"/>
      <c r="EL347" s="117"/>
      <c r="EM347" s="117"/>
      <c r="EN347" s="117"/>
      <c r="EO347" s="117"/>
      <c r="EP347" s="117"/>
      <c r="EQ347" s="117"/>
      <c r="ER347" s="117"/>
      <c r="ES347" s="117"/>
      <c r="ET347" s="117"/>
      <c r="EU347" s="117"/>
      <c r="EV347" s="117"/>
      <c r="EW347" s="117"/>
      <c r="EX347" s="117"/>
      <c r="EY347" s="117"/>
      <c r="EZ347" s="117"/>
      <c r="FA347" s="117"/>
      <c r="FB347" s="117"/>
      <c r="FC347" s="117"/>
      <c r="FD347" s="117"/>
      <c r="FE347" s="117"/>
      <c r="FF347" s="117"/>
      <c r="FG347" s="117"/>
      <c r="FH347" s="117"/>
      <c r="FI347" s="117"/>
      <c r="FJ347" s="117"/>
      <c r="FK347" s="117"/>
      <c r="FL347" s="117"/>
      <c r="FM347" s="117"/>
      <c r="FN347" s="117"/>
      <c r="FO347" s="117"/>
      <c r="FP347" s="117"/>
      <c r="FQ347" s="117"/>
      <c r="FR347" s="117"/>
      <c r="FS347" s="117"/>
      <c r="FT347" s="117"/>
      <c r="FU347" s="117"/>
      <c r="FV347" s="117"/>
      <c r="FW347" s="117"/>
      <c r="FX347" s="117"/>
      <c r="FY347" s="117"/>
      <c r="FZ347" s="117"/>
      <c r="GA347" s="117"/>
      <c r="GB347" s="117"/>
      <c r="GC347" s="117"/>
      <c r="GD347" s="117"/>
      <c r="GE347" s="117"/>
      <c r="GF347" s="117"/>
      <c r="GG347" s="117"/>
      <c r="GH347" s="117"/>
      <c r="GI347" s="117"/>
      <c r="GJ347" s="117"/>
      <c r="GK347" s="117"/>
      <c r="GL347" s="117"/>
      <c r="GM347" s="117"/>
      <c r="GN347" s="117"/>
      <c r="GO347" s="117"/>
      <c r="GP347" s="117"/>
      <c r="GQ347" s="117"/>
      <c r="GR347" s="117"/>
      <c r="GS347" s="117"/>
      <c r="GT347" s="117"/>
      <c r="GU347" s="117"/>
      <c r="GV347" s="117"/>
      <c r="GW347" s="117"/>
      <c r="GX347" s="117"/>
      <c r="GY347" s="117"/>
      <c r="GZ347" s="117"/>
      <c r="HA347" s="117"/>
      <c r="HB347" s="117"/>
      <c r="HC347" s="117"/>
      <c r="HD347" s="117"/>
      <c r="HE347" s="117"/>
      <c r="HF347" s="117"/>
      <c r="HG347" s="117"/>
      <c r="HH347" s="117"/>
      <c r="HI347" s="117"/>
      <c r="HJ347" s="117"/>
      <c r="HK347" s="117"/>
      <c r="HL347" s="117"/>
      <c r="HM347" s="117"/>
      <c r="HN347" s="117"/>
      <c r="HO347" s="117"/>
      <c r="HP347" s="117"/>
      <c r="HQ347" s="117"/>
      <c r="HR347" s="117"/>
      <c r="HS347" s="117"/>
      <c r="HT347" s="117"/>
      <c r="HU347" s="117"/>
      <c r="HV347" s="117"/>
      <c r="HW347" s="117"/>
      <c r="HX347" s="117"/>
      <c r="HY347" s="117"/>
      <c r="HZ347" s="117"/>
      <c r="IA347" s="117"/>
      <c r="IB347" s="117"/>
      <c r="IC347" s="117"/>
      <c r="ID347" s="117"/>
      <c r="IE347" s="117"/>
      <c r="IF347" s="117"/>
      <c r="IG347" s="117"/>
      <c r="IH347" s="117"/>
      <c r="II347" s="117"/>
      <c r="IJ347" s="117"/>
      <c r="IK347" s="117"/>
      <c r="IL347" s="117"/>
      <c r="IM347" s="117"/>
      <c r="IN347" s="117"/>
      <c r="IO347" s="117"/>
      <c r="IP347" s="117"/>
      <c r="IQ347" s="117"/>
      <c r="IR347" s="117"/>
      <c r="IS347" s="117"/>
      <c r="IT347" s="117"/>
      <c r="IU347" s="117"/>
      <c r="IV347" s="117"/>
      <c r="IW347" s="117"/>
    </row>
    <row r="348" customFormat="false" ht="12.75" hidden="false" customHeight="false" outlineLevel="0" collapsed="false">
      <c r="A348" s="117"/>
      <c r="B348" s="128"/>
      <c r="L348" s="117"/>
      <c r="M348" s="117"/>
      <c r="N348" s="117"/>
      <c r="O348" s="117"/>
      <c r="P348" s="117"/>
      <c r="Q348" s="117"/>
      <c r="R348" s="117"/>
      <c r="S348" s="117"/>
      <c r="T348" s="117"/>
      <c r="U348" s="117"/>
      <c r="V348" s="117"/>
      <c r="W348" s="117"/>
      <c r="X348" s="117"/>
      <c r="Y348" s="117"/>
      <c r="Z348" s="117"/>
      <c r="AA348" s="117"/>
      <c r="AB348" s="117"/>
      <c r="AC348" s="117"/>
      <c r="AD348" s="117"/>
      <c r="AE348" s="117"/>
      <c r="AF348" s="117"/>
      <c r="AG348" s="117"/>
      <c r="AH348" s="117"/>
      <c r="AI348" s="117"/>
      <c r="AJ348" s="117"/>
      <c r="AK348" s="117"/>
      <c r="AL348" s="117"/>
      <c r="AM348" s="117"/>
      <c r="AN348" s="117"/>
      <c r="AO348" s="117"/>
      <c r="AP348" s="117"/>
      <c r="AQ348" s="117"/>
      <c r="AR348" s="117"/>
      <c r="AS348" s="117"/>
      <c r="AT348" s="117"/>
      <c r="AU348" s="117"/>
      <c r="AV348" s="117"/>
      <c r="AW348" s="117"/>
      <c r="AX348" s="117"/>
      <c r="AY348" s="117"/>
      <c r="AZ348" s="117"/>
      <c r="BA348" s="117"/>
      <c r="BB348" s="117"/>
      <c r="BC348" s="117"/>
      <c r="BD348" s="117"/>
      <c r="BE348" s="117"/>
      <c r="BF348" s="117"/>
      <c r="BG348" s="117"/>
      <c r="BH348" s="117"/>
      <c r="BI348" s="117"/>
      <c r="BJ348" s="117"/>
      <c r="BK348" s="117"/>
      <c r="BL348" s="117"/>
      <c r="BM348" s="117"/>
      <c r="BN348" s="117"/>
      <c r="BO348" s="117"/>
      <c r="BP348" s="117"/>
      <c r="BQ348" s="117"/>
      <c r="BR348" s="117"/>
      <c r="BS348" s="117"/>
      <c r="BT348" s="117"/>
      <c r="BU348" s="117"/>
      <c r="BV348" s="117"/>
      <c r="BW348" s="117"/>
      <c r="BX348" s="117"/>
      <c r="BY348" s="117"/>
      <c r="BZ348" s="117"/>
      <c r="CA348" s="117"/>
      <c r="CB348" s="117"/>
      <c r="CC348" s="117"/>
      <c r="CD348" s="117"/>
      <c r="CE348" s="117"/>
      <c r="CF348" s="117"/>
      <c r="CG348" s="117"/>
      <c r="CH348" s="117"/>
      <c r="CI348" s="117"/>
      <c r="CJ348" s="117"/>
      <c r="CK348" s="117"/>
      <c r="CL348" s="117"/>
      <c r="CM348" s="117"/>
      <c r="CN348" s="117"/>
      <c r="CO348" s="117"/>
      <c r="CP348" s="117"/>
      <c r="CQ348" s="117"/>
      <c r="CR348" s="117"/>
      <c r="CS348" s="117"/>
      <c r="CT348" s="117"/>
      <c r="CU348" s="117"/>
      <c r="CV348" s="117"/>
      <c r="CW348" s="117"/>
      <c r="CX348" s="117"/>
      <c r="CY348" s="117"/>
      <c r="CZ348" s="117"/>
      <c r="DA348" s="117"/>
      <c r="DB348" s="117"/>
      <c r="DC348" s="117"/>
      <c r="DD348" s="117"/>
      <c r="DE348" s="117"/>
      <c r="DF348" s="117"/>
      <c r="DG348" s="117"/>
      <c r="DH348" s="117"/>
      <c r="DI348" s="117"/>
      <c r="DJ348" s="117"/>
      <c r="DK348" s="117"/>
      <c r="DL348" s="117"/>
      <c r="DM348" s="117"/>
      <c r="DN348" s="117"/>
      <c r="DO348" s="117"/>
      <c r="DP348" s="117"/>
      <c r="DQ348" s="117"/>
      <c r="DR348" s="117"/>
      <c r="DS348" s="117"/>
      <c r="DT348" s="117"/>
      <c r="DU348" s="117"/>
      <c r="DV348" s="117"/>
      <c r="DW348" s="117"/>
      <c r="DX348" s="117"/>
      <c r="DY348" s="117"/>
      <c r="DZ348" s="117"/>
      <c r="EA348" s="117"/>
      <c r="EB348" s="117"/>
      <c r="EC348" s="117"/>
      <c r="ED348" s="117"/>
      <c r="EE348" s="117"/>
      <c r="EF348" s="117"/>
      <c r="EG348" s="117"/>
      <c r="EH348" s="117"/>
      <c r="EI348" s="117"/>
      <c r="EJ348" s="117"/>
      <c r="EK348" s="117"/>
      <c r="EL348" s="117"/>
      <c r="EM348" s="117"/>
      <c r="EN348" s="117"/>
      <c r="EO348" s="117"/>
      <c r="EP348" s="117"/>
      <c r="EQ348" s="117"/>
      <c r="ER348" s="117"/>
      <c r="ES348" s="117"/>
      <c r="ET348" s="117"/>
      <c r="EU348" s="117"/>
      <c r="EV348" s="117"/>
      <c r="EW348" s="117"/>
      <c r="EX348" s="117"/>
      <c r="EY348" s="117"/>
      <c r="EZ348" s="117"/>
      <c r="FA348" s="117"/>
      <c r="FB348" s="117"/>
      <c r="FC348" s="117"/>
      <c r="FD348" s="117"/>
      <c r="FE348" s="117"/>
      <c r="FF348" s="117"/>
      <c r="FG348" s="117"/>
      <c r="FH348" s="117"/>
      <c r="FI348" s="117"/>
      <c r="FJ348" s="117"/>
      <c r="FK348" s="117"/>
      <c r="FL348" s="117"/>
      <c r="FM348" s="117"/>
      <c r="FN348" s="117"/>
      <c r="FO348" s="117"/>
      <c r="FP348" s="117"/>
      <c r="FQ348" s="117"/>
      <c r="FR348" s="117"/>
      <c r="FS348" s="117"/>
      <c r="FT348" s="117"/>
      <c r="FU348" s="117"/>
      <c r="FV348" s="117"/>
      <c r="FW348" s="117"/>
      <c r="FX348" s="117"/>
      <c r="FY348" s="117"/>
      <c r="FZ348" s="117"/>
      <c r="GA348" s="117"/>
      <c r="GB348" s="117"/>
      <c r="GC348" s="117"/>
      <c r="GD348" s="117"/>
      <c r="GE348" s="117"/>
      <c r="GF348" s="117"/>
      <c r="GG348" s="117"/>
      <c r="GH348" s="117"/>
      <c r="GI348" s="117"/>
      <c r="GJ348" s="117"/>
      <c r="GK348" s="117"/>
      <c r="GL348" s="117"/>
      <c r="GM348" s="117"/>
      <c r="GN348" s="117"/>
      <c r="GO348" s="117"/>
      <c r="GP348" s="117"/>
      <c r="GQ348" s="117"/>
      <c r="GR348" s="117"/>
      <c r="GS348" s="117"/>
      <c r="GT348" s="117"/>
      <c r="GU348" s="117"/>
      <c r="GV348" s="117"/>
      <c r="GW348" s="117"/>
      <c r="GX348" s="117"/>
      <c r="GY348" s="117"/>
      <c r="GZ348" s="117"/>
      <c r="HA348" s="117"/>
      <c r="HB348" s="117"/>
      <c r="HC348" s="117"/>
      <c r="HD348" s="117"/>
      <c r="HE348" s="117"/>
      <c r="HF348" s="117"/>
      <c r="HG348" s="117"/>
      <c r="HH348" s="117"/>
      <c r="HI348" s="117"/>
      <c r="HJ348" s="117"/>
      <c r="HK348" s="117"/>
      <c r="HL348" s="117"/>
      <c r="HM348" s="117"/>
      <c r="HN348" s="117"/>
      <c r="HO348" s="117"/>
      <c r="HP348" s="117"/>
      <c r="HQ348" s="117"/>
      <c r="HR348" s="117"/>
      <c r="HS348" s="117"/>
      <c r="HT348" s="117"/>
      <c r="HU348" s="117"/>
      <c r="HV348" s="117"/>
      <c r="HW348" s="117"/>
      <c r="HX348" s="117"/>
      <c r="HY348" s="117"/>
      <c r="HZ348" s="117"/>
      <c r="IA348" s="117"/>
      <c r="IB348" s="117"/>
      <c r="IC348" s="117"/>
      <c r="ID348" s="117"/>
      <c r="IE348" s="117"/>
      <c r="IF348" s="117"/>
      <c r="IG348" s="117"/>
      <c r="IH348" s="117"/>
      <c r="II348" s="117"/>
      <c r="IJ348" s="117"/>
      <c r="IK348" s="117"/>
      <c r="IL348" s="117"/>
      <c r="IM348" s="117"/>
      <c r="IN348" s="117"/>
      <c r="IO348" s="117"/>
      <c r="IP348" s="117"/>
      <c r="IQ348" s="117"/>
      <c r="IR348" s="117"/>
      <c r="IS348" s="117"/>
      <c r="IT348" s="117"/>
      <c r="IU348" s="117"/>
      <c r="IV348" s="117"/>
      <c r="IW348" s="117"/>
    </row>
    <row r="349" customFormat="false" ht="12.75" hidden="false" customHeight="false" outlineLevel="0" collapsed="false">
      <c r="A349" s="117"/>
      <c r="B349" s="128"/>
      <c r="L349" s="117"/>
      <c r="M349" s="117"/>
      <c r="N349" s="117"/>
      <c r="O349" s="117"/>
      <c r="P349" s="117"/>
      <c r="Q349" s="117"/>
      <c r="R349" s="117"/>
      <c r="S349" s="117"/>
      <c r="T349" s="117"/>
      <c r="U349" s="117"/>
      <c r="V349" s="117"/>
      <c r="W349" s="117"/>
      <c r="X349" s="117"/>
      <c r="Y349" s="117"/>
      <c r="Z349" s="117"/>
      <c r="AA349" s="117"/>
      <c r="AB349" s="117"/>
      <c r="AC349" s="117"/>
      <c r="AD349" s="117"/>
      <c r="AE349" s="117"/>
      <c r="AF349" s="117"/>
      <c r="AG349" s="117"/>
      <c r="AH349" s="117"/>
      <c r="AI349" s="117"/>
      <c r="AJ349" s="117"/>
      <c r="AK349" s="117"/>
      <c r="AL349" s="117"/>
      <c r="AM349" s="117"/>
      <c r="AN349" s="117"/>
      <c r="AO349" s="117"/>
      <c r="AP349" s="117"/>
      <c r="AQ349" s="117"/>
      <c r="AR349" s="117"/>
      <c r="AS349" s="117"/>
      <c r="AT349" s="117"/>
      <c r="AU349" s="117"/>
      <c r="AV349" s="117"/>
      <c r="AW349" s="117"/>
      <c r="AX349" s="117"/>
      <c r="AY349" s="117"/>
      <c r="AZ349" s="117"/>
      <c r="BA349" s="117"/>
      <c r="BB349" s="117"/>
      <c r="BC349" s="117"/>
      <c r="BD349" s="117"/>
      <c r="BE349" s="117"/>
      <c r="BF349" s="117"/>
      <c r="BG349" s="117"/>
      <c r="BH349" s="117"/>
      <c r="BI349" s="117"/>
      <c r="BJ349" s="117"/>
      <c r="BK349" s="117"/>
      <c r="BL349" s="117"/>
      <c r="BM349" s="117"/>
      <c r="BN349" s="117"/>
      <c r="BO349" s="117"/>
      <c r="BP349" s="117"/>
      <c r="BQ349" s="117"/>
      <c r="BR349" s="117"/>
      <c r="BS349" s="117"/>
      <c r="BT349" s="117"/>
      <c r="BU349" s="117"/>
      <c r="BV349" s="117"/>
      <c r="BW349" s="117"/>
      <c r="BX349" s="117"/>
      <c r="BY349" s="117"/>
      <c r="BZ349" s="117"/>
      <c r="CA349" s="117"/>
      <c r="CB349" s="117"/>
      <c r="CC349" s="117"/>
      <c r="CD349" s="117"/>
      <c r="CE349" s="117"/>
      <c r="CF349" s="117"/>
      <c r="CG349" s="117"/>
      <c r="CH349" s="117"/>
      <c r="CI349" s="117"/>
      <c r="CJ349" s="117"/>
      <c r="CK349" s="117"/>
      <c r="CL349" s="117"/>
      <c r="CM349" s="117"/>
      <c r="CN349" s="117"/>
      <c r="CO349" s="117"/>
      <c r="CP349" s="117"/>
      <c r="CQ349" s="117"/>
      <c r="CR349" s="117"/>
      <c r="CS349" s="117"/>
      <c r="CT349" s="117"/>
      <c r="CU349" s="117"/>
      <c r="CV349" s="117"/>
      <c r="CW349" s="117"/>
      <c r="CX349" s="117"/>
      <c r="CY349" s="117"/>
      <c r="CZ349" s="117"/>
      <c r="DA349" s="117"/>
      <c r="DB349" s="117"/>
      <c r="DC349" s="117"/>
      <c r="DD349" s="117"/>
      <c r="DE349" s="117"/>
      <c r="DF349" s="117"/>
      <c r="DG349" s="117"/>
      <c r="DH349" s="117"/>
      <c r="DI349" s="117"/>
      <c r="DJ349" s="117"/>
      <c r="DK349" s="117"/>
      <c r="DL349" s="117"/>
      <c r="DM349" s="117"/>
      <c r="DN349" s="117"/>
      <c r="DO349" s="117"/>
      <c r="DP349" s="117"/>
      <c r="DQ349" s="117"/>
      <c r="DR349" s="117"/>
      <c r="DS349" s="117"/>
      <c r="DT349" s="117"/>
      <c r="DU349" s="117"/>
      <c r="DV349" s="117"/>
      <c r="DW349" s="117"/>
      <c r="DX349" s="117"/>
      <c r="DY349" s="117"/>
      <c r="DZ349" s="117"/>
      <c r="EA349" s="117"/>
      <c r="EB349" s="117"/>
      <c r="EC349" s="117"/>
      <c r="ED349" s="117"/>
      <c r="EE349" s="117"/>
      <c r="EF349" s="117"/>
      <c r="EG349" s="117"/>
      <c r="EH349" s="117"/>
      <c r="EI349" s="117"/>
      <c r="EJ349" s="117"/>
      <c r="EK349" s="117"/>
      <c r="EL349" s="117"/>
      <c r="EM349" s="117"/>
      <c r="EN349" s="117"/>
      <c r="EO349" s="117"/>
      <c r="EP349" s="117"/>
      <c r="EQ349" s="117"/>
      <c r="ER349" s="117"/>
      <c r="ES349" s="117"/>
      <c r="ET349" s="117"/>
      <c r="EU349" s="117"/>
      <c r="EV349" s="117"/>
      <c r="EW349" s="117"/>
      <c r="EX349" s="117"/>
      <c r="EY349" s="117"/>
      <c r="EZ349" s="117"/>
      <c r="FA349" s="117"/>
      <c r="FB349" s="117"/>
      <c r="FC349" s="117"/>
      <c r="FD349" s="117"/>
      <c r="FE349" s="117"/>
      <c r="FF349" s="117"/>
      <c r="FG349" s="117"/>
      <c r="FH349" s="117"/>
      <c r="FI349" s="117"/>
      <c r="FJ349" s="117"/>
      <c r="FK349" s="117"/>
      <c r="FL349" s="117"/>
      <c r="FM349" s="117"/>
      <c r="FN349" s="117"/>
      <c r="FO349" s="117"/>
      <c r="FP349" s="117"/>
      <c r="FQ349" s="117"/>
      <c r="FR349" s="117"/>
      <c r="FS349" s="117"/>
      <c r="FT349" s="117"/>
      <c r="FU349" s="117"/>
      <c r="FV349" s="117"/>
      <c r="FW349" s="117"/>
      <c r="FX349" s="117"/>
      <c r="FY349" s="117"/>
      <c r="FZ349" s="117"/>
      <c r="GA349" s="117"/>
      <c r="GB349" s="117"/>
      <c r="GC349" s="117"/>
      <c r="GD349" s="117"/>
      <c r="GE349" s="117"/>
      <c r="GF349" s="117"/>
      <c r="GG349" s="117"/>
      <c r="GH349" s="117"/>
      <c r="GI349" s="117"/>
      <c r="GJ349" s="117"/>
      <c r="GK349" s="117"/>
      <c r="GL349" s="117"/>
      <c r="GM349" s="117"/>
      <c r="GN349" s="117"/>
      <c r="GO349" s="117"/>
      <c r="GP349" s="117"/>
      <c r="GQ349" s="117"/>
      <c r="GR349" s="117"/>
      <c r="GS349" s="117"/>
      <c r="GT349" s="117"/>
      <c r="GU349" s="117"/>
      <c r="GV349" s="117"/>
      <c r="GW349" s="117"/>
      <c r="GX349" s="117"/>
      <c r="GY349" s="117"/>
      <c r="GZ349" s="117"/>
      <c r="HA349" s="117"/>
      <c r="HB349" s="117"/>
      <c r="HC349" s="117"/>
      <c r="HD349" s="117"/>
      <c r="HE349" s="117"/>
      <c r="HF349" s="117"/>
      <c r="HG349" s="117"/>
      <c r="HH349" s="117"/>
      <c r="HI349" s="117"/>
      <c r="HJ349" s="117"/>
      <c r="HK349" s="117"/>
      <c r="HL349" s="117"/>
      <c r="HM349" s="117"/>
      <c r="HN349" s="117"/>
      <c r="HO349" s="117"/>
      <c r="HP349" s="117"/>
      <c r="HQ349" s="117"/>
      <c r="HR349" s="117"/>
      <c r="HS349" s="117"/>
      <c r="HT349" s="117"/>
      <c r="HU349" s="117"/>
      <c r="HV349" s="117"/>
      <c r="HW349" s="117"/>
      <c r="HX349" s="117"/>
      <c r="HY349" s="117"/>
      <c r="HZ349" s="117"/>
      <c r="IA349" s="117"/>
      <c r="IB349" s="117"/>
      <c r="IC349" s="117"/>
      <c r="ID349" s="117"/>
      <c r="IE349" s="117"/>
      <c r="IF349" s="117"/>
      <c r="IG349" s="117"/>
      <c r="IH349" s="117"/>
      <c r="II349" s="117"/>
      <c r="IJ349" s="117"/>
      <c r="IK349" s="117"/>
      <c r="IL349" s="117"/>
      <c r="IM349" s="117"/>
      <c r="IN349" s="117"/>
      <c r="IO349" s="117"/>
      <c r="IP349" s="117"/>
      <c r="IQ349" s="117"/>
      <c r="IR349" s="117"/>
      <c r="IS349" s="117"/>
      <c r="IT349" s="117"/>
      <c r="IU349" s="117"/>
      <c r="IV349" s="117"/>
      <c r="IW349" s="117"/>
    </row>
    <row r="350" customFormat="false" ht="12.75" hidden="false" customHeight="false" outlineLevel="0" collapsed="false">
      <c r="A350" s="117"/>
      <c r="B350" s="128"/>
      <c r="L350" s="117"/>
      <c r="M350" s="117"/>
      <c r="N350" s="117"/>
      <c r="O350" s="117"/>
      <c r="P350" s="117"/>
      <c r="Q350" s="117"/>
      <c r="R350" s="117"/>
      <c r="S350" s="117"/>
      <c r="T350" s="117"/>
      <c r="U350" s="117"/>
      <c r="V350" s="117"/>
      <c r="W350" s="117"/>
      <c r="X350" s="117"/>
      <c r="Y350" s="117"/>
      <c r="Z350" s="117"/>
      <c r="AA350" s="117"/>
      <c r="AB350" s="117"/>
      <c r="AC350" s="117"/>
      <c r="AD350" s="117"/>
      <c r="AE350" s="117"/>
      <c r="AF350" s="117"/>
      <c r="AG350" s="117"/>
      <c r="AH350" s="117"/>
      <c r="AI350" s="117"/>
      <c r="AJ350" s="117"/>
      <c r="AK350" s="117"/>
      <c r="AL350" s="117"/>
      <c r="AM350" s="117"/>
      <c r="AN350" s="117"/>
      <c r="AO350" s="117"/>
      <c r="AP350" s="117"/>
      <c r="AQ350" s="117"/>
      <c r="AR350" s="117"/>
      <c r="AS350" s="117"/>
      <c r="AT350" s="117"/>
      <c r="AU350" s="117"/>
      <c r="AV350" s="117"/>
      <c r="AW350" s="117"/>
      <c r="AX350" s="117"/>
      <c r="AY350" s="117"/>
      <c r="AZ350" s="117"/>
      <c r="BA350" s="117"/>
      <c r="BB350" s="117"/>
      <c r="BC350" s="117"/>
      <c r="BD350" s="117"/>
      <c r="BE350" s="117"/>
      <c r="BF350" s="117"/>
      <c r="BG350" s="117"/>
      <c r="BH350" s="117"/>
      <c r="BI350" s="117"/>
      <c r="BJ350" s="117"/>
      <c r="BK350" s="117"/>
      <c r="BL350" s="117"/>
      <c r="BM350" s="117"/>
      <c r="BN350" s="117"/>
      <c r="BO350" s="117"/>
      <c r="BP350" s="117"/>
      <c r="BQ350" s="117"/>
      <c r="BR350" s="117"/>
      <c r="BS350" s="117"/>
      <c r="BT350" s="117"/>
      <c r="BU350" s="117"/>
      <c r="BV350" s="117"/>
      <c r="BW350" s="117"/>
      <c r="BX350" s="117"/>
      <c r="BY350" s="117"/>
      <c r="BZ350" s="117"/>
      <c r="CA350" s="117"/>
      <c r="CB350" s="117"/>
      <c r="CC350" s="117"/>
      <c r="CD350" s="117"/>
      <c r="CE350" s="117"/>
      <c r="CF350" s="117"/>
      <c r="CG350" s="117"/>
      <c r="CH350" s="117"/>
      <c r="CI350" s="117"/>
      <c r="CJ350" s="117"/>
      <c r="CK350" s="117"/>
      <c r="CL350" s="117"/>
      <c r="CM350" s="117"/>
      <c r="CN350" s="117"/>
      <c r="CO350" s="117"/>
      <c r="CP350" s="117"/>
      <c r="CQ350" s="117"/>
      <c r="CR350" s="117"/>
      <c r="CS350" s="117"/>
      <c r="CT350" s="117"/>
      <c r="CU350" s="117"/>
      <c r="CV350" s="117"/>
      <c r="CW350" s="117"/>
      <c r="CX350" s="117"/>
      <c r="CY350" s="117"/>
      <c r="CZ350" s="117"/>
      <c r="DA350" s="117"/>
      <c r="DB350" s="117"/>
      <c r="DC350" s="117"/>
      <c r="DD350" s="117"/>
      <c r="DE350" s="117"/>
      <c r="DF350" s="117"/>
      <c r="DG350" s="117"/>
      <c r="DH350" s="117"/>
      <c r="DI350" s="117"/>
      <c r="DJ350" s="117"/>
      <c r="DK350" s="117"/>
      <c r="DL350" s="117"/>
      <c r="DM350" s="117"/>
      <c r="DN350" s="117"/>
      <c r="DO350" s="117"/>
      <c r="DP350" s="117"/>
      <c r="DQ350" s="117"/>
      <c r="DR350" s="117"/>
      <c r="DS350" s="117"/>
      <c r="DT350" s="117"/>
      <c r="DU350" s="117"/>
      <c r="DV350" s="117"/>
      <c r="DW350" s="117"/>
      <c r="DX350" s="117"/>
      <c r="DY350" s="117"/>
      <c r="DZ350" s="117"/>
      <c r="EA350" s="117"/>
      <c r="EB350" s="117"/>
      <c r="EC350" s="117"/>
      <c r="ED350" s="117"/>
      <c r="EE350" s="117"/>
      <c r="EF350" s="117"/>
      <c r="EG350" s="117"/>
      <c r="EH350" s="117"/>
      <c r="EI350" s="117"/>
      <c r="EJ350" s="117"/>
      <c r="EK350" s="117"/>
      <c r="EL350" s="117"/>
      <c r="EM350" s="117"/>
      <c r="EN350" s="117"/>
      <c r="EO350" s="117"/>
      <c r="EP350" s="117"/>
      <c r="EQ350" s="117"/>
      <c r="ER350" s="117"/>
      <c r="ES350" s="117"/>
      <c r="ET350" s="117"/>
      <c r="EU350" s="117"/>
      <c r="EV350" s="117"/>
      <c r="EW350" s="117"/>
      <c r="EX350" s="117"/>
      <c r="EY350" s="117"/>
      <c r="EZ350" s="117"/>
      <c r="FA350" s="117"/>
      <c r="FB350" s="117"/>
      <c r="FC350" s="117"/>
      <c r="FD350" s="117"/>
      <c r="FE350" s="117"/>
      <c r="FF350" s="117"/>
      <c r="FG350" s="117"/>
      <c r="FH350" s="117"/>
      <c r="FI350" s="117"/>
      <c r="FJ350" s="117"/>
      <c r="FK350" s="117"/>
      <c r="FL350" s="117"/>
      <c r="FM350" s="117"/>
      <c r="FN350" s="117"/>
      <c r="FO350" s="117"/>
      <c r="FP350" s="117"/>
      <c r="FQ350" s="117"/>
      <c r="FR350" s="117"/>
      <c r="FS350" s="117"/>
      <c r="FT350" s="117"/>
      <c r="FU350" s="117"/>
      <c r="FV350" s="117"/>
      <c r="FW350" s="117"/>
      <c r="FX350" s="117"/>
      <c r="FY350" s="117"/>
      <c r="FZ350" s="117"/>
      <c r="GA350" s="117"/>
      <c r="GB350" s="117"/>
      <c r="GC350" s="117"/>
      <c r="GD350" s="117"/>
      <c r="GE350" s="117"/>
      <c r="GF350" s="117"/>
      <c r="GG350" s="117"/>
      <c r="GH350" s="117"/>
      <c r="GI350" s="117"/>
      <c r="GJ350" s="117"/>
      <c r="GK350" s="117"/>
      <c r="GL350" s="117"/>
      <c r="GM350" s="117"/>
      <c r="GN350" s="117"/>
      <c r="GO350" s="117"/>
      <c r="GP350" s="117"/>
      <c r="GQ350" s="117"/>
      <c r="GR350" s="117"/>
      <c r="GS350" s="117"/>
      <c r="GT350" s="117"/>
      <c r="GU350" s="117"/>
      <c r="GV350" s="117"/>
      <c r="GW350" s="117"/>
      <c r="GX350" s="117"/>
      <c r="GY350" s="117"/>
      <c r="GZ350" s="117"/>
      <c r="HA350" s="117"/>
      <c r="HB350" s="117"/>
      <c r="HC350" s="117"/>
      <c r="HD350" s="117"/>
      <c r="HE350" s="117"/>
      <c r="HF350" s="117"/>
      <c r="HG350" s="117"/>
      <c r="HH350" s="117"/>
      <c r="HI350" s="117"/>
      <c r="HJ350" s="117"/>
      <c r="HK350" s="117"/>
      <c r="HL350" s="117"/>
      <c r="HM350" s="117"/>
      <c r="HN350" s="117"/>
      <c r="HO350" s="117"/>
      <c r="HP350" s="117"/>
      <c r="HQ350" s="117"/>
      <c r="HR350" s="117"/>
      <c r="HS350" s="117"/>
      <c r="HT350" s="117"/>
      <c r="HU350" s="117"/>
      <c r="HV350" s="117"/>
      <c r="HW350" s="117"/>
      <c r="HX350" s="117"/>
      <c r="HY350" s="117"/>
      <c r="HZ350" s="117"/>
      <c r="IA350" s="117"/>
      <c r="IB350" s="117"/>
      <c r="IC350" s="117"/>
      <c r="ID350" s="117"/>
      <c r="IE350" s="117"/>
      <c r="IF350" s="117"/>
      <c r="IG350" s="117"/>
      <c r="IH350" s="117"/>
      <c r="II350" s="117"/>
      <c r="IJ350" s="117"/>
      <c r="IK350" s="117"/>
      <c r="IL350" s="117"/>
      <c r="IM350" s="117"/>
      <c r="IN350" s="117"/>
      <c r="IO350" s="117"/>
      <c r="IP350" s="117"/>
      <c r="IQ350" s="117"/>
      <c r="IR350" s="117"/>
      <c r="IS350" s="117"/>
      <c r="IT350" s="117"/>
      <c r="IU350" s="117"/>
      <c r="IV350" s="117"/>
      <c r="IW350" s="117"/>
    </row>
    <row r="351" customFormat="false" ht="12.75" hidden="false" customHeight="false" outlineLevel="0" collapsed="false">
      <c r="A351" s="117"/>
      <c r="B351" s="128"/>
      <c r="L351" s="117"/>
      <c r="M351" s="117"/>
      <c r="N351" s="117"/>
      <c r="O351" s="117"/>
      <c r="P351" s="117"/>
      <c r="Q351" s="117"/>
      <c r="R351" s="117"/>
      <c r="S351" s="117"/>
      <c r="T351" s="117"/>
      <c r="U351" s="117"/>
      <c r="V351" s="117"/>
      <c r="W351" s="117"/>
      <c r="X351" s="117"/>
      <c r="Y351" s="117"/>
      <c r="Z351" s="117"/>
      <c r="AA351" s="117"/>
      <c r="AB351" s="117"/>
      <c r="AC351" s="117"/>
      <c r="AD351" s="117"/>
      <c r="AE351" s="117"/>
      <c r="AF351" s="117"/>
      <c r="AG351" s="117"/>
      <c r="AH351" s="117"/>
      <c r="AI351" s="117"/>
      <c r="AJ351" s="117"/>
      <c r="AK351" s="117"/>
      <c r="AL351" s="117"/>
      <c r="AM351" s="117"/>
      <c r="AN351" s="117"/>
      <c r="AO351" s="117"/>
      <c r="AP351" s="117"/>
      <c r="AQ351" s="117"/>
      <c r="AR351" s="117"/>
      <c r="AS351" s="117"/>
      <c r="AT351" s="117"/>
      <c r="AU351" s="117"/>
      <c r="AV351" s="117"/>
      <c r="AW351" s="117"/>
      <c r="AX351" s="117"/>
      <c r="AY351" s="117"/>
      <c r="AZ351" s="117"/>
      <c r="BA351" s="117"/>
      <c r="BB351" s="117"/>
      <c r="BC351" s="117"/>
      <c r="BD351" s="117"/>
      <c r="BE351" s="117"/>
      <c r="BF351" s="117"/>
      <c r="BG351" s="117"/>
      <c r="BH351" s="117"/>
      <c r="BI351" s="117"/>
      <c r="BJ351" s="117"/>
      <c r="BK351" s="117"/>
      <c r="BL351" s="117"/>
      <c r="BM351" s="117"/>
      <c r="BN351" s="117"/>
      <c r="BO351" s="117"/>
      <c r="BP351" s="117"/>
      <c r="BQ351" s="117"/>
      <c r="BR351" s="117"/>
      <c r="BS351" s="117"/>
      <c r="BT351" s="117"/>
      <c r="BU351" s="117"/>
      <c r="BV351" s="117"/>
      <c r="BW351" s="117"/>
      <c r="BX351" s="117"/>
      <c r="BY351" s="117"/>
      <c r="BZ351" s="117"/>
      <c r="CA351" s="117"/>
      <c r="CB351" s="117"/>
      <c r="CC351" s="117"/>
      <c r="CD351" s="117"/>
      <c r="CE351" s="117"/>
      <c r="CF351" s="117"/>
      <c r="CG351" s="117"/>
      <c r="CH351" s="117"/>
      <c r="CI351" s="117"/>
      <c r="CJ351" s="117"/>
      <c r="CK351" s="117"/>
      <c r="CL351" s="117"/>
      <c r="CM351" s="117"/>
      <c r="CN351" s="117"/>
      <c r="CO351" s="117"/>
      <c r="CP351" s="117"/>
      <c r="CQ351" s="117"/>
      <c r="CR351" s="117"/>
      <c r="CS351" s="117"/>
      <c r="CT351" s="117"/>
      <c r="CU351" s="117"/>
      <c r="CV351" s="117"/>
      <c r="CW351" s="117"/>
      <c r="CX351" s="117"/>
      <c r="CY351" s="117"/>
      <c r="CZ351" s="117"/>
      <c r="DA351" s="117"/>
      <c r="DB351" s="117"/>
      <c r="DC351" s="117"/>
      <c r="DD351" s="117"/>
      <c r="DE351" s="117"/>
      <c r="DF351" s="117"/>
      <c r="DG351" s="117"/>
      <c r="DH351" s="117"/>
      <c r="DI351" s="117"/>
      <c r="DJ351" s="117"/>
      <c r="DK351" s="117"/>
      <c r="DL351" s="117"/>
      <c r="DM351" s="117"/>
      <c r="DN351" s="117"/>
      <c r="DO351" s="117"/>
      <c r="DP351" s="117"/>
      <c r="DQ351" s="117"/>
      <c r="DR351" s="117"/>
      <c r="DS351" s="117"/>
      <c r="DT351" s="117"/>
      <c r="DU351" s="117"/>
      <c r="DV351" s="117"/>
      <c r="DW351" s="117"/>
      <c r="DX351" s="117"/>
      <c r="DY351" s="117"/>
      <c r="DZ351" s="117"/>
      <c r="EA351" s="117"/>
      <c r="EB351" s="117"/>
      <c r="EC351" s="117"/>
      <c r="ED351" s="117"/>
      <c r="EE351" s="117"/>
      <c r="EF351" s="117"/>
      <c r="EG351" s="117"/>
      <c r="EH351" s="117"/>
      <c r="EI351" s="117"/>
      <c r="EJ351" s="117"/>
      <c r="EK351" s="117"/>
      <c r="EL351" s="117"/>
      <c r="EM351" s="117"/>
      <c r="EN351" s="117"/>
      <c r="EO351" s="117"/>
      <c r="EP351" s="117"/>
      <c r="EQ351" s="117"/>
      <c r="ER351" s="117"/>
      <c r="ES351" s="117"/>
      <c r="ET351" s="117"/>
      <c r="EU351" s="117"/>
      <c r="EV351" s="117"/>
      <c r="EW351" s="117"/>
      <c r="EX351" s="117"/>
      <c r="EY351" s="117"/>
      <c r="EZ351" s="117"/>
      <c r="FA351" s="117"/>
      <c r="FB351" s="117"/>
      <c r="FC351" s="117"/>
      <c r="FD351" s="117"/>
      <c r="FE351" s="117"/>
      <c r="FF351" s="117"/>
      <c r="FG351" s="117"/>
      <c r="FH351" s="117"/>
      <c r="FI351" s="117"/>
      <c r="FJ351" s="117"/>
      <c r="FK351" s="117"/>
      <c r="FL351" s="117"/>
      <c r="FM351" s="117"/>
      <c r="FN351" s="117"/>
      <c r="FO351" s="117"/>
      <c r="FP351" s="117"/>
      <c r="FQ351" s="117"/>
      <c r="FR351" s="117"/>
      <c r="FS351" s="117"/>
      <c r="FT351" s="117"/>
      <c r="FU351" s="117"/>
      <c r="FV351" s="117"/>
      <c r="FW351" s="117"/>
      <c r="FX351" s="117"/>
      <c r="FY351" s="117"/>
      <c r="FZ351" s="117"/>
      <c r="GA351" s="117"/>
      <c r="GB351" s="117"/>
      <c r="GC351" s="117"/>
      <c r="GD351" s="117"/>
      <c r="GE351" s="117"/>
      <c r="GF351" s="117"/>
      <c r="GG351" s="117"/>
      <c r="GH351" s="117"/>
      <c r="GI351" s="117"/>
      <c r="GJ351" s="117"/>
      <c r="GK351" s="117"/>
      <c r="GL351" s="117"/>
      <c r="GM351" s="117"/>
      <c r="GN351" s="117"/>
      <c r="GO351" s="117"/>
      <c r="GP351" s="117"/>
      <c r="GQ351" s="117"/>
      <c r="GR351" s="117"/>
      <c r="GS351" s="117"/>
      <c r="GT351" s="117"/>
      <c r="GU351" s="117"/>
      <c r="GV351" s="117"/>
      <c r="GW351" s="117"/>
      <c r="GX351" s="117"/>
      <c r="GY351" s="117"/>
      <c r="GZ351" s="117"/>
      <c r="HA351" s="117"/>
      <c r="HB351" s="117"/>
      <c r="HC351" s="117"/>
      <c r="HD351" s="117"/>
      <c r="HE351" s="117"/>
      <c r="HF351" s="117"/>
      <c r="HG351" s="117"/>
      <c r="HH351" s="117"/>
      <c r="HI351" s="117"/>
      <c r="HJ351" s="117"/>
      <c r="HK351" s="117"/>
      <c r="HL351" s="117"/>
      <c r="HM351" s="117"/>
      <c r="HN351" s="117"/>
      <c r="HO351" s="117"/>
      <c r="HP351" s="117"/>
      <c r="HQ351" s="117"/>
      <c r="HR351" s="117"/>
      <c r="HS351" s="117"/>
      <c r="HT351" s="117"/>
      <c r="HU351" s="117"/>
      <c r="HV351" s="117"/>
      <c r="HW351" s="117"/>
      <c r="HX351" s="117"/>
      <c r="HY351" s="117"/>
      <c r="HZ351" s="117"/>
      <c r="IA351" s="117"/>
      <c r="IB351" s="117"/>
      <c r="IC351" s="117"/>
      <c r="ID351" s="117"/>
      <c r="IE351" s="117"/>
      <c r="IF351" s="117"/>
      <c r="IG351" s="117"/>
      <c r="IH351" s="117"/>
      <c r="II351" s="117"/>
      <c r="IJ351" s="117"/>
      <c r="IK351" s="117"/>
      <c r="IL351" s="117"/>
      <c r="IM351" s="117"/>
      <c r="IN351" s="117"/>
      <c r="IO351" s="117"/>
      <c r="IP351" s="117"/>
      <c r="IQ351" s="117"/>
      <c r="IR351" s="117"/>
      <c r="IS351" s="117"/>
      <c r="IT351" s="117"/>
      <c r="IU351" s="117"/>
      <c r="IV351" s="117"/>
      <c r="IW351" s="117"/>
    </row>
    <row r="352" customFormat="false" ht="12.75" hidden="false" customHeight="false" outlineLevel="0" collapsed="false">
      <c r="A352" s="117"/>
      <c r="B352" s="128"/>
      <c r="L352" s="117"/>
      <c r="M352" s="117"/>
      <c r="N352" s="117"/>
      <c r="O352" s="117"/>
      <c r="P352" s="117"/>
      <c r="Q352" s="117"/>
      <c r="R352" s="117"/>
      <c r="S352" s="117"/>
      <c r="T352" s="117"/>
      <c r="U352" s="117"/>
      <c r="V352" s="117"/>
      <c r="W352" s="117"/>
      <c r="X352" s="117"/>
      <c r="Y352" s="117"/>
      <c r="Z352" s="117"/>
      <c r="AA352" s="117"/>
      <c r="AB352" s="117"/>
      <c r="AC352" s="117"/>
      <c r="AD352" s="117"/>
      <c r="AE352" s="117"/>
      <c r="AF352" s="117"/>
      <c r="AG352" s="117"/>
      <c r="AH352" s="117"/>
      <c r="AI352" s="117"/>
      <c r="AJ352" s="117"/>
      <c r="AK352" s="117"/>
      <c r="AL352" s="117"/>
      <c r="AM352" s="117"/>
      <c r="AN352" s="117"/>
      <c r="AO352" s="117"/>
      <c r="AP352" s="117"/>
      <c r="AQ352" s="117"/>
      <c r="AR352" s="117"/>
      <c r="AS352" s="117"/>
      <c r="AT352" s="117"/>
      <c r="AU352" s="117"/>
      <c r="AV352" s="117"/>
      <c r="AW352" s="117"/>
      <c r="AX352" s="117"/>
      <c r="AY352" s="117"/>
      <c r="AZ352" s="117"/>
      <c r="BA352" s="117"/>
      <c r="BB352" s="117"/>
      <c r="BC352" s="117"/>
      <c r="BD352" s="117"/>
      <c r="BE352" s="117"/>
      <c r="BF352" s="117"/>
      <c r="BG352" s="117"/>
      <c r="BH352" s="117"/>
      <c r="BI352" s="117"/>
      <c r="BJ352" s="117"/>
      <c r="BK352" s="117"/>
      <c r="BL352" s="117"/>
      <c r="BM352" s="117"/>
      <c r="BN352" s="117"/>
      <c r="BO352" s="117"/>
      <c r="BP352" s="117"/>
      <c r="BQ352" s="117"/>
      <c r="BR352" s="117"/>
      <c r="BS352" s="117"/>
      <c r="BT352" s="117"/>
      <c r="BU352" s="117"/>
      <c r="BV352" s="117"/>
      <c r="BW352" s="117"/>
      <c r="BX352" s="117"/>
      <c r="BY352" s="117"/>
      <c r="BZ352" s="117"/>
      <c r="CA352" s="117"/>
      <c r="CB352" s="117"/>
      <c r="CC352" s="117"/>
      <c r="CD352" s="117"/>
      <c r="CE352" s="117"/>
      <c r="CF352" s="117"/>
      <c r="CG352" s="117"/>
      <c r="CH352" s="117"/>
      <c r="CI352" s="117"/>
      <c r="CJ352" s="117"/>
      <c r="CK352" s="117"/>
      <c r="CL352" s="117"/>
      <c r="CM352" s="117"/>
      <c r="CN352" s="117"/>
      <c r="CO352" s="117"/>
      <c r="CP352" s="117"/>
      <c r="CQ352" s="117"/>
      <c r="CR352" s="117"/>
      <c r="CS352" s="117"/>
      <c r="CT352" s="117"/>
      <c r="CU352" s="117"/>
      <c r="CV352" s="117"/>
      <c r="CW352" s="117"/>
      <c r="CX352" s="117"/>
      <c r="CY352" s="117"/>
      <c r="CZ352" s="117"/>
      <c r="DA352" s="117"/>
      <c r="DB352" s="117"/>
      <c r="DC352" s="117"/>
      <c r="DD352" s="117"/>
      <c r="DE352" s="117"/>
      <c r="DF352" s="117"/>
      <c r="DG352" s="117"/>
      <c r="DH352" s="117"/>
      <c r="DI352" s="117"/>
      <c r="DJ352" s="117"/>
      <c r="DK352" s="117"/>
      <c r="DL352" s="117"/>
      <c r="DM352" s="117"/>
      <c r="DN352" s="117"/>
      <c r="DO352" s="117"/>
      <c r="DP352" s="117"/>
      <c r="DQ352" s="117"/>
      <c r="DR352" s="117"/>
      <c r="DS352" s="117"/>
      <c r="DT352" s="117"/>
      <c r="DU352" s="117"/>
      <c r="DV352" s="117"/>
      <c r="DW352" s="117"/>
      <c r="DX352" s="117"/>
      <c r="DY352" s="117"/>
      <c r="DZ352" s="117"/>
      <c r="EA352" s="117"/>
      <c r="EB352" s="117"/>
      <c r="EC352" s="117"/>
      <c r="ED352" s="117"/>
      <c r="EE352" s="117"/>
      <c r="EF352" s="117"/>
      <c r="EG352" s="117"/>
      <c r="EH352" s="117"/>
      <c r="EI352" s="117"/>
      <c r="EJ352" s="117"/>
      <c r="EK352" s="117"/>
      <c r="EL352" s="117"/>
      <c r="EM352" s="117"/>
      <c r="EN352" s="117"/>
      <c r="EO352" s="117"/>
      <c r="EP352" s="117"/>
      <c r="EQ352" s="117"/>
      <c r="ER352" s="117"/>
      <c r="ES352" s="117"/>
      <c r="ET352" s="117"/>
      <c r="EU352" s="117"/>
      <c r="EV352" s="117"/>
      <c r="EW352" s="117"/>
      <c r="EX352" s="117"/>
      <c r="EY352" s="117"/>
      <c r="EZ352" s="117"/>
      <c r="FA352" s="117"/>
      <c r="FB352" s="117"/>
      <c r="FC352" s="117"/>
      <c r="FD352" s="117"/>
      <c r="FE352" s="117"/>
      <c r="FF352" s="117"/>
      <c r="FG352" s="117"/>
      <c r="FH352" s="117"/>
      <c r="FI352" s="117"/>
      <c r="FJ352" s="117"/>
      <c r="FK352" s="117"/>
      <c r="FL352" s="117"/>
      <c r="FM352" s="117"/>
      <c r="FN352" s="117"/>
      <c r="FO352" s="117"/>
      <c r="FP352" s="117"/>
      <c r="FQ352" s="117"/>
      <c r="FR352" s="117"/>
      <c r="FS352" s="117"/>
      <c r="FT352" s="117"/>
      <c r="FU352" s="117"/>
      <c r="FV352" s="117"/>
      <c r="FW352" s="117"/>
      <c r="FX352" s="117"/>
      <c r="FY352" s="117"/>
      <c r="FZ352" s="117"/>
      <c r="GA352" s="117"/>
      <c r="GB352" s="117"/>
      <c r="GC352" s="117"/>
      <c r="GD352" s="117"/>
      <c r="GE352" s="117"/>
      <c r="GF352" s="117"/>
      <c r="GG352" s="117"/>
      <c r="GH352" s="117"/>
      <c r="GI352" s="117"/>
      <c r="GJ352" s="117"/>
      <c r="GK352" s="117"/>
      <c r="GL352" s="117"/>
      <c r="GM352" s="117"/>
      <c r="GN352" s="117"/>
      <c r="GO352" s="117"/>
      <c r="GP352" s="117"/>
      <c r="GQ352" s="117"/>
      <c r="GR352" s="117"/>
      <c r="GS352" s="117"/>
      <c r="GT352" s="117"/>
      <c r="GU352" s="117"/>
      <c r="GV352" s="117"/>
      <c r="GW352" s="117"/>
      <c r="GX352" s="117"/>
      <c r="GY352" s="117"/>
      <c r="GZ352" s="117"/>
      <c r="HA352" s="117"/>
      <c r="HB352" s="117"/>
      <c r="HC352" s="117"/>
      <c r="HD352" s="117"/>
      <c r="HE352" s="117"/>
      <c r="HF352" s="117"/>
      <c r="HG352" s="117"/>
      <c r="HH352" s="117"/>
      <c r="HI352" s="117"/>
      <c r="HJ352" s="117"/>
      <c r="HK352" s="117"/>
      <c r="HL352" s="117"/>
      <c r="HM352" s="117"/>
      <c r="HN352" s="117"/>
      <c r="HO352" s="117"/>
      <c r="HP352" s="117"/>
      <c r="HQ352" s="117"/>
      <c r="HR352" s="117"/>
      <c r="HS352" s="117"/>
      <c r="HT352" s="117"/>
      <c r="HU352" s="117"/>
      <c r="HV352" s="117"/>
      <c r="HW352" s="117"/>
      <c r="HX352" s="117"/>
      <c r="HY352" s="117"/>
      <c r="HZ352" s="117"/>
      <c r="IA352" s="117"/>
      <c r="IB352" s="117"/>
      <c r="IC352" s="117"/>
      <c r="ID352" s="117"/>
      <c r="IE352" s="117"/>
      <c r="IF352" s="117"/>
      <c r="IG352" s="117"/>
      <c r="IH352" s="117"/>
      <c r="II352" s="117"/>
      <c r="IJ352" s="117"/>
      <c r="IK352" s="117"/>
      <c r="IL352" s="117"/>
      <c r="IM352" s="117"/>
      <c r="IN352" s="117"/>
      <c r="IO352" s="117"/>
      <c r="IP352" s="117"/>
      <c r="IQ352" s="117"/>
      <c r="IR352" s="117"/>
      <c r="IS352" s="117"/>
      <c r="IT352" s="117"/>
      <c r="IU352" s="117"/>
      <c r="IV352" s="117"/>
      <c r="IW352" s="117"/>
    </row>
    <row r="353" customFormat="false" ht="12.75" hidden="false" customHeight="false" outlineLevel="0" collapsed="false">
      <c r="A353" s="117"/>
      <c r="B353" s="128"/>
      <c r="L353" s="117"/>
      <c r="M353" s="117"/>
      <c r="N353" s="117"/>
      <c r="O353" s="117"/>
      <c r="P353" s="117"/>
      <c r="Q353" s="117"/>
      <c r="R353" s="117"/>
      <c r="S353" s="117"/>
      <c r="T353" s="117"/>
      <c r="U353" s="117"/>
      <c r="V353" s="117"/>
      <c r="W353" s="117"/>
      <c r="X353" s="117"/>
      <c r="Y353" s="117"/>
      <c r="Z353" s="117"/>
      <c r="AA353" s="117"/>
      <c r="AB353" s="117"/>
      <c r="AC353" s="117"/>
      <c r="AD353" s="117"/>
      <c r="AE353" s="117"/>
      <c r="AF353" s="117"/>
      <c r="AG353" s="117"/>
      <c r="AH353" s="117"/>
      <c r="AI353" s="117"/>
      <c r="AJ353" s="117"/>
      <c r="AK353" s="117"/>
      <c r="AL353" s="117"/>
      <c r="AM353" s="117"/>
      <c r="AN353" s="117"/>
      <c r="AO353" s="117"/>
      <c r="AP353" s="117"/>
      <c r="AQ353" s="117"/>
      <c r="AR353" s="117"/>
      <c r="AS353" s="117"/>
      <c r="AT353" s="117"/>
      <c r="AU353" s="117"/>
      <c r="AV353" s="117"/>
      <c r="AW353" s="117"/>
      <c r="AX353" s="117"/>
      <c r="AY353" s="117"/>
      <c r="AZ353" s="117"/>
      <c r="BA353" s="117"/>
      <c r="BB353" s="117"/>
      <c r="BC353" s="117"/>
      <c r="BD353" s="117"/>
      <c r="BE353" s="117"/>
      <c r="BF353" s="117"/>
      <c r="BG353" s="117"/>
      <c r="BH353" s="117"/>
      <c r="BI353" s="117"/>
      <c r="BJ353" s="117"/>
      <c r="BK353" s="117"/>
      <c r="BL353" s="117"/>
      <c r="BM353" s="117"/>
      <c r="BN353" s="117"/>
      <c r="BO353" s="117"/>
      <c r="BP353" s="117"/>
      <c r="BQ353" s="117"/>
      <c r="BR353" s="117"/>
      <c r="BS353" s="117"/>
      <c r="BT353" s="117"/>
      <c r="BU353" s="117"/>
      <c r="BV353" s="117"/>
      <c r="BW353" s="117"/>
      <c r="BX353" s="117"/>
      <c r="BY353" s="117"/>
      <c r="BZ353" s="117"/>
      <c r="CA353" s="117"/>
      <c r="CB353" s="117"/>
      <c r="CC353" s="117"/>
      <c r="CD353" s="117"/>
      <c r="CE353" s="117"/>
      <c r="CF353" s="117"/>
      <c r="CG353" s="117"/>
      <c r="CH353" s="117"/>
      <c r="CI353" s="117"/>
      <c r="CJ353" s="117"/>
      <c r="CK353" s="117"/>
      <c r="CL353" s="117"/>
      <c r="CM353" s="117"/>
      <c r="CN353" s="117"/>
      <c r="CO353" s="117"/>
      <c r="CP353" s="117"/>
      <c r="CQ353" s="117"/>
      <c r="CR353" s="117"/>
      <c r="CS353" s="117"/>
      <c r="CT353" s="117"/>
      <c r="CU353" s="117"/>
      <c r="CV353" s="117"/>
      <c r="CW353" s="117"/>
      <c r="CX353" s="117"/>
      <c r="CY353" s="117"/>
      <c r="CZ353" s="117"/>
      <c r="DA353" s="117"/>
      <c r="DB353" s="117"/>
      <c r="DC353" s="117"/>
      <c r="DD353" s="117"/>
      <c r="DE353" s="117"/>
      <c r="DF353" s="117"/>
      <c r="DG353" s="117"/>
      <c r="DH353" s="117"/>
      <c r="DI353" s="117"/>
      <c r="DJ353" s="117"/>
      <c r="DK353" s="117"/>
      <c r="DL353" s="117"/>
      <c r="DM353" s="117"/>
      <c r="DN353" s="117"/>
      <c r="DO353" s="117"/>
      <c r="DP353" s="117"/>
      <c r="DQ353" s="117"/>
      <c r="DR353" s="117"/>
      <c r="DS353" s="117"/>
      <c r="DT353" s="117"/>
      <c r="DU353" s="117"/>
      <c r="DV353" s="117"/>
      <c r="DW353" s="117"/>
      <c r="DX353" s="117"/>
      <c r="DY353" s="117"/>
      <c r="DZ353" s="117"/>
      <c r="EA353" s="117"/>
      <c r="EB353" s="117"/>
      <c r="EC353" s="117"/>
      <c r="ED353" s="117"/>
      <c r="EE353" s="117"/>
      <c r="EF353" s="117"/>
      <c r="EG353" s="117"/>
      <c r="EH353" s="117"/>
      <c r="EI353" s="117"/>
      <c r="EJ353" s="117"/>
      <c r="EK353" s="117"/>
      <c r="EL353" s="117"/>
      <c r="EM353" s="117"/>
      <c r="EN353" s="117"/>
      <c r="EO353" s="117"/>
      <c r="EP353" s="117"/>
      <c r="EQ353" s="117"/>
      <c r="ER353" s="117"/>
      <c r="ES353" s="117"/>
      <c r="ET353" s="117"/>
      <c r="EU353" s="117"/>
      <c r="EV353" s="117"/>
      <c r="EW353" s="117"/>
      <c r="EX353" s="117"/>
      <c r="EY353" s="117"/>
      <c r="EZ353" s="117"/>
      <c r="FA353" s="117"/>
      <c r="FB353" s="117"/>
      <c r="FC353" s="117"/>
      <c r="FD353" s="117"/>
      <c r="FE353" s="117"/>
      <c r="FF353" s="117"/>
      <c r="FG353" s="117"/>
      <c r="FH353" s="117"/>
      <c r="FI353" s="117"/>
      <c r="FJ353" s="117"/>
      <c r="FK353" s="117"/>
      <c r="FL353" s="117"/>
      <c r="FM353" s="117"/>
      <c r="FN353" s="117"/>
      <c r="FO353" s="117"/>
      <c r="FP353" s="117"/>
      <c r="FQ353" s="117"/>
      <c r="FR353" s="117"/>
      <c r="FS353" s="117"/>
      <c r="FT353" s="117"/>
      <c r="FU353" s="117"/>
      <c r="FV353" s="117"/>
      <c r="FW353" s="117"/>
      <c r="FX353" s="117"/>
      <c r="FY353" s="117"/>
      <c r="FZ353" s="117"/>
      <c r="GA353" s="117"/>
      <c r="GB353" s="117"/>
      <c r="GC353" s="117"/>
      <c r="GD353" s="117"/>
      <c r="GE353" s="117"/>
      <c r="GF353" s="117"/>
      <c r="GG353" s="117"/>
      <c r="GH353" s="117"/>
      <c r="GI353" s="117"/>
      <c r="GJ353" s="117"/>
      <c r="GK353" s="117"/>
      <c r="GL353" s="117"/>
      <c r="GM353" s="117"/>
      <c r="GN353" s="117"/>
      <c r="GO353" s="117"/>
      <c r="GP353" s="117"/>
      <c r="GQ353" s="117"/>
      <c r="GR353" s="117"/>
      <c r="GS353" s="117"/>
      <c r="GT353" s="117"/>
      <c r="GU353" s="117"/>
      <c r="GV353" s="117"/>
      <c r="GW353" s="117"/>
      <c r="GX353" s="117"/>
      <c r="GY353" s="117"/>
      <c r="GZ353" s="117"/>
      <c r="HA353" s="117"/>
      <c r="HB353" s="117"/>
      <c r="HC353" s="117"/>
      <c r="HD353" s="117"/>
      <c r="HE353" s="117"/>
      <c r="HF353" s="117"/>
      <c r="HG353" s="117"/>
      <c r="HH353" s="117"/>
      <c r="HI353" s="117"/>
      <c r="HJ353" s="117"/>
      <c r="HK353" s="117"/>
      <c r="HL353" s="117"/>
      <c r="HM353" s="117"/>
      <c r="HN353" s="117"/>
      <c r="HO353" s="117"/>
      <c r="HP353" s="117"/>
      <c r="HQ353" s="117"/>
      <c r="HR353" s="117"/>
      <c r="HS353" s="117"/>
      <c r="HT353" s="117"/>
      <c r="HU353" s="117"/>
      <c r="HV353" s="117"/>
      <c r="HW353" s="117"/>
      <c r="HX353" s="117"/>
      <c r="HY353" s="117"/>
      <c r="HZ353" s="117"/>
      <c r="IA353" s="117"/>
      <c r="IB353" s="117"/>
      <c r="IC353" s="117"/>
      <c r="ID353" s="117"/>
      <c r="IE353" s="117"/>
      <c r="IF353" s="117"/>
      <c r="IG353" s="117"/>
      <c r="IH353" s="117"/>
      <c r="II353" s="117"/>
      <c r="IJ353" s="117"/>
      <c r="IK353" s="117"/>
      <c r="IL353" s="117"/>
      <c r="IM353" s="117"/>
      <c r="IN353" s="117"/>
      <c r="IO353" s="117"/>
      <c r="IP353" s="117"/>
      <c r="IQ353" s="117"/>
      <c r="IR353" s="117"/>
      <c r="IS353" s="117"/>
      <c r="IT353" s="117"/>
      <c r="IU353" s="117"/>
      <c r="IV353" s="117"/>
      <c r="IW353" s="117"/>
    </row>
    <row r="354" customFormat="false" ht="12.75" hidden="false" customHeight="false" outlineLevel="0" collapsed="false">
      <c r="A354" s="117"/>
      <c r="B354" s="128"/>
      <c r="L354" s="117"/>
      <c r="M354" s="117"/>
      <c r="N354" s="117"/>
      <c r="O354" s="117"/>
      <c r="P354" s="117"/>
      <c r="Q354" s="117"/>
      <c r="R354" s="117"/>
      <c r="S354" s="117"/>
      <c r="T354" s="117"/>
      <c r="U354" s="117"/>
      <c r="V354" s="117"/>
      <c r="W354" s="117"/>
      <c r="X354" s="117"/>
      <c r="Y354" s="117"/>
      <c r="Z354" s="117"/>
      <c r="AA354" s="117"/>
      <c r="AB354" s="117"/>
      <c r="AC354" s="117"/>
      <c r="AD354" s="117"/>
      <c r="AE354" s="117"/>
      <c r="AF354" s="117"/>
      <c r="AG354" s="117"/>
      <c r="AH354" s="117"/>
      <c r="AI354" s="117"/>
      <c r="AJ354" s="117"/>
      <c r="AK354" s="117"/>
      <c r="AL354" s="117"/>
      <c r="AM354" s="117"/>
      <c r="AN354" s="117"/>
      <c r="AO354" s="117"/>
      <c r="AP354" s="117"/>
      <c r="AQ354" s="117"/>
      <c r="AR354" s="117"/>
      <c r="AS354" s="117"/>
      <c r="AT354" s="117"/>
      <c r="AU354" s="117"/>
      <c r="AV354" s="117"/>
      <c r="AW354" s="117"/>
      <c r="AX354" s="117"/>
      <c r="AY354" s="117"/>
      <c r="AZ354" s="117"/>
      <c r="BA354" s="117"/>
      <c r="BB354" s="117"/>
      <c r="BC354" s="117"/>
      <c r="BD354" s="117"/>
      <c r="BE354" s="117"/>
      <c r="BF354" s="117"/>
      <c r="BG354" s="117"/>
      <c r="BH354" s="117"/>
      <c r="BI354" s="117"/>
      <c r="BJ354" s="117"/>
      <c r="BK354" s="117"/>
      <c r="BL354" s="117"/>
      <c r="BM354" s="117"/>
      <c r="BN354" s="117"/>
      <c r="BO354" s="117"/>
      <c r="BP354" s="117"/>
      <c r="BQ354" s="117"/>
      <c r="BR354" s="117"/>
      <c r="BS354" s="117"/>
      <c r="BT354" s="117"/>
      <c r="BU354" s="117"/>
      <c r="BV354" s="117"/>
      <c r="BW354" s="117"/>
      <c r="BX354" s="117"/>
      <c r="BY354" s="117"/>
      <c r="BZ354" s="117"/>
      <c r="CA354" s="117"/>
      <c r="CB354" s="117"/>
      <c r="CC354" s="117"/>
      <c r="CD354" s="117"/>
      <c r="CE354" s="117"/>
      <c r="CF354" s="117"/>
      <c r="CG354" s="117"/>
      <c r="CH354" s="117"/>
      <c r="CI354" s="117"/>
      <c r="CJ354" s="117"/>
      <c r="CK354" s="117"/>
      <c r="CL354" s="117"/>
      <c r="CM354" s="117"/>
      <c r="CN354" s="117"/>
      <c r="CO354" s="117"/>
      <c r="CP354" s="117"/>
      <c r="CQ354" s="117"/>
      <c r="CR354" s="117"/>
      <c r="CS354" s="117"/>
      <c r="CT354" s="117"/>
      <c r="CU354" s="117"/>
      <c r="CV354" s="117"/>
      <c r="CW354" s="117"/>
      <c r="CX354" s="117"/>
      <c r="CY354" s="117"/>
      <c r="CZ354" s="117"/>
      <c r="DA354" s="117"/>
      <c r="DB354" s="117"/>
      <c r="DC354" s="117"/>
      <c r="DD354" s="117"/>
      <c r="DE354" s="117"/>
      <c r="DF354" s="117"/>
      <c r="DG354" s="117"/>
      <c r="DH354" s="117"/>
      <c r="DI354" s="117"/>
      <c r="DJ354" s="117"/>
      <c r="DK354" s="117"/>
      <c r="DL354" s="117"/>
      <c r="DM354" s="117"/>
      <c r="DN354" s="117"/>
      <c r="DO354" s="117"/>
      <c r="DP354" s="117"/>
      <c r="DQ354" s="117"/>
      <c r="DR354" s="117"/>
      <c r="DS354" s="117"/>
      <c r="DT354" s="117"/>
      <c r="DU354" s="117"/>
      <c r="DV354" s="117"/>
      <c r="DW354" s="117"/>
      <c r="DX354" s="117"/>
      <c r="DY354" s="117"/>
      <c r="DZ354" s="117"/>
      <c r="EA354" s="117"/>
      <c r="EB354" s="117"/>
      <c r="EC354" s="117"/>
      <c r="ED354" s="117"/>
      <c r="EE354" s="117"/>
      <c r="EF354" s="117"/>
      <c r="EG354" s="117"/>
      <c r="EH354" s="117"/>
      <c r="EI354" s="117"/>
      <c r="EJ354" s="117"/>
      <c r="EK354" s="117"/>
      <c r="EL354" s="117"/>
      <c r="EM354" s="117"/>
      <c r="EN354" s="117"/>
      <c r="EO354" s="117"/>
      <c r="EP354" s="117"/>
      <c r="EQ354" s="117"/>
      <c r="ER354" s="117"/>
      <c r="ES354" s="117"/>
      <c r="ET354" s="117"/>
      <c r="EU354" s="117"/>
      <c r="EV354" s="117"/>
      <c r="EW354" s="117"/>
      <c r="EX354" s="117"/>
      <c r="EY354" s="117"/>
      <c r="EZ354" s="117"/>
      <c r="FA354" s="117"/>
      <c r="FB354" s="117"/>
      <c r="FC354" s="117"/>
      <c r="FD354" s="117"/>
      <c r="FE354" s="117"/>
      <c r="FF354" s="117"/>
      <c r="FG354" s="117"/>
      <c r="FH354" s="117"/>
      <c r="FI354" s="117"/>
      <c r="FJ354" s="117"/>
      <c r="FK354" s="117"/>
      <c r="FL354" s="117"/>
      <c r="FM354" s="117"/>
      <c r="FN354" s="117"/>
      <c r="FO354" s="117"/>
      <c r="FP354" s="117"/>
      <c r="FQ354" s="117"/>
      <c r="FR354" s="117"/>
      <c r="FS354" s="117"/>
      <c r="FT354" s="117"/>
      <c r="FU354" s="117"/>
      <c r="FV354" s="117"/>
      <c r="FW354" s="117"/>
      <c r="FX354" s="117"/>
      <c r="FY354" s="117"/>
      <c r="FZ354" s="117"/>
      <c r="GA354" s="117"/>
      <c r="GB354" s="117"/>
      <c r="GC354" s="117"/>
      <c r="GD354" s="117"/>
      <c r="GE354" s="117"/>
      <c r="GF354" s="117"/>
      <c r="GG354" s="117"/>
      <c r="GH354" s="117"/>
      <c r="GI354" s="117"/>
      <c r="GJ354" s="117"/>
      <c r="GK354" s="117"/>
      <c r="GL354" s="117"/>
      <c r="GM354" s="117"/>
      <c r="GN354" s="117"/>
      <c r="GO354" s="117"/>
      <c r="GP354" s="117"/>
      <c r="GQ354" s="117"/>
      <c r="GR354" s="117"/>
      <c r="GS354" s="117"/>
      <c r="GT354" s="117"/>
      <c r="GU354" s="117"/>
      <c r="GV354" s="117"/>
      <c r="GW354" s="117"/>
      <c r="GX354" s="117"/>
      <c r="GY354" s="117"/>
      <c r="GZ354" s="117"/>
      <c r="HA354" s="117"/>
      <c r="HB354" s="117"/>
      <c r="HC354" s="117"/>
      <c r="HD354" s="117"/>
      <c r="HE354" s="117"/>
      <c r="HF354" s="117"/>
      <c r="HG354" s="117"/>
      <c r="HH354" s="117"/>
      <c r="HI354" s="117"/>
      <c r="HJ354" s="117"/>
      <c r="HK354" s="117"/>
      <c r="HL354" s="117"/>
      <c r="HM354" s="117"/>
      <c r="HN354" s="117"/>
      <c r="HO354" s="117"/>
      <c r="HP354" s="117"/>
      <c r="HQ354" s="117"/>
      <c r="HR354" s="117"/>
      <c r="HS354" s="117"/>
      <c r="HT354" s="117"/>
      <c r="HU354" s="117"/>
      <c r="HV354" s="117"/>
      <c r="HW354" s="117"/>
      <c r="HX354" s="117"/>
      <c r="HY354" s="117"/>
      <c r="HZ354" s="117"/>
      <c r="IA354" s="117"/>
      <c r="IB354" s="117"/>
      <c r="IC354" s="117"/>
      <c r="ID354" s="117"/>
      <c r="IE354" s="117"/>
      <c r="IF354" s="117"/>
      <c r="IG354" s="117"/>
      <c r="IH354" s="117"/>
      <c r="II354" s="117"/>
      <c r="IJ354" s="117"/>
      <c r="IK354" s="117"/>
      <c r="IL354" s="117"/>
      <c r="IM354" s="117"/>
      <c r="IN354" s="117"/>
      <c r="IO354" s="117"/>
      <c r="IP354" s="117"/>
      <c r="IQ354" s="117"/>
      <c r="IR354" s="117"/>
      <c r="IS354" s="117"/>
      <c r="IT354" s="117"/>
      <c r="IU354" s="117"/>
      <c r="IV354" s="117"/>
      <c r="IW354" s="117"/>
    </row>
    <row r="355" customFormat="false" ht="12.75" hidden="false" customHeight="false" outlineLevel="0" collapsed="false">
      <c r="A355" s="117"/>
      <c r="B355" s="128"/>
      <c r="L355" s="117"/>
      <c r="M355" s="117"/>
      <c r="N355" s="117"/>
      <c r="O355" s="117"/>
      <c r="P355" s="117"/>
      <c r="Q355" s="117"/>
      <c r="R355" s="117"/>
      <c r="S355" s="117"/>
      <c r="T355" s="117"/>
      <c r="U355" s="117"/>
      <c r="V355" s="117"/>
      <c r="W355" s="117"/>
      <c r="X355" s="117"/>
      <c r="Y355" s="117"/>
      <c r="Z355" s="117"/>
      <c r="AA355" s="117"/>
      <c r="AB355" s="117"/>
      <c r="AC355" s="117"/>
      <c r="AD355" s="117"/>
      <c r="AE355" s="117"/>
      <c r="AF355" s="117"/>
      <c r="AG355" s="117"/>
      <c r="AH355" s="117"/>
      <c r="AI355" s="117"/>
      <c r="AJ355" s="117"/>
      <c r="AK355" s="117"/>
      <c r="AL355" s="117"/>
      <c r="AM355" s="117"/>
      <c r="AN355" s="117"/>
      <c r="AO355" s="117"/>
      <c r="AP355" s="117"/>
      <c r="AQ355" s="117"/>
      <c r="AR355" s="117"/>
      <c r="AS355" s="117"/>
      <c r="AT355" s="117"/>
      <c r="AU355" s="117"/>
      <c r="AV355" s="117"/>
      <c r="AW355" s="117"/>
      <c r="AX355" s="117"/>
      <c r="AY355" s="117"/>
      <c r="AZ355" s="117"/>
      <c r="BA355" s="117"/>
      <c r="BB355" s="117"/>
      <c r="BC355" s="117"/>
      <c r="BD355" s="117"/>
      <c r="BE355" s="117"/>
      <c r="BF355" s="117"/>
      <c r="BG355" s="117"/>
      <c r="BH355" s="117"/>
      <c r="BI355" s="117"/>
      <c r="BJ355" s="117"/>
      <c r="BK355" s="117"/>
      <c r="BL355" s="117"/>
      <c r="BM355" s="117"/>
      <c r="BN355" s="117"/>
      <c r="BO355" s="117"/>
      <c r="BP355" s="117"/>
      <c r="BQ355" s="117"/>
      <c r="BR355" s="117"/>
      <c r="BS355" s="117"/>
      <c r="BT355" s="117"/>
      <c r="BU355" s="117"/>
      <c r="BV355" s="117"/>
      <c r="BW355" s="117"/>
      <c r="BX355" s="117"/>
      <c r="BY355" s="117"/>
      <c r="BZ355" s="117"/>
      <c r="CA355" s="117"/>
      <c r="CB355" s="117"/>
      <c r="CC355" s="117"/>
      <c r="CD355" s="117"/>
      <c r="CE355" s="117"/>
      <c r="CF355" s="117"/>
      <c r="CG355" s="117"/>
      <c r="CH355" s="117"/>
      <c r="CI355" s="117"/>
      <c r="CJ355" s="117"/>
      <c r="CK355" s="117"/>
      <c r="CL355" s="117"/>
      <c r="CM355" s="117"/>
      <c r="CN355" s="117"/>
      <c r="CO355" s="117"/>
      <c r="CP355" s="117"/>
      <c r="CQ355" s="117"/>
      <c r="CR355" s="117"/>
      <c r="CS355" s="117"/>
      <c r="CT355" s="117"/>
      <c r="CU355" s="117"/>
      <c r="CV355" s="117"/>
      <c r="CW355" s="117"/>
      <c r="CX355" s="117"/>
      <c r="CY355" s="117"/>
      <c r="CZ355" s="117"/>
      <c r="DA355" s="117"/>
      <c r="DB355" s="117"/>
      <c r="DC355" s="117"/>
      <c r="DD355" s="117"/>
      <c r="DE355" s="117"/>
      <c r="DF355" s="117"/>
      <c r="DG355" s="117"/>
      <c r="DH355" s="117"/>
      <c r="DI355" s="117"/>
      <c r="DJ355" s="117"/>
      <c r="DK355" s="117"/>
      <c r="DL355" s="117"/>
      <c r="DM355" s="117"/>
      <c r="DN355" s="117"/>
      <c r="DO355" s="117"/>
      <c r="DP355" s="117"/>
      <c r="DQ355" s="117"/>
      <c r="DR355" s="117"/>
      <c r="DS355" s="117"/>
      <c r="DT355" s="117"/>
      <c r="DU355" s="117"/>
      <c r="DV355" s="117"/>
      <c r="DW355" s="117"/>
      <c r="DX355" s="117"/>
      <c r="DY355" s="117"/>
      <c r="DZ355" s="117"/>
      <c r="EA355" s="117"/>
      <c r="EB355" s="117"/>
      <c r="EC355" s="117"/>
      <c r="ED355" s="117"/>
      <c r="EE355" s="117"/>
      <c r="EF355" s="117"/>
      <c r="EG355" s="117"/>
      <c r="EH355" s="117"/>
      <c r="EI355" s="117"/>
      <c r="EJ355" s="117"/>
      <c r="EK355" s="117"/>
      <c r="EL355" s="117"/>
      <c r="EM355" s="117"/>
      <c r="EN355" s="117"/>
      <c r="EO355" s="117"/>
      <c r="EP355" s="117"/>
      <c r="EQ355" s="117"/>
      <c r="ER355" s="117"/>
      <c r="ES355" s="117"/>
      <c r="ET355" s="117"/>
      <c r="EU355" s="117"/>
      <c r="EV355" s="117"/>
      <c r="EW355" s="117"/>
      <c r="EX355" s="117"/>
      <c r="EY355" s="117"/>
      <c r="EZ355" s="117"/>
      <c r="FA355" s="117"/>
      <c r="FB355" s="117"/>
      <c r="FC355" s="117"/>
      <c r="FD355" s="117"/>
      <c r="FE355" s="117"/>
      <c r="FF355" s="117"/>
      <c r="FG355" s="117"/>
      <c r="FH355" s="117"/>
      <c r="FI355" s="117"/>
      <c r="FJ355" s="117"/>
      <c r="FK355" s="117"/>
      <c r="FL355" s="117"/>
      <c r="FM355" s="117"/>
      <c r="FN355" s="117"/>
      <c r="FO355" s="117"/>
      <c r="FP355" s="117"/>
      <c r="FQ355" s="117"/>
      <c r="FR355" s="117"/>
      <c r="FS355" s="117"/>
      <c r="FT355" s="117"/>
      <c r="FU355" s="117"/>
      <c r="FV355" s="117"/>
      <c r="FW355" s="117"/>
      <c r="FX355" s="117"/>
      <c r="FY355" s="117"/>
      <c r="FZ355" s="117"/>
      <c r="GA355" s="117"/>
      <c r="GB355" s="117"/>
      <c r="GC355" s="117"/>
      <c r="GD355" s="117"/>
      <c r="GE355" s="117"/>
      <c r="GF355" s="117"/>
      <c r="GG355" s="117"/>
      <c r="GH355" s="117"/>
      <c r="GI355" s="117"/>
      <c r="GJ355" s="117"/>
      <c r="GK355" s="117"/>
      <c r="GL355" s="117"/>
      <c r="GM355" s="117"/>
      <c r="GN355" s="117"/>
      <c r="GO355" s="117"/>
      <c r="GP355" s="117"/>
      <c r="GQ355" s="117"/>
      <c r="GR355" s="117"/>
      <c r="GS355" s="117"/>
      <c r="GT355" s="117"/>
      <c r="GU355" s="117"/>
      <c r="GV355" s="117"/>
      <c r="GW355" s="117"/>
      <c r="GX355" s="117"/>
      <c r="GY355" s="117"/>
      <c r="GZ355" s="117"/>
      <c r="HA355" s="117"/>
      <c r="HB355" s="117"/>
      <c r="HC355" s="117"/>
      <c r="HD355" s="117"/>
      <c r="HE355" s="117"/>
      <c r="HF355" s="117"/>
      <c r="HG355" s="117"/>
      <c r="HH355" s="117"/>
      <c r="HI355" s="117"/>
      <c r="HJ355" s="117"/>
      <c r="HK355" s="117"/>
      <c r="HL355" s="117"/>
      <c r="HM355" s="117"/>
      <c r="HN355" s="117"/>
      <c r="HO355" s="117"/>
      <c r="HP355" s="117"/>
      <c r="HQ355" s="117"/>
      <c r="HR355" s="117"/>
      <c r="HS355" s="117"/>
      <c r="HT355" s="117"/>
      <c r="HU355" s="117"/>
      <c r="HV355" s="117"/>
      <c r="HW355" s="117"/>
      <c r="HX355" s="117"/>
      <c r="HY355" s="117"/>
      <c r="HZ355" s="117"/>
      <c r="IA355" s="117"/>
      <c r="IB355" s="117"/>
      <c r="IC355" s="117"/>
      <c r="ID355" s="117"/>
      <c r="IE355" s="117"/>
      <c r="IF355" s="117"/>
      <c r="IG355" s="117"/>
      <c r="IH355" s="117"/>
      <c r="II355" s="117"/>
      <c r="IJ355" s="117"/>
      <c r="IK355" s="117"/>
      <c r="IL355" s="117"/>
      <c r="IM355" s="117"/>
      <c r="IN355" s="117"/>
      <c r="IO355" s="117"/>
      <c r="IP355" s="117"/>
      <c r="IQ355" s="117"/>
      <c r="IR355" s="117"/>
      <c r="IS355" s="117"/>
      <c r="IT355" s="117"/>
      <c r="IU355" s="117"/>
      <c r="IV355" s="117"/>
      <c r="IW355" s="117"/>
    </row>
    <row r="356" customFormat="false" ht="12.75" hidden="false" customHeight="false" outlineLevel="0" collapsed="false">
      <c r="A356" s="117"/>
      <c r="B356" s="128"/>
      <c r="L356" s="117"/>
      <c r="M356" s="117"/>
      <c r="N356" s="117"/>
      <c r="O356" s="117"/>
      <c r="P356" s="117"/>
      <c r="Q356" s="117"/>
      <c r="R356" s="117"/>
      <c r="S356" s="117"/>
      <c r="T356" s="117"/>
      <c r="U356" s="117"/>
      <c r="V356" s="117"/>
      <c r="W356" s="117"/>
      <c r="X356" s="117"/>
      <c r="Y356" s="117"/>
      <c r="Z356" s="117"/>
      <c r="AA356" s="117"/>
      <c r="AB356" s="117"/>
      <c r="AC356" s="117"/>
      <c r="AD356" s="117"/>
      <c r="AE356" s="117"/>
      <c r="AF356" s="117"/>
      <c r="AG356" s="117"/>
      <c r="AH356" s="117"/>
      <c r="AI356" s="117"/>
      <c r="AJ356" s="117"/>
      <c r="AK356" s="117"/>
      <c r="AL356" s="117"/>
      <c r="AM356" s="117"/>
      <c r="AN356" s="117"/>
      <c r="AO356" s="117"/>
      <c r="AP356" s="117"/>
      <c r="AQ356" s="117"/>
      <c r="AR356" s="117"/>
      <c r="AS356" s="117"/>
      <c r="AT356" s="117"/>
      <c r="AU356" s="117"/>
      <c r="AV356" s="117"/>
      <c r="AW356" s="117"/>
      <c r="AX356" s="117"/>
      <c r="AY356" s="117"/>
      <c r="AZ356" s="117"/>
      <c r="BA356" s="117"/>
      <c r="BB356" s="117"/>
      <c r="BC356" s="117"/>
      <c r="BD356" s="117"/>
      <c r="BE356" s="117"/>
      <c r="BF356" s="117"/>
      <c r="BG356" s="117"/>
      <c r="BH356" s="117"/>
      <c r="BI356" s="117"/>
      <c r="BJ356" s="117"/>
      <c r="BK356" s="117"/>
      <c r="BL356" s="117"/>
      <c r="BM356" s="117"/>
      <c r="BN356" s="117"/>
      <c r="BO356" s="117"/>
      <c r="BP356" s="117"/>
      <c r="BQ356" s="117"/>
      <c r="BR356" s="117"/>
      <c r="BS356" s="117"/>
      <c r="BT356" s="117"/>
      <c r="BU356" s="117"/>
      <c r="BV356" s="117"/>
      <c r="BW356" s="117"/>
      <c r="BX356" s="117"/>
      <c r="BY356" s="117"/>
      <c r="BZ356" s="117"/>
      <c r="CA356" s="117"/>
      <c r="CB356" s="117"/>
      <c r="CC356" s="117"/>
      <c r="CD356" s="117"/>
      <c r="CE356" s="117"/>
      <c r="CF356" s="117"/>
      <c r="CG356" s="117"/>
      <c r="CH356" s="117"/>
      <c r="CI356" s="117"/>
      <c r="CJ356" s="117"/>
      <c r="CK356" s="117"/>
      <c r="CL356" s="117"/>
      <c r="CM356" s="117"/>
      <c r="CN356" s="117"/>
      <c r="CO356" s="117"/>
      <c r="CP356" s="117"/>
      <c r="CQ356" s="117"/>
      <c r="CR356" s="117"/>
      <c r="CS356" s="117"/>
      <c r="CT356" s="117"/>
      <c r="CU356" s="117"/>
      <c r="CV356" s="117"/>
      <c r="CW356" s="117"/>
      <c r="CX356" s="117"/>
      <c r="CY356" s="117"/>
      <c r="CZ356" s="117"/>
      <c r="DA356" s="117"/>
      <c r="DB356" s="117"/>
      <c r="DC356" s="117"/>
      <c r="DD356" s="117"/>
      <c r="DE356" s="117"/>
      <c r="DF356" s="117"/>
      <c r="DG356" s="117"/>
      <c r="DH356" s="117"/>
      <c r="DI356" s="117"/>
      <c r="DJ356" s="117"/>
      <c r="DK356" s="117"/>
      <c r="DL356" s="117"/>
      <c r="DM356" s="117"/>
      <c r="DN356" s="117"/>
      <c r="DO356" s="117"/>
      <c r="DP356" s="117"/>
      <c r="DQ356" s="117"/>
      <c r="DR356" s="117"/>
      <c r="DS356" s="117"/>
      <c r="DT356" s="117"/>
      <c r="DU356" s="117"/>
      <c r="DV356" s="117"/>
      <c r="DW356" s="117"/>
      <c r="DX356" s="117"/>
      <c r="DY356" s="117"/>
      <c r="DZ356" s="117"/>
      <c r="EA356" s="117"/>
      <c r="EB356" s="117"/>
      <c r="EC356" s="117"/>
      <c r="ED356" s="117"/>
      <c r="EE356" s="117"/>
      <c r="EF356" s="117"/>
      <c r="EG356" s="117"/>
      <c r="EH356" s="117"/>
      <c r="EI356" s="117"/>
      <c r="EJ356" s="117"/>
      <c r="EK356" s="117"/>
      <c r="EL356" s="117"/>
      <c r="EM356" s="117"/>
      <c r="EN356" s="117"/>
      <c r="EO356" s="117"/>
      <c r="EP356" s="117"/>
      <c r="EQ356" s="117"/>
      <c r="ER356" s="117"/>
      <c r="ES356" s="117"/>
      <c r="ET356" s="117"/>
      <c r="EU356" s="117"/>
      <c r="EV356" s="117"/>
      <c r="EW356" s="117"/>
      <c r="EX356" s="117"/>
      <c r="EY356" s="117"/>
      <c r="EZ356" s="117"/>
      <c r="FA356" s="117"/>
      <c r="FB356" s="117"/>
      <c r="FC356" s="117"/>
      <c r="FD356" s="117"/>
      <c r="FE356" s="117"/>
      <c r="FF356" s="117"/>
      <c r="FG356" s="117"/>
      <c r="FH356" s="117"/>
      <c r="FI356" s="117"/>
      <c r="FJ356" s="117"/>
      <c r="FK356" s="117"/>
      <c r="FL356" s="117"/>
      <c r="FM356" s="117"/>
      <c r="FN356" s="117"/>
      <c r="FO356" s="117"/>
      <c r="FP356" s="117"/>
      <c r="FQ356" s="117"/>
      <c r="FR356" s="117"/>
      <c r="FS356" s="117"/>
      <c r="FT356" s="117"/>
      <c r="FU356" s="117"/>
      <c r="FV356" s="117"/>
      <c r="FW356" s="117"/>
      <c r="FX356" s="117"/>
      <c r="FY356" s="117"/>
      <c r="FZ356" s="117"/>
      <c r="GA356" s="117"/>
      <c r="GB356" s="117"/>
      <c r="GC356" s="117"/>
      <c r="GD356" s="117"/>
      <c r="GE356" s="117"/>
      <c r="GF356" s="117"/>
      <c r="GG356" s="117"/>
      <c r="GH356" s="117"/>
      <c r="GI356" s="117"/>
      <c r="GJ356" s="117"/>
      <c r="GK356" s="117"/>
      <c r="GL356" s="117"/>
      <c r="GM356" s="117"/>
      <c r="GN356" s="117"/>
      <c r="GO356" s="117"/>
      <c r="GP356" s="117"/>
      <c r="GQ356" s="117"/>
      <c r="GR356" s="117"/>
      <c r="GS356" s="117"/>
      <c r="GT356" s="117"/>
      <c r="GU356" s="117"/>
      <c r="GV356" s="117"/>
      <c r="GW356" s="117"/>
      <c r="GX356" s="117"/>
      <c r="GY356" s="117"/>
      <c r="GZ356" s="117"/>
      <c r="HA356" s="117"/>
      <c r="HB356" s="117"/>
      <c r="HC356" s="117"/>
      <c r="HD356" s="117"/>
      <c r="HE356" s="117"/>
      <c r="HF356" s="117"/>
      <c r="HG356" s="117"/>
      <c r="HH356" s="117"/>
      <c r="HI356" s="117"/>
      <c r="HJ356" s="117"/>
      <c r="HK356" s="117"/>
      <c r="HL356" s="117"/>
      <c r="HM356" s="117"/>
      <c r="HN356" s="117"/>
      <c r="HO356" s="117"/>
      <c r="HP356" s="117"/>
      <c r="HQ356" s="117"/>
      <c r="HR356" s="117"/>
      <c r="HS356" s="117"/>
      <c r="HT356" s="117"/>
      <c r="HU356" s="117"/>
      <c r="HV356" s="117"/>
      <c r="HW356" s="117"/>
      <c r="HX356" s="117"/>
      <c r="HY356" s="117"/>
      <c r="HZ356" s="117"/>
      <c r="IA356" s="117"/>
      <c r="IB356" s="117"/>
      <c r="IC356" s="117"/>
      <c r="ID356" s="117"/>
      <c r="IE356" s="117"/>
      <c r="IF356" s="117"/>
      <c r="IG356" s="117"/>
      <c r="IH356" s="117"/>
      <c r="II356" s="117"/>
      <c r="IJ356" s="117"/>
      <c r="IK356" s="117"/>
      <c r="IL356" s="117"/>
      <c r="IM356" s="117"/>
      <c r="IN356" s="117"/>
      <c r="IO356" s="117"/>
      <c r="IP356" s="117"/>
      <c r="IQ356" s="117"/>
      <c r="IR356" s="117"/>
      <c r="IS356" s="117"/>
      <c r="IT356" s="117"/>
      <c r="IU356" s="117"/>
      <c r="IV356" s="117"/>
      <c r="IW356" s="117"/>
    </row>
    <row r="357" customFormat="false" ht="12.75" hidden="false" customHeight="false" outlineLevel="0" collapsed="false">
      <c r="A357" s="117"/>
      <c r="B357" s="128"/>
      <c r="L357" s="117"/>
      <c r="M357" s="117"/>
      <c r="N357" s="117"/>
      <c r="O357" s="117"/>
      <c r="P357" s="117"/>
      <c r="Q357" s="117"/>
      <c r="R357" s="117"/>
      <c r="S357" s="117"/>
      <c r="T357" s="117"/>
      <c r="U357" s="117"/>
      <c r="V357" s="117"/>
      <c r="W357" s="117"/>
      <c r="X357" s="117"/>
      <c r="Y357" s="117"/>
      <c r="Z357" s="117"/>
      <c r="AA357" s="117"/>
      <c r="AB357" s="117"/>
      <c r="AC357" s="117"/>
      <c r="AD357" s="117"/>
      <c r="AE357" s="117"/>
      <c r="AF357" s="117"/>
      <c r="AG357" s="117"/>
      <c r="AH357" s="117"/>
      <c r="AI357" s="117"/>
      <c r="AJ357" s="117"/>
      <c r="AK357" s="117"/>
      <c r="AL357" s="117"/>
      <c r="AM357" s="117"/>
      <c r="AN357" s="117"/>
      <c r="AO357" s="117"/>
      <c r="AP357" s="117"/>
      <c r="AQ357" s="117"/>
      <c r="AR357" s="117"/>
      <c r="AS357" s="117"/>
      <c r="AT357" s="117"/>
      <c r="AU357" s="117"/>
      <c r="AV357" s="117"/>
      <c r="AW357" s="117"/>
      <c r="AX357" s="117"/>
      <c r="AY357" s="117"/>
      <c r="AZ357" s="117"/>
      <c r="BA357" s="117"/>
      <c r="BB357" s="117"/>
      <c r="BC357" s="117"/>
      <c r="BD357" s="117"/>
      <c r="BE357" s="117"/>
      <c r="BF357" s="117"/>
      <c r="BG357" s="117"/>
      <c r="BH357" s="117"/>
      <c r="BI357" s="117"/>
      <c r="BJ357" s="117"/>
      <c r="BK357" s="117"/>
      <c r="BL357" s="117"/>
      <c r="BM357" s="117"/>
      <c r="BN357" s="117"/>
      <c r="BO357" s="117"/>
      <c r="BP357" s="117"/>
      <c r="BQ357" s="117"/>
      <c r="BR357" s="117"/>
      <c r="BS357" s="117"/>
      <c r="BT357" s="117"/>
      <c r="BU357" s="117"/>
      <c r="BV357" s="117"/>
      <c r="BW357" s="117"/>
      <c r="BX357" s="117"/>
      <c r="BY357" s="117"/>
      <c r="BZ357" s="117"/>
      <c r="CA357" s="117"/>
      <c r="CB357" s="117"/>
      <c r="CC357" s="117"/>
      <c r="CD357" s="117"/>
      <c r="CE357" s="117"/>
      <c r="CF357" s="117"/>
      <c r="CG357" s="117"/>
      <c r="CH357" s="117"/>
      <c r="CI357" s="117"/>
      <c r="CJ357" s="117"/>
      <c r="CK357" s="117"/>
      <c r="CL357" s="117"/>
      <c r="CM357" s="117"/>
      <c r="CN357" s="117"/>
      <c r="CO357" s="117"/>
      <c r="CP357" s="117"/>
      <c r="CQ357" s="117"/>
      <c r="CR357" s="117"/>
      <c r="CS357" s="117"/>
      <c r="CT357" s="117"/>
      <c r="CU357" s="117"/>
      <c r="CV357" s="117"/>
      <c r="CW357" s="117"/>
      <c r="CX357" s="117"/>
      <c r="CY357" s="117"/>
      <c r="CZ357" s="117"/>
      <c r="DA357" s="117"/>
      <c r="DB357" s="117"/>
      <c r="DC357" s="117"/>
      <c r="DD357" s="117"/>
      <c r="DE357" s="117"/>
      <c r="DF357" s="117"/>
      <c r="DG357" s="117"/>
      <c r="DH357" s="117"/>
      <c r="DI357" s="117"/>
      <c r="DJ357" s="117"/>
      <c r="DK357" s="117"/>
      <c r="DL357" s="117"/>
      <c r="DM357" s="117"/>
      <c r="DN357" s="117"/>
      <c r="DO357" s="117"/>
      <c r="DP357" s="117"/>
      <c r="DQ357" s="117"/>
      <c r="DR357" s="117"/>
      <c r="DS357" s="117"/>
      <c r="DT357" s="117"/>
      <c r="DU357" s="117"/>
      <c r="DV357" s="117"/>
      <c r="DW357" s="117"/>
      <c r="DX357" s="117"/>
      <c r="DY357" s="117"/>
      <c r="DZ357" s="117"/>
      <c r="EA357" s="117"/>
      <c r="EB357" s="117"/>
      <c r="EC357" s="117"/>
      <c r="ED357" s="117"/>
      <c r="EE357" s="117"/>
      <c r="EF357" s="117"/>
      <c r="EG357" s="117"/>
      <c r="EH357" s="117"/>
      <c r="EI357" s="117"/>
      <c r="EJ357" s="117"/>
      <c r="EK357" s="117"/>
      <c r="EL357" s="117"/>
      <c r="EM357" s="117"/>
      <c r="EN357" s="117"/>
      <c r="EO357" s="117"/>
      <c r="EP357" s="117"/>
      <c r="EQ357" s="117"/>
      <c r="ER357" s="117"/>
      <c r="ES357" s="117"/>
      <c r="ET357" s="117"/>
      <c r="EU357" s="117"/>
      <c r="EV357" s="117"/>
      <c r="EW357" s="117"/>
      <c r="EX357" s="117"/>
      <c r="EY357" s="117"/>
      <c r="EZ357" s="117"/>
      <c r="FA357" s="117"/>
      <c r="FB357" s="117"/>
      <c r="FC357" s="117"/>
      <c r="FD357" s="117"/>
      <c r="FE357" s="117"/>
      <c r="FF357" s="117"/>
      <c r="FG357" s="117"/>
      <c r="FH357" s="117"/>
      <c r="FI357" s="117"/>
      <c r="FJ357" s="117"/>
      <c r="FK357" s="117"/>
      <c r="FL357" s="117"/>
      <c r="FM357" s="117"/>
      <c r="FN357" s="117"/>
      <c r="FO357" s="117"/>
      <c r="FP357" s="117"/>
      <c r="FQ357" s="117"/>
      <c r="FR357" s="117"/>
      <c r="FS357" s="117"/>
      <c r="FT357" s="117"/>
      <c r="FU357" s="117"/>
      <c r="FV357" s="117"/>
      <c r="FW357" s="117"/>
      <c r="FX357" s="117"/>
      <c r="FY357" s="117"/>
      <c r="FZ357" s="117"/>
      <c r="GA357" s="117"/>
      <c r="GB357" s="117"/>
      <c r="GC357" s="117"/>
      <c r="GD357" s="117"/>
      <c r="GE357" s="117"/>
      <c r="GF357" s="117"/>
      <c r="GG357" s="117"/>
      <c r="GH357" s="117"/>
      <c r="GI357" s="117"/>
      <c r="GJ357" s="117"/>
      <c r="GK357" s="117"/>
      <c r="GL357" s="117"/>
      <c r="GM357" s="117"/>
      <c r="GN357" s="117"/>
      <c r="GO357" s="117"/>
      <c r="GP357" s="117"/>
      <c r="GQ357" s="117"/>
      <c r="GR357" s="117"/>
      <c r="GS357" s="117"/>
      <c r="GT357" s="117"/>
      <c r="GU357" s="117"/>
      <c r="GV357" s="117"/>
      <c r="GW357" s="117"/>
      <c r="GX357" s="117"/>
      <c r="GY357" s="117"/>
      <c r="GZ357" s="117"/>
      <c r="HA357" s="117"/>
      <c r="HB357" s="117"/>
      <c r="HC357" s="117"/>
      <c r="HD357" s="117"/>
      <c r="HE357" s="117"/>
      <c r="HF357" s="117"/>
      <c r="HG357" s="117"/>
      <c r="HH357" s="117"/>
      <c r="HI357" s="117"/>
      <c r="HJ357" s="117"/>
      <c r="HK357" s="117"/>
      <c r="HL357" s="117"/>
      <c r="HM357" s="117"/>
      <c r="HN357" s="117"/>
      <c r="HO357" s="117"/>
      <c r="HP357" s="117"/>
      <c r="HQ357" s="117"/>
      <c r="HR357" s="117"/>
      <c r="HS357" s="117"/>
      <c r="HT357" s="117"/>
      <c r="HU357" s="117"/>
      <c r="HV357" s="117"/>
      <c r="HW357" s="117"/>
      <c r="HX357" s="117"/>
      <c r="HY357" s="117"/>
      <c r="HZ357" s="117"/>
      <c r="IA357" s="117"/>
      <c r="IB357" s="117"/>
      <c r="IC357" s="117"/>
      <c r="ID357" s="117"/>
      <c r="IE357" s="117"/>
      <c r="IF357" s="117"/>
      <c r="IG357" s="117"/>
      <c r="IH357" s="117"/>
      <c r="II357" s="117"/>
      <c r="IJ357" s="117"/>
      <c r="IK357" s="117"/>
      <c r="IL357" s="117"/>
      <c r="IM357" s="117"/>
      <c r="IN357" s="117"/>
      <c r="IO357" s="117"/>
      <c r="IP357" s="117"/>
      <c r="IQ357" s="117"/>
      <c r="IR357" s="117"/>
      <c r="IS357" s="117"/>
      <c r="IT357" s="117"/>
      <c r="IU357" s="117"/>
      <c r="IV357" s="117"/>
      <c r="IW357" s="117"/>
    </row>
    <row r="358" customFormat="false" ht="12.75" hidden="false" customHeight="false" outlineLevel="0" collapsed="false">
      <c r="A358" s="117"/>
      <c r="B358" s="128"/>
      <c r="L358" s="117"/>
      <c r="M358" s="117"/>
      <c r="N358" s="117"/>
      <c r="O358" s="117"/>
      <c r="P358" s="117"/>
      <c r="Q358" s="117"/>
      <c r="R358" s="117"/>
      <c r="S358" s="117"/>
      <c r="T358" s="117"/>
      <c r="U358" s="117"/>
      <c r="V358" s="117"/>
      <c r="W358" s="117"/>
      <c r="X358" s="117"/>
      <c r="Y358" s="117"/>
      <c r="Z358" s="117"/>
      <c r="AA358" s="117"/>
      <c r="AB358" s="117"/>
      <c r="AC358" s="117"/>
      <c r="AD358" s="117"/>
      <c r="AE358" s="117"/>
      <c r="AF358" s="117"/>
      <c r="AG358" s="117"/>
      <c r="AH358" s="117"/>
      <c r="AI358" s="117"/>
      <c r="AJ358" s="117"/>
      <c r="AK358" s="117"/>
      <c r="AL358" s="117"/>
      <c r="AM358" s="117"/>
      <c r="AN358" s="117"/>
      <c r="AO358" s="117"/>
      <c r="AP358" s="117"/>
      <c r="AQ358" s="117"/>
      <c r="AR358" s="117"/>
      <c r="AS358" s="117"/>
      <c r="AT358" s="117"/>
      <c r="AU358" s="117"/>
      <c r="AV358" s="117"/>
      <c r="AW358" s="117"/>
      <c r="AX358" s="117"/>
      <c r="AY358" s="117"/>
      <c r="AZ358" s="117"/>
      <c r="BA358" s="117"/>
      <c r="BB358" s="117"/>
      <c r="BC358" s="117"/>
      <c r="BD358" s="117"/>
      <c r="BE358" s="117"/>
      <c r="BF358" s="117"/>
      <c r="BG358" s="117"/>
      <c r="BH358" s="117"/>
      <c r="BI358" s="117"/>
      <c r="BJ358" s="117"/>
      <c r="BK358" s="117"/>
      <c r="BL358" s="117"/>
      <c r="BM358" s="117"/>
      <c r="BN358" s="117"/>
      <c r="BO358" s="117"/>
      <c r="BP358" s="117"/>
      <c r="BQ358" s="117"/>
      <c r="BR358" s="117"/>
      <c r="BS358" s="117"/>
      <c r="BT358" s="117"/>
      <c r="BU358" s="117"/>
      <c r="BV358" s="117"/>
      <c r="BW358" s="117"/>
      <c r="BX358" s="117"/>
      <c r="BY358" s="117"/>
      <c r="BZ358" s="117"/>
      <c r="CA358" s="117"/>
      <c r="CB358" s="117"/>
      <c r="CC358" s="117"/>
      <c r="CD358" s="117"/>
      <c r="CE358" s="117"/>
      <c r="CF358" s="117"/>
      <c r="CG358" s="117"/>
      <c r="CH358" s="117"/>
      <c r="CI358" s="117"/>
      <c r="CJ358" s="117"/>
      <c r="CK358" s="117"/>
      <c r="CL358" s="117"/>
      <c r="CM358" s="117"/>
      <c r="CN358" s="117"/>
      <c r="CO358" s="117"/>
      <c r="CP358" s="117"/>
      <c r="CQ358" s="117"/>
      <c r="CR358" s="117"/>
      <c r="CS358" s="117"/>
      <c r="CT358" s="117"/>
      <c r="CU358" s="117"/>
      <c r="CV358" s="117"/>
      <c r="CW358" s="117"/>
      <c r="CX358" s="117"/>
      <c r="CY358" s="117"/>
      <c r="CZ358" s="117"/>
      <c r="DA358" s="117"/>
      <c r="DB358" s="117"/>
      <c r="DC358" s="117"/>
      <c r="DD358" s="117"/>
      <c r="DE358" s="117"/>
      <c r="DF358" s="117"/>
      <c r="DG358" s="117"/>
      <c r="DH358" s="117"/>
      <c r="DI358" s="117"/>
      <c r="DJ358" s="117"/>
      <c r="DK358" s="117"/>
      <c r="DL358" s="117"/>
      <c r="DM358" s="117"/>
      <c r="DN358" s="117"/>
      <c r="DO358" s="117"/>
      <c r="DP358" s="117"/>
      <c r="DQ358" s="117"/>
      <c r="DR358" s="117"/>
      <c r="DS358" s="117"/>
      <c r="DT358" s="117"/>
      <c r="DU358" s="117"/>
      <c r="DV358" s="117"/>
      <c r="DW358" s="117"/>
      <c r="DX358" s="117"/>
      <c r="DY358" s="117"/>
      <c r="DZ358" s="117"/>
      <c r="EA358" s="117"/>
      <c r="EB358" s="117"/>
      <c r="EC358" s="117"/>
      <c r="ED358" s="117"/>
      <c r="EE358" s="117"/>
      <c r="EF358" s="117"/>
      <c r="EG358" s="117"/>
      <c r="EH358" s="117"/>
      <c r="EI358" s="117"/>
      <c r="EJ358" s="117"/>
      <c r="EK358" s="117"/>
      <c r="EL358" s="117"/>
      <c r="EM358" s="117"/>
      <c r="EN358" s="117"/>
      <c r="EO358" s="117"/>
      <c r="EP358" s="117"/>
      <c r="EQ358" s="117"/>
      <c r="ER358" s="117"/>
      <c r="ES358" s="117"/>
      <c r="ET358" s="117"/>
      <c r="EU358" s="117"/>
      <c r="EV358" s="117"/>
      <c r="EW358" s="117"/>
      <c r="EX358" s="117"/>
      <c r="EY358" s="117"/>
      <c r="EZ358" s="117"/>
      <c r="FA358" s="117"/>
      <c r="FB358" s="117"/>
      <c r="FC358" s="117"/>
      <c r="FD358" s="117"/>
      <c r="FE358" s="117"/>
      <c r="FF358" s="117"/>
      <c r="FG358" s="117"/>
      <c r="FH358" s="117"/>
      <c r="FI358" s="117"/>
      <c r="FJ358" s="117"/>
      <c r="FK358" s="117"/>
      <c r="FL358" s="117"/>
      <c r="FM358" s="117"/>
      <c r="FN358" s="117"/>
      <c r="FO358" s="117"/>
      <c r="FP358" s="117"/>
      <c r="FQ358" s="117"/>
      <c r="FR358" s="117"/>
      <c r="FS358" s="117"/>
      <c r="FT358" s="117"/>
      <c r="FU358" s="117"/>
      <c r="FV358" s="117"/>
      <c r="FW358" s="117"/>
      <c r="FX358" s="117"/>
      <c r="FY358" s="117"/>
      <c r="FZ358" s="117"/>
      <c r="GA358" s="117"/>
      <c r="GB358" s="117"/>
      <c r="GC358" s="117"/>
      <c r="GD358" s="117"/>
      <c r="GE358" s="117"/>
      <c r="GF358" s="117"/>
      <c r="GG358" s="117"/>
      <c r="GH358" s="117"/>
      <c r="GI358" s="117"/>
      <c r="GJ358" s="117"/>
      <c r="GK358" s="117"/>
      <c r="GL358" s="117"/>
      <c r="GM358" s="117"/>
      <c r="GN358" s="117"/>
      <c r="GO358" s="117"/>
      <c r="GP358" s="117"/>
      <c r="GQ358" s="117"/>
      <c r="GR358" s="117"/>
      <c r="GS358" s="117"/>
      <c r="GT358" s="117"/>
      <c r="GU358" s="117"/>
      <c r="GV358" s="117"/>
      <c r="GW358" s="117"/>
      <c r="GX358" s="117"/>
      <c r="GY358" s="117"/>
      <c r="GZ358" s="117"/>
      <c r="HA358" s="117"/>
      <c r="HB358" s="117"/>
      <c r="HC358" s="117"/>
      <c r="HD358" s="117"/>
      <c r="HE358" s="117"/>
      <c r="HF358" s="117"/>
      <c r="HG358" s="117"/>
      <c r="HH358" s="117"/>
      <c r="HI358" s="117"/>
      <c r="HJ358" s="117"/>
      <c r="HK358" s="117"/>
      <c r="HL358" s="117"/>
      <c r="HM358" s="117"/>
      <c r="HN358" s="117"/>
      <c r="HO358" s="117"/>
      <c r="HP358" s="117"/>
      <c r="HQ358" s="117"/>
      <c r="HR358" s="117"/>
      <c r="HS358" s="117"/>
      <c r="HT358" s="117"/>
      <c r="HU358" s="117"/>
      <c r="HV358" s="117"/>
      <c r="HW358" s="117"/>
      <c r="HX358" s="117"/>
      <c r="HY358" s="117"/>
      <c r="HZ358" s="117"/>
      <c r="IA358" s="117"/>
      <c r="IB358" s="117"/>
      <c r="IC358" s="117"/>
      <c r="ID358" s="117"/>
      <c r="IE358" s="117"/>
      <c r="IF358" s="117"/>
      <c r="IG358" s="117"/>
      <c r="IH358" s="117"/>
      <c r="II358" s="117"/>
      <c r="IJ358" s="117"/>
      <c r="IK358" s="117"/>
      <c r="IL358" s="117"/>
      <c r="IM358" s="117"/>
      <c r="IN358" s="117"/>
      <c r="IO358" s="117"/>
      <c r="IP358" s="117"/>
      <c r="IQ358" s="117"/>
      <c r="IR358" s="117"/>
      <c r="IS358" s="117"/>
      <c r="IT358" s="117"/>
      <c r="IU358" s="117"/>
      <c r="IV358" s="117"/>
      <c r="IW358" s="117"/>
    </row>
    <row r="359" customFormat="false" ht="12.75" hidden="false" customHeight="false" outlineLevel="0" collapsed="false">
      <c r="A359" s="117"/>
      <c r="B359" s="128"/>
      <c r="L359" s="117"/>
      <c r="M359" s="117"/>
      <c r="N359" s="117"/>
      <c r="O359" s="117"/>
      <c r="P359" s="117"/>
      <c r="Q359" s="117"/>
      <c r="R359" s="117"/>
      <c r="S359" s="117"/>
      <c r="T359" s="117"/>
      <c r="U359" s="117"/>
      <c r="V359" s="117"/>
      <c r="W359" s="117"/>
      <c r="X359" s="117"/>
      <c r="Y359" s="117"/>
      <c r="Z359" s="117"/>
      <c r="AA359" s="117"/>
      <c r="AB359" s="117"/>
      <c r="AC359" s="117"/>
      <c r="AD359" s="117"/>
      <c r="AE359" s="117"/>
      <c r="AF359" s="117"/>
      <c r="AG359" s="117"/>
      <c r="AH359" s="117"/>
      <c r="AI359" s="117"/>
      <c r="AJ359" s="117"/>
      <c r="AK359" s="117"/>
      <c r="AL359" s="117"/>
      <c r="AM359" s="117"/>
      <c r="AN359" s="117"/>
      <c r="AO359" s="117"/>
      <c r="AP359" s="117"/>
      <c r="AQ359" s="117"/>
      <c r="AR359" s="117"/>
      <c r="AS359" s="117"/>
      <c r="AT359" s="117"/>
      <c r="AU359" s="117"/>
      <c r="AV359" s="117"/>
      <c r="AW359" s="117"/>
      <c r="AX359" s="117"/>
      <c r="AY359" s="117"/>
      <c r="AZ359" s="117"/>
      <c r="BA359" s="117"/>
      <c r="BB359" s="117"/>
      <c r="BC359" s="117"/>
      <c r="BD359" s="117"/>
      <c r="BE359" s="117"/>
      <c r="BF359" s="117"/>
      <c r="BG359" s="117"/>
      <c r="BH359" s="117"/>
      <c r="BI359" s="117"/>
      <c r="BJ359" s="117"/>
      <c r="BK359" s="117"/>
      <c r="BL359" s="117"/>
      <c r="BM359" s="117"/>
      <c r="BN359" s="117"/>
      <c r="BO359" s="117"/>
      <c r="BP359" s="117"/>
      <c r="BQ359" s="117"/>
      <c r="BR359" s="117"/>
      <c r="BS359" s="117"/>
      <c r="BT359" s="117"/>
      <c r="BU359" s="117"/>
      <c r="BV359" s="117"/>
      <c r="BW359" s="117"/>
      <c r="BX359" s="117"/>
      <c r="BY359" s="117"/>
      <c r="BZ359" s="117"/>
      <c r="CA359" s="117"/>
      <c r="CB359" s="117"/>
      <c r="CC359" s="117"/>
      <c r="CD359" s="117"/>
      <c r="CE359" s="117"/>
      <c r="CF359" s="117"/>
      <c r="CG359" s="117"/>
      <c r="CH359" s="117"/>
      <c r="CI359" s="117"/>
      <c r="CJ359" s="117"/>
      <c r="CK359" s="117"/>
      <c r="CL359" s="117"/>
      <c r="CM359" s="117"/>
      <c r="CN359" s="117"/>
      <c r="CO359" s="117"/>
      <c r="CP359" s="117"/>
      <c r="CQ359" s="117"/>
      <c r="CR359" s="117"/>
      <c r="CS359" s="117"/>
      <c r="CT359" s="117"/>
      <c r="CU359" s="117"/>
      <c r="CV359" s="117"/>
      <c r="CW359" s="117"/>
      <c r="CX359" s="117"/>
      <c r="CY359" s="117"/>
      <c r="CZ359" s="117"/>
      <c r="DA359" s="117"/>
      <c r="DB359" s="117"/>
      <c r="DC359" s="117"/>
      <c r="DD359" s="117"/>
      <c r="DE359" s="117"/>
      <c r="DF359" s="117"/>
      <c r="DG359" s="117"/>
      <c r="DH359" s="117"/>
      <c r="DI359" s="117"/>
      <c r="DJ359" s="117"/>
      <c r="DK359" s="117"/>
      <c r="DL359" s="117"/>
      <c r="DM359" s="117"/>
      <c r="DN359" s="117"/>
      <c r="DO359" s="117"/>
      <c r="DP359" s="117"/>
      <c r="DQ359" s="117"/>
      <c r="DR359" s="117"/>
      <c r="DS359" s="117"/>
      <c r="DT359" s="117"/>
      <c r="DU359" s="117"/>
      <c r="DV359" s="117"/>
      <c r="DW359" s="117"/>
      <c r="DX359" s="117"/>
      <c r="DY359" s="117"/>
      <c r="DZ359" s="117"/>
      <c r="EA359" s="117"/>
      <c r="EB359" s="117"/>
      <c r="EC359" s="117"/>
      <c r="ED359" s="117"/>
      <c r="EE359" s="117"/>
      <c r="EF359" s="117"/>
      <c r="EG359" s="117"/>
      <c r="EH359" s="117"/>
      <c r="EI359" s="117"/>
      <c r="EJ359" s="117"/>
      <c r="EK359" s="117"/>
      <c r="EL359" s="117"/>
      <c r="EM359" s="117"/>
      <c r="EN359" s="117"/>
      <c r="EO359" s="117"/>
      <c r="EP359" s="117"/>
      <c r="EQ359" s="117"/>
      <c r="ER359" s="117"/>
      <c r="ES359" s="117"/>
      <c r="ET359" s="117"/>
      <c r="EU359" s="117"/>
      <c r="EV359" s="117"/>
      <c r="EW359" s="117"/>
      <c r="EX359" s="117"/>
      <c r="EY359" s="117"/>
      <c r="EZ359" s="117"/>
      <c r="FA359" s="117"/>
      <c r="FB359" s="117"/>
      <c r="FC359" s="117"/>
      <c r="FD359" s="117"/>
      <c r="FE359" s="117"/>
      <c r="FF359" s="117"/>
      <c r="FG359" s="117"/>
      <c r="FH359" s="117"/>
      <c r="FI359" s="117"/>
      <c r="FJ359" s="117"/>
      <c r="FK359" s="117"/>
      <c r="FL359" s="117"/>
      <c r="FM359" s="117"/>
      <c r="FN359" s="117"/>
      <c r="FO359" s="117"/>
      <c r="FP359" s="117"/>
      <c r="FQ359" s="117"/>
      <c r="FR359" s="117"/>
      <c r="FS359" s="117"/>
      <c r="FT359" s="117"/>
      <c r="FU359" s="117"/>
      <c r="FV359" s="117"/>
      <c r="FW359" s="117"/>
      <c r="FX359" s="117"/>
      <c r="FY359" s="117"/>
      <c r="FZ359" s="117"/>
      <c r="GA359" s="117"/>
      <c r="GB359" s="117"/>
      <c r="GC359" s="117"/>
      <c r="GD359" s="117"/>
      <c r="GE359" s="117"/>
      <c r="GF359" s="117"/>
      <c r="GG359" s="117"/>
      <c r="GH359" s="117"/>
      <c r="GI359" s="117"/>
      <c r="GJ359" s="117"/>
      <c r="GK359" s="117"/>
      <c r="GL359" s="117"/>
      <c r="GM359" s="117"/>
      <c r="GN359" s="117"/>
      <c r="GO359" s="117"/>
      <c r="GP359" s="117"/>
      <c r="GQ359" s="117"/>
      <c r="GR359" s="117"/>
      <c r="GS359" s="117"/>
      <c r="GT359" s="117"/>
      <c r="GU359" s="117"/>
      <c r="GV359" s="117"/>
      <c r="GW359" s="117"/>
      <c r="GX359" s="117"/>
      <c r="GY359" s="117"/>
      <c r="GZ359" s="117"/>
      <c r="HA359" s="117"/>
      <c r="HB359" s="117"/>
      <c r="HC359" s="117"/>
      <c r="HD359" s="117"/>
      <c r="HE359" s="117"/>
      <c r="HF359" s="117"/>
      <c r="HG359" s="117"/>
      <c r="HH359" s="117"/>
      <c r="HI359" s="117"/>
      <c r="HJ359" s="117"/>
      <c r="HK359" s="117"/>
      <c r="HL359" s="117"/>
      <c r="HM359" s="117"/>
      <c r="HN359" s="117"/>
      <c r="HO359" s="117"/>
      <c r="HP359" s="117"/>
      <c r="HQ359" s="117"/>
      <c r="HR359" s="117"/>
      <c r="HS359" s="117"/>
      <c r="HT359" s="117"/>
      <c r="HU359" s="117"/>
      <c r="HV359" s="117"/>
      <c r="HW359" s="117"/>
      <c r="HX359" s="117"/>
      <c r="HY359" s="117"/>
      <c r="HZ359" s="117"/>
      <c r="IA359" s="117"/>
      <c r="IB359" s="117"/>
      <c r="IC359" s="117"/>
      <c r="ID359" s="117"/>
      <c r="IE359" s="117"/>
      <c r="IF359" s="117"/>
      <c r="IG359" s="117"/>
      <c r="IH359" s="117"/>
      <c r="II359" s="117"/>
      <c r="IJ359" s="117"/>
      <c r="IK359" s="117"/>
      <c r="IL359" s="117"/>
      <c r="IM359" s="117"/>
      <c r="IN359" s="117"/>
      <c r="IO359" s="117"/>
      <c r="IP359" s="117"/>
      <c r="IQ359" s="117"/>
      <c r="IR359" s="117"/>
      <c r="IS359" s="117"/>
      <c r="IT359" s="117"/>
      <c r="IU359" s="117"/>
      <c r="IV359" s="117"/>
      <c r="IW359" s="117"/>
    </row>
    <row r="360" customFormat="false" ht="12.75" hidden="false" customHeight="false" outlineLevel="0" collapsed="false">
      <c r="A360" s="117"/>
      <c r="B360" s="128"/>
      <c r="L360" s="117"/>
      <c r="M360" s="117"/>
      <c r="N360" s="117"/>
      <c r="O360" s="117"/>
      <c r="P360" s="117"/>
      <c r="Q360" s="117"/>
      <c r="R360" s="117"/>
      <c r="S360" s="117"/>
      <c r="T360" s="117"/>
      <c r="U360" s="117"/>
      <c r="V360" s="117"/>
      <c r="W360" s="117"/>
      <c r="X360" s="117"/>
      <c r="Y360" s="117"/>
      <c r="Z360" s="117"/>
      <c r="AA360" s="117"/>
      <c r="AB360" s="117"/>
      <c r="AC360" s="117"/>
      <c r="AD360" s="117"/>
      <c r="AE360" s="117"/>
      <c r="AF360" s="117"/>
      <c r="AG360" s="117"/>
      <c r="AH360" s="117"/>
      <c r="AI360" s="117"/>
      <c r="AJ360" s="117"/>
      <c r="AK360" s="117"/>
      <c r="AL360" s="117"/>
      <c r="AM360" s="117"/>
      <c r="AN360" s="117"/>
      <c r="AO360" s="117"/>
      <c r="AP360" s="117"/>
      <c r="AQ360" s="117"/>
      <c r="AR360" s="117"/>
      <c r="AS360" s="117"/>
      <c r="AT360" s="117"/>
      <c r="AU360" s="117"/>
      <c r="AV360" s="117"/>
      <c r="AW360" s="117"/>
      <c r="AX360" s="117"/>
      <c r="AY360" s="117"/>
      <c r="AZ360" s="117"/>
      <c r="BA360" s="117"/>
      <c r="BB360" s="117"/>
      <c r="BC360" s="117"/>
      <c r="BD360" s="117"/>
      <c r="BE360" s="117"/>
      <c r="BF360" s="117"/>
      <c r="BG360" s="117"/>
      <c r="BH360" s="117"/>
      <c r="BI360" s="117"/>
      <c r="BJ360" s="117"/>
      <c r="BK360" s="117"/>
      <c r="BL360" s="117"/>
      <c r="BM360" s="117"/>
      <c r="BN360" s="117"/>
      <c r="BO360" s="117"/>
      <c r="BP360" s="117"/>
      <c r="BQ360" s="117"/>
      <c r="BR360" s="117"/>
      <c r="BS360" s="117"/>
      <c r="BT360" s="117"/>
      <c r="BU360" s="117"/>
      <c r="BV360" s="117"/>
      <c r="BW360" s="117"/>
      <c r="BX360" s="117"/>
      <c r="BY360" s="117"/>
      <c r="BZ360" s="117"/>
      <c r="CA360" s="117"/>
      <c r="CB360" s="117"/>
      <c r="CC360" s="117"/>
      <c r="CD360" s="117"/>
      <c r="CE360" s="117"/>
      <c r="CF360" s="117"/>
      <c r="CG360" s="117"/>
      <c r="CH360" s="117"/>
      <c r="CI360" s="117"/>
      <c r="CJ360" s="117"/>
      <c r="CK360" s="117"/>
      <c r="CL360" s="117"/>
      <c r="CM360" s="117"/>
      <c r="CN360" s="117"/>
      <c r="CO360" s="117"/>
      <c r="CP360" s="117"/>
      <c r="CQ360" s="117"/>
      <c r="CR360" s="117"/>
      <c r="CS360" s="117"/>
      <c r="CT360" s="117"/>
      <c r="CU360" s="117"/>
      <c r="CV360" s="117"/>
      <c r="CW360" s="117"/>
      <c r="CX360" s="117"/>
      <c r="CY360" s="117"/>
      <c r="CZ360" s="117"/>
      <c r="DA360" s="117"/>
      <c r="DB360" s="117"/>
      <c r="DC360" s="117"/>
      <c r="DD360" s="117"/>
      <c r="DE360" s="117"/>
      <c r="DF360" s="117"/>
      <c r="DG360" s="117"/>
      <c r="DH360" s="117"/>
      <c r="DI360" s="117"/>
      <c r="DJ360" s="117"/>
      <c r="DK360" s="117"/>
      <c r="DL360" s="117"/>
      <c r="DM360" s="117"/>
      <c r="DN360" s="117"/>
      <c r="DO360" s="117"/>
      <c r="DP360" s="117"/>
      <c r="DQ360" s="117"/>
      <c r="DR360" s="117"/>
      <c r="DS360" s="117"/>
      <c r="DT360" s="117"/>
      <c r="DU360" s="117"/>
      <c r="DV360" s="117"/>
      <c r="DW360" s="117"/>
      <c r="DX360" s="117"/>
      <c r="DY360" s="117"/>
      <c r="DZ360" s="117"/>
      <c r="EA360" s="117"/>
      <c r="EB360" s="117"/>
      <c r="EC360" s="117"/>
      <c r="ED360" s="117"/>
      <c r="EE360" s="117"/>
      <c r="EF360" s="117"/>
      <c r="EG360" s="117"/>
      <c r="EH360" s="117"/>
      <c r="EI360" s="117"/>
      <c r="EJ360" s="117"/>
      <c r="EK360" s="117"/>
      <c r="EL360" s="117"/>
      <c r="EM360" s="117"/>
      <c r="EN360" s="117"/>
      <c r="EO360" s="117"/>
      <c r="EP360" s="117"/>
      <c r="EQ360" s="117"/>
      <c r="ER360" s="117"/>
      <c r="ES360" s="117"/>
      <c r="ET360" s="117"/>
      <c r="EU360" s="117"/>
      <c r="EV360" s="117"/>
      <c r="EW360" s="117"/>
      <c r="EX360" s="117"/>
      <c r="EY360" s="117"/>
      <c r="EZ360" s="117"/>
      <c r="FA360" s="117"/>
      <c r="FB360" s="117"/>
      <c r="FC360" s="117"/>
      <c r="FD360" s="117"/>
      <c r="FE360" s="117"/>
      <c r="FF360" s="117"/>
      <c r="FG360" s="117"/>
      <c r="FH360" s="117"/>
      <c r="FI360" s="117"/>
      <c r="FJ360" s="117"/>
      <c r="FK360" s="117"/>
      <c r="FL360" s="117"/>
      <c r="FM360" s="117"/>
      <c r="FN360" s="117"/>
      <c r="FO360" s="117"/>
      <c r="FP360" s="117"/>
      <c r="FQ360" s="117"/>
      <c r="FR360" s="117"/>
      <c r="FS360" s="117"/>
      <c r="FT360" s="117"/>
      <c r="FU360" s="117"/>
      <c r="FV360" s="117"/>
      <c r="FW360" s="117"/>
      <c r="FX360" s="117"/>
      <c r="FY360" s="117"/>
      <c r="FZ360" s="117"/>
      <c r="GA360" s="117"/>
      <c r="GB360" s="117"/>
      <c r="GC360" s="117"/>
      <c r="GD360" s="117"/>
      <c r="GE360" s="117"/>
      <c r="GF360" s="117"/>
      <c r="GG360" s="117"/>
      <c r="GH360" s="117"/>
      <c r="GI360" s="117"/>
      <c r="GJ360" s="117"/>
      <c r="GK360" s="117"/>
      <c r="GL360" s="117"/>
      <c r="GM360" s="117"/>
      <c r="GN360" s="117"/>
      <c r="GO360" s="117"/>
      <c r="GP360" s="117"/>
      <c r="GQ360" s="117"/>
      <c r="GR360" s="117"/>
      <c r="GS360" s="117"/>
      <c r="GT360" s="117"/>
      <c r="GU360" s="117"/>
      <c r="GV360" s="117"/>
      <c r="GW360" s="117"/>
      <c r="GX360" s="117"/>
      <c r="GY360" s="117"/>
      <c r="GZ360" s="117"/>
      <c r="HA360" s="117"/>
      <c r="HB360" s="117"/>
      <c r="HC360" s="117"/>
      <c r="HD360" s="117"/>
      <c r="HE360" s="117"/>
      <c r="HF360" s="117"/>
      <c r="HG360" s="117"/>
      <c r="HH360" s="117"/>
      <c r="HI360" s="117"/>
      <c r="HJ360" s="117"/>
      <c r="HK360" s="117"/>
      <c r="HL360" s="117"/>
      <c r="HM360" s="117"/>
      <c r="HN360" s="117"/>
      <c r="HO360" s="117"/>
      <c r="HP360" s="117"/>
      <c r="HQ360" s="117"/>
      <c r="HR360" s="117"/>
      <c r="HS360" s="117"/>
      <c r="HT360" s="117"/>
      <c r="HU360" s="117"/>
      <c r="HV360" s="117"/>
      <c r="HW360" s="117"/>
      <c r="HX360" s="117"/>
      <c r="HY360" s="117"/>
      <c r="HZ360" s="117"/>
      <c r="IA360" s="117"/>
      <c r="IB360" s="117"/>
      <c r="IC360" s="117"/>
      <c r="ID360" s="117"/>
      <c r="IE360" s="117"/>
      <c r="IF360" s="117"/>
      <c r="IG360" s="117"/>
      <c r="IH360" s="117"/>
      <c r="II360" s="117"/>
      <c r="IJ360" s="117"/>
      <c r="IK360" s="117"/>
      <c r="IL360" s="117"/>
      <c r="IM360" s="117"/>
      <c r="IN360" s="117"/>
      <c r="IO360" s="117"/>
      <c r="IP360" s="117"/>
      <c r="IQ360" s="117"/>
      <c r="IR360" s="117"/>
      <c r="IS360" s="117"/>
      <c r="IT360" s="117"/>
      <c r="IU360" s="117"/>
      <c r="IV360" s="117"/>
      <c r="IW360" s="117"/>
    </row>
    <row r="361" customFormat="false" ht="12.75" hidden="false" customHeight="false" outlineLevel="0" collapsed="false">
      <c r="A361" s="117"/>
      <c r="B361" s="128"/>
      <c r="L361" s="117"/>
      <c r="M361" s="117"/>
      <c r="N361" s="117"/>
      <c r="O361" s="117"/>
      <c r="P361" s="117"/>
      <c r="Q361" s="117"/>
      <c r="R361" s="117"/>
      <c r="S361" s="117"/>
      <c r="T361" s="117"/>
      <c r="U361" s="117"/>
      <c r="V361" s="117"/>
      <c r="W361" s="117"/>
      <c r="X361" s="117"/>
      <c r="Y361" s="117"/>
      <c r="Z361" s="117"/>
      <c r="AA361" s="117"/>
      <c r="AB361" s="117"/>
      <c r="AC361" s="117"/>
      <c r="AD361" s="117"/>
      <c r="AE361" s="117"/>
      <c r="AF361" s="117"/>
      <c r="AG361" s="117"/>
      <c r="AH361" s="117"/>
      <c r="AI361" s="117"/>
      <c r="AJ361" s="117"/>
      <c r="AK361" s="117"/>
      <c r="AL361" s="117"/>
      <c r="AM361" s="117"/>
      <c r="AN361" s="117"/>
      <c r="AO361" s="117"/>
      <c r="AP361" s="117"/>
      <c r="AQ361" s="117"/>
      <c r="AR361" s="117"/>
      <c r="AS361" s="117"/>
      <c r="AT361" s="117"/>
      <c r="AU361" s="117"/>
      <c r="AV361" s="117"/>
      <c r="AW361" s="117"/>
      <c r="AX361" s="117"/>
      <c r="AY361" s="117"/>
      <c r="AZ361" s="117"/>
      <c r="BA361" s="117"/>
      <c r="BB361" s="117"/>
      <c r="BC361" s="117"/>
      <c r="BD361" s="117"/>
      <c r="BE361" s="117"/>
      <c r="BF361" s="117"/>
      <c r="BG361" s="117"/>
      <c r="BH361" s="117"/>
      <c r="BI361" s="117"/>
      <c r="BJ361" s="117"/>
      <c r="BK361" s="117"/>
      <c r="BL361" s="117"/>
      <c r="BM361" s="117"/>
      <c r="BN361" s="117"/>
      <c r="BO361" s="117"/>
      <c r="BP361" s="117"/>
      <c r="BQ361" s="117"/>
      <c r="BR361" s="117"/>
      <c r="BS361" s="117"/>
      <c r="BT361" s="117"/>
      <c r="BU361" s="117"/>
      <c r="BV361" s="117"/>
      <c r="BW361" s="117"/>
      <c r="BX361" s="117"/>
      <c r="BY361" s="117"/>
      <c r="BZ361" s="117"/>
      <c r="CA361" s="117"/>
      <c r="CB361" s="117"/>
      <c r="CC361" s="117"/>
      <c r="CD361" s="117"/>
      <c r="CE361" s="117"/>
      <c r="CF361" s="117"/>
      <c r="CG361" s="117"/>
      <c r="CH361" s="117"/>
      <c r="CI361" s="117"/>
      <c r="CJ361" s="117"/>
      <c r="CK361" s="117"/>
      <c r="CL361" s="117"/>
      <c r="CM361" s="117"/>
      <c r="CN361" s="117"/>
      <c r="CO361" s="117"/>
      <c r="CP361" s="117"/>
      <c r="CQ361" s="117"/>
      <c r="CR361" s="117"/>
      <c r="CS361" s="117"/>
      <c r="CT361" s="117"/>
      <c r="CU361" s="117"/>
      <c r="CV361" s="117"/>
      <c r="CW361" s="117"/>
      <c r="CX361" s="117"/>
      <c r="CY361" s="117"/>
      <c r="CZ361" s="117"/>
      <c r="DA361" s="117"/>
      <c r="DB361" s="117"/>
      <c r="DC361" s="117"/>
      <c r="DD361" s="117"/>
      <c r="DE361" s="117"/>
      <c r="DF361" s="117"/>
      <c r="DG361" s="117"/>
      <c r="DH361" s="117"/>
      <c r="DI361" s="117"/>
      <c r="DJ361" s="117"/>
      <c r="DK361" s="117"/>
      <c r="DL361" s="117"/>
      <c r="DM361" s="117"/>
      <c r="DN361" s="117"/>
      <c r="DO361" s="117"/>
      <c r="DP361" s="117"/>
      <c r="DQ361" s="117"/>
      <c r="DR361" s="117"/>
      <c r="DS361" s="117"/>
      <c r="DT361" s="117"/>
      <c r="DU361" s="117"/>
      <c r="DV361" s="117"/>
      <c r="DW361" s="117"/>
      <c r="DX361" s="117"/>
      <c r="DY361" s="117"/>
      <c r="DZ361" s="117"/>
      <c r="EA361" s="117"/>
      <c r="EB361" s="117"/>
      <c r="EC361" s="117"/>
      <c r="ED361" s="117"/>
      <c r="EE361" s="117"/>
      <c r="EF361" s="117"/>
      <c r="EG361" s="117"/>
      <c r="EH361" s="117"/>
      <c r="EI361" s="117"/>
      <c r="EJ361" s="117"/>
      <c r="EK361" s="117"/>
      <c r="EL361" s="117"/>
      <c r="EM361" s="117"/>
      <c r="EN361" s="117"/>
      <c r="EO361" s="117"/>
      <c r="EP361" s="117"/>
      <c r="EQ361" s="117"/>
      <c r="ER361" s="117"/>
      <c r="ES361" s="117"/>
      <c r="ET361" s="117"/>
      <c r="EU361" s="117"/>
      <c r="EV361" s="117"/>
      <c r="EW361" s="117"/>
      <c r="EX361" s="117"/>
      <c r="EY361" s="117"/>
      <c r="EZ361" s="117"/>
      <c r="FA361" s="117"/>
      <c r="FB361" s="117"/>
      <c r="FC361" s="117"/>
      <c r="FD361" s="117"/>
      <c r="FE361" s="117"/>
      <c r="FF361" s="117"/>
      <c r="FG361" s="117"/>
      <c r="FH361" s="117"/>
      <c r="FI361" s="117"/>
      <c r="FJ361" s="117"/>
      <c r="FK361" s="117"/>
      <c r="FL361" s="117"/>
      <c r="FM361" s="117"/>
      <c r="FN361" s="117"/>
      <c r="FO361" s="117"/>
      <c r="FP361" s="117"/>
      <c r="FQ361" s="117"/>
      <c r="FR361" s="117"/>
      <c r="FS361" s="117"/>
      <c r="FT361" s="117"/>
      <c r="FU361" s="117"/>
      <c r="FV361" s="117"/>
      <c r="FW361" s="117"/>
      <c r="FX361" s="117"/>
      <c r="FY361" s="117"/>
      <c r="FZ361" s="117"/>
      <c r="GA361" s="117"/>
      <c r="GB361" s="117"/>
      <c r="GC361" s="117"/>
      <c r="GD361" s="117"/>
      <c r="GE361" s="117"/>
      <c r="GF361" s="117"/>
      <c r="GG361" s="117"/>
      <c r="GH361" s="117"/>
      <c r="GI361" s="117"/>
      <c r="GJ361" s="117"/>
      <c r="GK361" s="117"/>
      <c r="GL361" s="117"/>
      <c r="GM361" s="117"/>
      <c r="GN361" s="117"/>
      <c r="GO361" s="117"/>
      <c r="GP361" s="117"/>
      <c r="GQ361" s="117"/>
      <c r="GR361" s="117"/>
      <c r="GS361" s="117"/>
      <c r="GT361" s="117"/>
      <c r="GU361" s="117"/>
      <c r="GV361" s="117"/>
      <c r="GW361" s="117"/>
      <c r="GX361" s="117"/>
      <c r="GY361" s="117"/>
      <c r="GZ361" s="117"/>
      <c r="HA361" s="117"/>
      <c r="HB361" s="117"/>
      <c r="HC361" s="117"/>
      <c r="HD361" s="117"/>
      <c r="HE361" s="117"/>
      <c r="HF361" s="117"/>
      <c r="HG361" s="117"/>
      <c r="HH361" s="117"/>
      <c r="HI361" s="117"/>
      <c r="HJ361" s="117"/>
      <c r="HK361" s="117"/>
      <c r="HL361" s="117"/>
      <c r="HM361" s="117"/>
      <c r="HN361" s="117"/>
      <c r="HO361" s="117"/>
      <c r="HP361" s="117"/>
      <c r="HQ361" s="117"/>
      <c r="HR361" s="117"/>
      <c r="HS361" s="117"/>
      <c r="HT361" s="117"/>
      <c r="HU361" s="117"/>
      <c r="HV361" s="117"/>
      <c r="HW361" s="117"/>
      <c r="HX361" s="117"/>
      <c r="HY361" s="117"/>
      <c r="HZ361" s="117"/>
      <c r="IA361" s="117"/>
      <c r="IB361" s="117"/>
      <c r="IC361" s="117"/>
      <c r="ID361" s="117"/>
      <c r="IE361" s="117"/>
      <c r="IF361" s="117"/>
      <c r="IG361" s="117"/>
      <c r="IH361" s="117"/>
      <c r="II361" s="117"/>
      <c r="IJ361" s="117"/>
      <c r="IK361" s="117"/>
      <c r="IL361" s="117"/>
      <c r="IM361" s="117"/>
      <c r="IN361" s="117"/>
      <c r="IO361" s="117"/>
      <c r="IP361" s="117"/>
      <c r="IQ361" s="117"/>
      <c r="IR361" s="117"/>
      <c r="IS361" s="117"/>
      <c r="IT361" s="117"/>
      <c r="IU361" s="117"/>
      <c r="IV361" s="117"/>
      <c r="IW361" s="117"/>
    </row>
    <row r="362" customFormat="false" ht="12.75" hidden="false" customHeight="false" outlineLevel="0" collapsed="false">
      <c r="A362" s="117"/>
      <c r="B362" s="128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  <c r="Z362" s="117"/>
      <c r="AA362" s="117"/>
      <c r="AB362" s="117"/>
      <c r="AC362" s="117"/>
      <c r="AD362" s="117"/>
      <c r="AE362" s="117"/>
      <c r="AF362" s="117"/>
      <c r="AG362" s="117"/>
      <c r="AH362" s="117"/>
      <c r="AI362" s="117"/>
      <c r="AJ362" s="117"/>
      <c r="AK362" s="117"/>
      <c r="AL362" s="117"/>
      <c r="AM362" s="117"/>
      <c r="AN362" s="117"/>
      <c r="AO362" s="117"/>
      <c r="AP362" s="117"/>
      <c r="AQ362" s="117"/>
      <c r="AR362" s="117"/>
      <c r="AS362" s="117"/>
      <c r="AT362" s="117"/>
      <c r="AU362" s="117"/>
      <c r="AV362" s="117"/>
      <c r="AW362" s="117"/>
      <c r="AX362" s="117"/>
      <c r="AY362" s="117"/>
      <c r="AZ362" s="117"/>
      <c r="BA362" s="117"/>
      <c r="BB362" s="117"/>
      <c r="BC362" s="117"/>
      <c r="BD362" s="117"/>
      <c r="BE362" s="117"/>
      <c r="BF362" s="117"/>
      <c r="BG362" s="117"/>
      <c r="BH362" s="117"/>
      <c r="BI362" s="117"/>
      <c r="BJ362" s="117"/>
      <c r="BK362" s="117"/>
      <c r="BL362" s="117"/>
      <c r="BM362" s="117"/>
      <c r="BN362" s="117"/>
      <c r="BO362" s="117"/>
      <c r="BP362" s="117"/>
      <c r="BQ362" s="117"/>
      <c r="BR362" s="117"/>
      <c r="BS362" s="117"/>
      <c r="BT362" s="117"/>
      <c r="BU362" s="117"/>
      <c r="BV362" s="117"/>
      <c r="BW362" s="117"/>
      <c r="BX362" s="117"/>
      <c r="BY362" s="117"/>
      <c r="BZ362" s="117"/>
      <c r="CA362" s="117"/>
      <c r="CB362" s="117"/>
      <c r="CC362" s="117"/>
      <c r="CD362" s="117"/>
      <c r="CE362" s="117"/>
      <c r="CF362" s="117"/>
      <c r="CG362" s="117"/>
      <c r="CH362" s="117"/>
      <c r="CI362" s="117"/>
      <c r="CJ362" s="117"/>
      <c r="CK362" s="117"/>
      <c r="CL362" s="117"/>
      <c r="CM362" s="117"/>
      <c r="CN362" s="117"/>
      <c r="CO362" s="117"/>
      <c r="CP362" s="117"/>
      <c r="CQ362" s="117"/>
      <c r="CR362" s="117"/>
      <c r="CS362" s="117"/>
      <c r="CT362" s="117"/>
      <c r="CU362" s="117"/>
      <c r="CV362" s="117"/>
      <c r="CW362" s="117"/>
      <c r="CX362" s="117"/>
      <c r="CY362" s="117"/>
      <c r="CZ362" s="117"/>
      <c r="DA362" s="117"/>
      <c r="DB362" s="117"/>
      <c r="DC362" s="117"/>
      <c r="DD362" s="117"/>
      <c r="DE362" s="117"/>
      <c r="DF362" s="117"/>
      <c r="DG362" s="117"/>
      <c r="DH362" s="117"/>
      <c r="DI362" s="117"/>
      <c r="DJ362" s="117"/>
      <c r="DK362" s="117"/>
      <c r="DL362" s="117"/>
      <c r="DM362" s="117"/>
      <c r="DN362" s="117"/>
      <c r="DO362" s="117"/>
      <c r="DP362" s="117"/>
      <c r="DQ362" s="117"/>
      <c r="DR362" s="117"/>
      <c r="DS362" s="117"/>
      <c r="DT362" s="117"/>
      <c r="DU362" s="117"/>
      <c r="DV362" s="117"/>
      <c r="DW362" s="117"/>
      <c r="DX362" s="117"/>
      <c r="DY362" s="117"/>
      <c r="DZ362" s="117"/>
      <c r="EA362" s="117"/>
      <c r="EB362" s="117"/>
      <c r="EC362" s="117"/>
      <c r="ED362" s="117"/>
      <c r="EE362" s="117"/>
      <c r="EF362" s="117"/>
      <c r="EG362" s="117"/>
      <c r="EH362" s="117"/>
      <c r="EI362" s="117"/>
      <c r="EJ362" s="117"/>
      <c r="EK362" s="117"/>
      <c r="EL362" s="117"/>
      <c r="EM362" s="117"/>
      <c r="EN362" s="117"/>
      <c r="EO362" s="117"/>
      <c r="EP362" s="117"/>
      <c r="EQ362" s="117"/>
      <c r="ER362" s="117"/>
      <c r="ES362" s="117"/>
      <c r="ET362" s="117"/>
      <c r="EU362" s="117"/>
      <c r="EV362" s="117"/>
      <c r="EW362" s="117"/>
      <c r="EX362" s="117"/>
      <c r="EY362" s="117"/>
      <c r="EZ362" s="117"/>
      <c r="FA362" s="117"/>
      <c r="FB362" s="117"/>
      <c r="FC362" s="117"/>
      <c r="FD362" s="117"/>
      <c r="FE362" s="117"/>
      <c r="FF362" s="117"/>
      <c r="FG362" s="117"/>
      <c r="FH362" s="117"/>
      <c r="FI362" s="117"/>
      <c r="FJ362" s="117"/>
      <c r="FK362" s="117"/>
      <c r="FL362" s="117"/>
      <c r="FM362" s="117"/>
      <c r="FN362" s="117"/>
      <c r="FO362" s="117"/>
      <c r="FP362" s="117"/>
      <c r="FQ362" s="117"/>
      <c r="FR362" s="117"/>
      <c r="FS362" s="117"/>
      <c r="FT362" s="117"/>
      <c r="FU362" s="117"/>
      <c r="FV362" s="117"/>
      <c r="FW362" s="117"/>
      <c r="FX362" s="117"/>
      <c r="FY362" s="117"/>
      <c r="FZ362" s="117"/>
      <c r="GA362" s="117"/>
      <c r="GB362" s="117"/>
      <c r="GC362" s="117"/>
      <c r="GD362" s="117"/>
      <c r="GE362" s="117"/>
      <c r="GF362" s="117"/>
      <c r="GG362" s="117"/>
      <c r="GH362" s="117"/>
      <c r="GI362" s="117"/>
      <c r="GJ362" s="117"/>
      <c r="GK362" s="117"/>
      <c r="GL362" s="117"/>
      <c r="GM362" s="117"/>
      <c r="GN362" s="117"/>
      <c r="GO362" s="117"/>
      <c r="GP362" s="117"/>
      <c r="GQ362" s="117"/>
      <c r="GR362" s="117"/>
      <c r="GS362" s="117"/>
      <c r="GT362" s="117"/>
      <c r="GU362" s="117"/>
      <c r="GV362" s="117"/>
      <c r="GW362" s="117"/>
      <c r="GX362" s="117"/>
      <c r="GY362" s="117"/>
      <c r="GZ362" s="117"/>
      <c r="HA362" s="117"/>
      <c r="HB362" s="117"/>
      <c r="HC362" s="117"/>
      <c r="HD362" s="117"/>
      <c r="HE362" s="117"/>
      <c r="HF362" s="117"/>
      <c r="HG362" s="117"/>
      <c r="HH362" s="117"/>
      <c r="HI362" s="117"/>
      <c r="HJ362" s="117"/>
      <c r="HK362" s="117"/>
      <c r="HL362" s="117"/>
      <c r="HM362" s="117"/>
      <c r="HN362" s="117"/>
      <c r="HO362" s="117"/>
      <c r="HP362" s="117"/>
      <c r="HQ362" s="117"/>
      <c r="HR362" s="117"/>
      <c r="HS362" s="117"/>
      <c r="HT362" s="117"/>
      <c r="HU362" s="117"/>
      <c r="HV362" s="117"/>
      <c r="HW362" s="117"/>
      <c r="HX362" s="117"/>
      <c r="HY362" s="117"/>
      <c r="HZ362" s="117"/>
      <c r="IA362" s="117"/>
      <c r="IB362" s="117"/>
      <c r="IC362" s="117"/>
      <c r="ID362" s="117"/>
      <c r="IE362" s="117"/>
      <c r="IF362" s="117"/>
      <c r="IG362" s="117"/>
      <c r="IH362" s="117"/>
      <c r="II362" s="117"/>
      <c r="IJ362" s="117"/>
      <c r="IK362" s="117"/>
      <c r="IL362" s="117"/>
      <c r="IM362" s="117"/>
      <c r="IN362" s="117"/>
      <c r="IO362" s="117"/>
      <c r="IP362" s="117"/>
      <c r="IQ362" s="117"/>
      <c r="IR362" s="117"/>
      <c r="IS362" s="117"/>
      <c r="IT362" s="117"/>
      <c r="IU362" s="117"/>
      <c r="IV362" s="117"/>
      <c r="IW362" s="117"/>
    </row>
    <row r="363" customFormat="false" ht="12.75" hidden="false" customHeight="false" outlineLevel="0" collapsed="false">
      <c r="A363" s="117"/>
      <c r="B363" s="128"/>
      <c r="L363" s="117"/>
      <c r="M363" s="117"/>
      <c r="N363" s="117"/>
      <c r="O363" s="117"/>
      <c r="P363" s="117"/>
      <c r="Q363" s="117"/>
      <c r="R363" s="117"/>
      <c r="S363" s="117"/>
      <c r="T363" s="117"/>
      <c r="U363" s="117"/>
      <c r="V363" s="117"/>
      <c r="W363" s="117"/>
      <c r="X363" s="117"/>
      <c r="Y363" s="117"/>
      <c r="Z363" s="117"/>
      <c r="AA363" s="117"/>
      <c r="AB363" s="117"/>
      <c r="AC363" s="117"/>
      <c r="AD363" s="117"/>
      <c r="AE363" s="117"/>
      <c r="AF363" s="117"/>
      <c r="AG363" s="117"/>
      <c r="AH363" s="117"/>
      <c r="AI363" s="117"/>
      <c r="AJ363" s="117"/>
      <c r="AK363" s="117"/>
      <c r="AL363" s="117"/>
      <c r="AM363" s="117"/>
      <c r="AN363" s="117"/>
      <c r="AO363" s="117"/>
      <c r="AP363" s="117"/>
      <c r="AQ363" s="117"/>
      <c r="AR363" s="117"/>
      <c r="AS363" s="117"/>
      <c r="AT363" s="117"/>
      <c r="AU363" s="117"/>
      <c r="AV363" s="117"/>
      <c r="AW363" s="117"/>
      <c r="AX363" s="117"/>
      <c r="AY363" s="117"/>
      <c r="AZ363" s="117"/>
      <c r="BA363" s="117"/>
      <c r="BB363" s="117"/>
      <c r="BC363" s="117"/>
      <c r="BD363" s="117"/>
      <c r="BE363" s="117"/>
      <c r="BF363" s="117"/>
      <c r="BG363" s="117"/>
      <c r="BH363" s="117"/>
      <c r="BI363" s="117"/>
      <c r="BJ363" s="117"/>
      <c r="BK363" s="117"/>
      <c r="BL363" s="117"/>
      <c r="BM363" s="117"/>
      <c r="BN363" s="117"/>
      <c r="BO363" s="117"/>
      <c r="BP363" s="117"/>
      <c r="BQ363" s="117"/>
      <c r="BR363" s="117"/>
      <c r="BS363" s="117"/>
      <c r="BT363" s="117"/>
      <c r="BU363" s="117"/>
      <c r="BV363" s="117"/>
      <c r="BW363" s="117"/>
      <c r="BX363" s="117"/>
      <c r="BY363" s="117"/>
      <c r="BZ363" s="117"/>
      <c r="CA363" s="117"/>
      <c r="CB363" s="117"/>
      <c r="CC363" s="117"/>
      <c r="CD363" s="117"/>
      <c r="CE363" s="117"/>
      <c r="CF363" s="117"/>
      <c r="CG363" s="117"/>
      <c r="CH363" s="117"/>
      <c r="CI363" s="117"/>
      <c r="CJ363" s="117"/>
      <c r="CK363" s="117"/>
      <c r="CL363" s="117"/>
      <c r="CM363" s="117"/>
      <c r="CN363" s="117"/>
      <c r="CO363" s="117"/>
      <c r="CP363" s="117"/>
      <c r="CQ363" s="117"/>
      <c r="CR363" s="117"/>
      <c r="CS363" s="117"/>
      <c r="CT363" s="117"/>
      <c r="CU363" s="117"/>
      <c r="CV363" s="117"/>
      <c r="CW363" s="117"/>
      <c r="CX363" s="117"/>
      <c r="CY363" s="117"/>
      <c r="CZ363" s="117"/>
      <c r="DA363" s="117"/>
      <c r="DB363" s="117"/>
      <c r="DC363" s="117"/>
      <c r="DD363" s="117"/>
      <c r="DE363" s="117"/>
      <c r="DF363" s="117"/>
      <c r="DG363" s="117"/>
      <c r="DH363" s="117"/>
      <c r="DI363" s="117"/>
      <c r="DJ363" s="117"/>
      <c r="DK363" s="117"/>
      <c r="DL363" s="117"/>
      <c r="DM363" s="117"/>
      <c r="DN363" s="117"/>
      <c r="DO363" s="117"/>
      <c r="DP363" s="117"/>
      <c r="DQ363" s="117"/>
      <c r="DR363" s="117"/>
      <c r="DS363" s="117"/>
      <c r="DT363" s="117"/>
      <c r="DU363" s="117"/>
      <c r="DV363" s="117"/>
      <c r="DW363" s="117"/>
      <c r="DX363" s="117"/>
      <c r="DY363" s="117"/>
      <c r="DZ363" s="117"/>
      <c r="EA363" s="117"/>
      <c r="EB363" s="117"/>
      <c r="EC363" s="117"/>
      <c r="ED363" s="117"/>
      <c r="EE363" s="117"/>
      <c r="EF363" s="117"/>
      <c r="EG363" s="117"/>
      <c r="EH363" s="117"/>
      <c r="EI363" s="117"/>
      <c r="EJ363" s="117"/>
      <c r="EK363" s="117"/>
      <c r="EL363" s="117"/>
      <c r="EM363" s="117"/>
      <c r="EN363" s="117"/>
      <c r="EO363" s="117"/>
      <c r="EP363" s="117"/>
      <c r="EQ363" s="117"/>
      <c r="ER363" s="117"/>
      <c r="ES363" s="117"/>
      <c r="ET363" s="117"/>
      <c r="EU363" s="117"/>
      <c r="EV363" s="117"/>
      <c r="EW363" s="117"/>
      <c r="EX363" s="117"/>
      <c r="EY363" s="117"/>
      <c r="EZ363" s="117"/>
      <c r="FA363" s="117"/>
      <c r="FB363" s="117"/>
      <c r="FC363" s="117"/>
      <c r="FD363" s="117"/>
      <c r="FE363" s="117"/>
      <c r="FF363" s="117"/>
      <c r="FG363" s="117"/>
      <c r="FH363" s="117"/>
      <c r="FI363" s="117"/>
      <c r="FJ363" s="117"/>
      <c r="FK363" s="117"/>
      <c r="FL363" s="117"/>
      <c r="FM363" s="117"/>
      <c r="FN363" s="117"/>
      <c r="FO363" s="117"/>
      <c r="FP363" s="117"/>
      <c r="FQ363" s="117"/>
      <c r="FR363" s="117"/>
      <c r="FS363" s="117"/>
      <c r="FT363" s="117"/>
      <c r="FU363" s="117"/>
      <c r="FV363" s="117"/>
      <c r="FW363" s="117"/>
      <c r="FX363" s="117"/>
      <c r="FY363" s="117"/>
      <c r="FZ363" s="117"/>
      <c r="GA363" s="117"/>
      <c r="GB363" s="117"/>
      <c r="GC363" s="117"/>
      <c r="GD363" s="117"/>
      <c r="GE363" s="117"/>
      <c r="GF363" s="117"/>
      <c r="GG363" s="117"/>
      <c r="GH363" s="117"/>
      <c r="GI363" s="117"/>
      <c r="GJ363" s="117"/>
      <c r="GK363" s="117"/>
      <c r="GL363" s="117"/>
      <c r="GM363" s="117"/>
      <c r="GN363" s="117"/>
      <c r="GO363" s="117"/>
      <c r="GP363" s="117"/>
      <c r="GQ363" s="117"/>
      <c r="GR363" s="117"/>
      <c r="GS363" s="117"/>
      <c r="GT363" s="117"/>
      <c r="GU363" s="117"/>
      <c r="GV363" s="117"/>
      <c r="GW363" s="117"/>
      <c r="GX363" s="117"/>
      <c r="GY363" s="117"/>
      <c r="GZ363" s="117"/>
      <c r="HA363" s="117"/>
      <c r="HB363" s="117"/>
      <c r="HC363" s="117"/>
      <c r="HD363" s="117"/>
      <c r="HE363" s="117"/>
      <c r="HF363" s="117"/>
      <c r="HG363" s="117"/>
      <c r="HH363" s="117"/>
      <c r="HI363" s="117"/>
      <c r="HJ363" s="117"/>
      <c r="HK363" s="117"/>
      <c r="HL363" s="117"/>
      <c r="HM363" s="117"/>
      <c r="HN363" s="117"/>
      <c r="HO363" s="117"/>
      <c r="HP363" s="117"/>
      <c r="HQ363" s="117"/>
      <c r="HR363" s="117"/>
      <c r="HS363" s="117"/>
      <c r="HT363" s="117"/>
      <c r="HU363" s="117"/>
      <c r="HV363" s="117"/>
      <c r="HW363" s="117"/>
      <c r="HX363" s="117"/>
      <c r="HY363" s="117"/>
      <c r="HZ363" s="117"/>
      <c r="IA363" s="117"/>
      <c r="IB363" s="117"/>
      <c r="IC363" s="117"/>
      <c r="ID363" s="117"/>
      <c r="IE363" s="117"/>
      <c r="IF363" s="117"/>
      <c r="IG363" s="117"/>
      <c r="IH363" s="117"/>
      <c r="II363" s="117"/>
      <c r="IJ363" s="117"/>
      <c r="IK363" s="117"/>
      <c r="IL363" s="117"/>
      <c r="IM363" s="117"/>
      <c r="IN363" s="117"/>
      <c r="IO363" s="117"/>
      <c r="IP363" s="117"/>
      <c r="IQ363" s="117"/>
      <c r="IR363" s="117"/>
      <c r="IS363" s="117"/>
      <c r="IT363" s="117"/>
      <c r="IU363" s="117"/>
      <c r="IV363" s="117"/>
      <c r="IW363" s="117"/>
    </row>
    <row r="364" customFormat="false" ht="12.75" hidden="false" customHeight="false" outlineLevel="0" collapsed="false">
      <c r="A364" s="117"/>
      <c r="B364" s="128"/>
      <c r="L364" s="117"/>
      <c r="M364" s="117"/>
      <c r="N364" s="117"/>
      <c r="O364" s="117"/>
      <c r="P364" s="117"/>
      <c r="Q364" s="117"/>
      <c r="R364" s="117"/>
      <c r="S364" s="117"/>
      <c r="T364" s="117"/>
      <c r="U364" s="117"/>
      <c r="V364" s="117"/>
      <c r="W364" s="117"/>
      <c r="X364" s="117"/>
      <c r="Y364" s="117"/>
      <c r="Z364" s="117"/>
      <c r="AA364" s="117"/>
      <c r="AB364" s="117"/>
      <c r="AC364" s="117"/>
      <c r="AD364" s="117"/>
      <c r="AE364" s="117"/>
      <c r="AF364" s="117"/>
      <c r="AG364" s="117"/>
      <c r="AH364" s="117"/>
      <c r="AI364" s="117"/>
      <c r="AJ364" s="117"/>
      <c r="AK364" s="117"/>
      <c r="AL364" s="117"/>
      <c r="AM364" s="117"/>
      <c r="AN364" s="117"/>
      <c r="AO364" s="117"/>
      <c r="AP364" s="117"/>
      <c r="AQ364" s="117"/>
      <c r="AR364" s="117"/>
      <c r="AS364" s="117"/>
      <c r="AT364" s="117"/>
      <c r="AU364" s="117"/>
      <c r="AV364" s="117"/>
      <c r="AW364" s="117"/>
      <c r="AX364" s="117"/>
      <c r="AY364" s="117"/>
      <c r="AZ364" s="117"/>
      <c r="BA364" s="117"/>
      <c r="BB364" s="117"/>
      <c r="BC364" s="117"/>
      <c r="BD364" s="117"/>
      <c r="BE364" s="117"/>
      <c r="BF364" s="117"/>
      <c r="BG364" s="117"/>
      <c r="BH364" s="117"/>
      <c r="BI364" s="117"/>
      <c r="BJ364" s="117"/>
      <c r="BK364" s="117"/>
      <c r="BL364" s="117"/>
      <c r="BM364" s="117"/>
      <c r="BN364" s="117"/>
      <c r="BO364" s="117"/>
      <c r="BP364" s="117"/>
      <c r="BQ364" s="117"/>
      <c r="BR364" s="117"/>
      <c r="BS364" s="117"/>
      <c r="BT364" s="117"/>
      <c r="BU364" s="117"/>
      <c r="BV364" s="117"/>
      <c r="BW364" s="117"/>
      <c r="BX364" s="117"/>
      <c r="BY364" s="117"/>
      <c r="BZ364" s="117"/>
      <c r="CA364" s="117"/>
      <c r="CB364" s="117"/>
      <c r="CC364" s="117"/>
      <c r="CD364" s="117"/>
      <c r="CE364" s="117"/>
      <c r="CF364" s="117"/>
      <c r="CG364" s="117"/>
      <c r="CH364" s="117"/>
      <c r="CI364" s="117"/>
      <c r="CJ364" s="117"/>
      <c r="CK364" s="117"/>
      <c r="CL364" s="117"/>
      <c r="CM364" s="117"/>
      <c r="CN364" s="117"/>
      <c r="CO364" s="117"/>
      <c r="CP364" s="117"/>
      <c r="CQ364" s="117"/>
      <c r="CR364" s="117"/>
      <c r="CS364" s="117"/>
      <c r="CT364" s="117"/>
      <c r="CU364" s="117"/>
      <c r="CV364" s="117"/>
      <c r="CW364" s="117"/>
      <c r="CX364" s="117"/>
      <c r="CY364" s="117"/>
      <c r="CZ364" s="117"/>
      <c r="DA364" s="117"/>
      <c r="DB364" s="117"/>
      <c r="DC364" s="117"/>
      <c r="DD364" s="117"/>
      <c r="DE364" s="117"/>
      <c r="DF364" s="117"/>
      <c r="DG364" s="117"/>
      <c r="DH364" s="117"/>
      <c r="DI364" s="117"/>
      <c r="DJ364" s="117"/>
      <c r="DK364" s="117"/>
      <c r="DL364" s="117"/>
      <c r="DM364" s="117"/>
      <c r="DN364" s="117"/>
      <c r="DO364" s="117"/>
      <c r="DP364" s="117"/>
      <c r="DQ364" s="117"/>
      <c r="DR364" s="117"/>
      <c r="DS364" s="117"/>
      <c r="DT364" s="117"/>
      <c r="DU364" s="117"/>
      <c r="DV364" s="117"/>
      <c r="DW364" s="117"/>
      <c r="DX364" s="117"/>
      <c r="DY364" s="117"/>
      <c r="DZ364" s="117"/>
      <c r="EA364" s="117"/>
      <c r="EB364" s="117"/>
      <c r="EC364" s="117"/>
      <c r="ED364" s="117"/>
      <c r="EE364" s="117"/>
      <c r="EF364" s="117"/>
      <c r="EG364" s="117"/>
      <c r="EH364" s="117"/>
      <c r="EI364" s="117"/>
      <c r="EJ364" s="117"/>
      <c r="EK364" s="117"/>
      <c r="EL364" s="117"/>
      <c r="EM364" s="117"/>
      <c r="EN364" s="117"/>
      <c r="EO364" s="117"/>
      <c r="EP364" s="117"/>
      <c r="EQ364" s="117"/>
      <c r="ER364" s="117"/>
      <c r="ES364" s="117"/>
      <c r="ET364" s="117"/>
      <c r="EU364" s="117"/>
      <c r="EV364" s="117"/>
      <c r="EW364" s="117"/>
      <c r="EX364" s="117"/>
      <c r="EY364" s="117"/>
      <c r="EZ364" s="117"/>
      <c r="FA364" s="117"/>
      <c r="FB364" s="117"/>
      <c r="FC364" s="117"/>
      <c r="FD364" s="117"/>
      <c r="FE364" s="117"/>
      <c r="FF364" s="117"/>
      <c r="FG364" s="117"/>
      <c r="FH364" s="117"/>
      <c r="FI364" s="117"/>
      <c r="FJ364" s="117"/>
      <c r="FK364" s="117"/>
      <c r="FL364" s="117"/>
      <c r="FM364" s="117"/>
      <c r="FN364" s="117"/>
      <c r="FO364" s="117"/>
      <c r="FP364" s="117"/>
      <c r="FQ364" s="117"/>
      <c r="FR364" s="117"/>
      <c r="FS364" s="117"/>
      <c r="FT364" s="117"/>
      <c r="FU364" s="117"/>
      <c r="FV364" s="117"/>
      <c r="FW364" s="117"/>
      <c r="FX364" s="117"/>
      <c r="FY364" s="117"/>
      <c r="FZ364" s="117"/>
      <c r="GA364" s="117"/>
      <c r="GB364" s="117"/>
      <c r="GC364" s="117"/>
      <c r="GD364" s="117"/>
      <c r="GE364" s="117"/>
      <c r="GF364" s="117"/>
      <c r="GG364" s="117"/>
      <c r="GH364" s="117"/>
      <c r="GI364" s="117"/>
      <c r="GJ364" s="117"/>
      <c r="GK364" s="117"/>
      <c r="GL364" s="117"/>
      <c r="GM364" s="117"/>
      <c r="GN364" s="117"/>
      <c r="GO364" s="117"/>
      <c r="GP364" s="117"/>
      <c r="GQ364" s="117"/>
      <c r="GR364" s="117"/>
      <c r="GS364" s="117"/>
      <c r="GT364" s="117"/>
      <c r="GU364" s="117"/>
      <c r="GV364" s="117"/>
      <c r="GW364" s="117"/>
      <c r="GX364" s="117"/>
      <c r="GY364" s="117"/>
      <c r="GZ364" s="117"/>
      <c r="HA364" s="117"/>
      <c r="HB364" s="117"/>
      <c r="HC364" s="117"/>
      <c r="HD364" s="117"/>
      <c r="HE364" s="117"/>
      <c r="HF364" s="117"/>
      <c r="HG364" s="117"/>
      <c r="HH364" s="117"/>
      <c r="HI364" s="117"/>
      <c r="HJ364" s="117"/>
      <c r="HK364" s="117"/>
      <c r="HL364" s="117"/>
      <c r="HM364" s="117"/>
      <c r="HN364" s="117"/>
      <c r="HO364" s="117"/>
      <c r="HP364" s="117"/>
      <c r="HQ364" s="117"/>
      <c r="HR364" s="117"/>
      <c r="HS364" s="117"/>
      <c r="HT364" s="117"/>
      <c r="HU364" s="117"/>
      <c r="HV364" s="117"/>
      <c r="HW364" s="117"/>
      <c r="HX364" s="117"/>
      <c r="HY364" s="117"/>
      <c r="HZ364" s="117"/>
      <c r="IA364" s="117"/>
      <c r="IB364" s="117"/>
      <c r="IC364" s="117"/>
      <c r="ID364" s="117"/>
      <c r="IE364" s="117"/>
      <c r="IF364" s="117"/>
      <c r="IG364" s="117"/>
      <c r="IH364" s="117"/>
      <c r="II364" s="117"/>
      <c r="IJ364" s="117"/>
      <c r="IK364" s="117"/>
      <c r="IL364" s="117"/>
      <c r="IM364" s="117"/>
      <c r="IN364" s="117"/>
      <c r="IO364" s="117"/>
      <c r="IP364" s="117"/>
      <c r="IQ364" s="117"/>
      <c r="IR364" s="117"/>
      <c r="IS364" s="117"/>
      <c r="IT364" s="117"/>
      <c r="IU364" s="117"/>
      <c r="IV364" s="117"/>
      <c r="IW364" s="117"/>
    </row>
    <row r="365" customFormat="false" ht="12.75" hidden="false" customHeight="false" outlineLevel="0" collapsed="false">
      <c r="A365" s="117"/>
      <c r="B365" s="128"/>
      <c r="L365" s="117"/>
      <c r="M365" s="117"/>
      <c r="N365" s="117"/>
      <c r="O365" s="117"/>
      <c r="P365" s="117"/>
      <c r="Q365" s="117"/>
      <c r="R365" s="117"/>
      <c r="S365" s="117"/>
      <c r="T365" s="117"/>
      <c r="U365" s="117"/>
      <c r="V365" s="117"/>
      <c r="W365" s="117"/>
      <c r="X365" s="117"/>
      <c r="Y365" s="117"/>
      <c r="Z365" s="117"/>
      <c r="AA365" s="117"/>
      <c r="AB365" s="117"/>
      <c r="AC365" s="117"/>
      <c r="AD365" s="117"/>
      <c r="AE365" s="117"/>
      <c r="AF365" s="117"/>
      <c r="AG365" s="117"/>
      <c r="AH365" s="117"/>
      <c r="AI365" s="117"/>
      <c r="AJ365" s="117"/>
      <c r="AK365" s="117"/>
      <c r="AL365" s="117"/>
      <c r="AM365" s="117"/>
      <c r="AN365" s="117"/>
      <c r="AO365" s="117"/>
      <c r="AP365" s="117"/>
      <c r="AQ365" s="117"/>
      <c r="AR365" s="117"/>
      <c r="AS365" s="117"/>
      <c r="AT365" s="117"/>
      <c r="AU365" s="117"/>
      <c r="AV365" s="117"/>
      <c r="AW365" s="117"/>
      <c r="AX365" s="117"/>
      <c r="AY365" s="117"/>
      <c r="AZ365" s="117"/>
      <c r="BA365" s="117"/>
      <c r="BB365" s="117"/>
      <c r="BC365" s="117"/>
      <c r="BD365" s="117"/>
      <c r="BE365" s="117"/>
      <c r="BF365" s="117"/>
      <c r="BG365" s="117"/>
      <c r="BH365" s="117"/>
      <c r="BI365" s="117"/>
      <c r="BJ365" s="117"/>
      <c r="BK365" s="117"/>
      <c r="BL365" s="117"/>
      <c r="BM365" s="117"/>
      <c r="BN365" s="117"/>
      <c r="BO365" s="117"/>
      <c r="BP365" s="117"/>
      <c r="BQ365" s="117"/>
      <c r="BR365" s="117"/>
      <c r="BS365" s="117"/>
      <c r="BT365" s="117"/>
      <c r="BU365" s="117"/>
      <c r="BV365" s="117"/>
      <c r="BW365" s="117"/>
      <c r="BX365" s="117"/>
      <c r="BY365" s="117"/>
      <c r="BZ365" s="117"/>
      <c r="CA365" s="117"/>
      <c r="CB365" s="117"/>
      <c r="CC365" s="117"/>
      <c r="CD365" s="117"/>
      <c r="CE365" s="117"/>
      <c r="CF365" s="117"/>
      <c r="CG365" s="117"/>
      <c r="CH365" s="117"/>
      <c r="CI365" s="117"/>
      <c r="CJ365" s="117"/>
      <c r="CK365" s="117"/>
      <c r="CL365" s="117"/>
      <c r="CM365" s="117"/>
      <c r="CN365" s="117"/>
      <c r="CO365" s="117"/>
      <c r="CP365" s="117"/>
      <c r="CQ365" s="117"/>
      <c r="CR365" s="117"/>
      <c r="CS365" s="117"/>
      <c r="CT365" s="117"/>
      <c r="CU365" s="117"/>
      <c r="CV365" s="117"/>
      <c r="CW365" s="117"/>
      <c r="CX365" s="117"/>
      <c r="CY365" s="117"/>
      <c r="CZ365" s="117"/>
      <c r="DA365" s="117"/>
      <c r="DB365" s="117"/>
      <c r="DC365" s="117"/>
      <c r="DD365" s="117"/>
      <c r="DE365" s="117"/>
      <c r="DF365" s="117"/>
      <c r="DG365" s="117"/>
      <c r="DH365" s="117"/>
      <c r="DI365" s="117"/>
      <c r="DJ365" s="117"/>
      <c r="DK365" s="117"/>
      <c r="DL365" s="117"/>
      <c r="DM365" s="117"/>
      <c r="DN365" s="117"/>
      <c r="DO365" s="117"/>
      <c r="DP365" s="117"/>
      <c r="DQ365" s="117"/>
      <c r="DR365" s="117"/>
      <c r="DS365" s="117"/>
      <c r="DT365" s="117"/>
      <c r="DU365" s="117"/>
      <c r="DV365" s="117"/>
      <c r="DW365" s="117"/>
      <c r="DX365" s="117"/>
      <c r="DY365" s="117"/>
      <c r="DZ365" s="117"/>
      <c r="EA365" s="117"/>
      <c r="EB365" s="117"/>
      <c r="EC365" s="117"/>
      <c r="ED365" s="117"/>
      <c r="EE365" s="117"/>
      <c r="EF365" s="117"/>
      <c r="EG365" s="117"/>
      <c r="EH365" s="117"/>
      <c r="EI365" s="117"/>
      <c r="EJ365" s="117"/>
      <c r="EK365" s="117"/>
      <c r="EL365" s="117"/>
      <c r="EM365" s="117"/>
      <c r="EN365" s="117"/>
      <c r="EO365" s="117"/>
      <c r="EP365" s="117"/>
      <c r="EQ365" s="117"/>
      <c r="ER365" s="117"/>
      <c r="ES365" s="117"/>
      <c r="ET365" s="117"/>
      <c r="EU365" s="117"/>
      <c r="EV365" s="117"/>
      <c r="EW365" s="117"/>
      <c r="EX365" s="117"/>
      <c r="EY365" s="117"/>
      <c r="EZ365" s="117"/>
      <c r="FA365" s="117"/>
      <c r="FB365" s="117"/>
      <c r="FC365" s="117"/>
      <c r="FD365" s="117"/>
      <c r="FE365" s="117"/>
      <c r="FF365" s="117"/>
      <c r="FG365" s="117"/>
      <c r="FH365" s="117"/>
      <c r="FI365" s="117"/>
      <c r="FJ365" s="117"/>
      <c r="FK365" s="117"/>
      <c r="FL365" s="117"/>
      <c r="FM365" s="117"/>
      <c r="FN365" s="117"/>
      <c r="FO365" s="117"/>
      <c r="FP365" s="117"/>
      <c r="FQ365" s="117"/>
      <c r="FR365" s="117"/>
      <c r="FS365" s="117"/>
      <c r="FT365" s="117"/>
      <c r="FU365" s="117"/>
      <c r="FV365" s="117"/>
      <c r="FW365" s="117"/>
      <c r="FX365" s="117"/>
      <c r="FY365" s="117"/>
      <c r="FZ365" s="117"/>
      <c r="GA365" s="117"/>
      <c r="GB365" s="117"/>
      <c r="GC365" s="117"/>
      <c r="GD365" s="117"/>
      <c r="GE365" s="117"/>
      <c r="GF365" s="117"/>
      <c r="GG365" s="117"/>
      <c r="GH365" s="117"/>
      <c r="GI365" s="117"/>
      <c r="GJ365" s="117"/>
      <c r="GK365" s="117"/>
      <c r="GL365" s="117"/>
      <c r="GM365" s="117"/>
      <c r="GN365" s="117"/>
      <c r="GO365" s="117"/>
      <c r="GP365" s="117"/>
      <c r="GQ365" s="117"/>
      <c r="GR365" s="117"/>
      <c r="GS365" s="117"/>
      <c r="GT365" s="117"/>
      <c r="GU365" s="117"/>
      <c r="GV365" s="117"/>
      <c r="GW365" s="117"/>
      <c r="GX365" s="117"/>
      <c r="GY365" s="117"/>
      <c r="GZ365" s="117"/>
      <c r="HA365" s="117"/>
      <c r="HB365" s="117"/>
      <c r="HC365" s="117"/>
      <c r="HD365" s="117"/>
      <c r="HE365" s="117"/>
      <c r="HF365" s="117"/>
      <c r="HG365" s="117"/>
      <c r="HH365" s="117"/>
      <c r="HI365" s="117"/>
      <c r="HJ365" s="117"/>
      <c r="HK365" s="117"/>
      <c r="HL365" s="117"/>
      <c r="HM365" s="117"/>
      <c r="HN365" s="117"/>
      <c r="HO365" s="117"/>
      <c r="HP365" s="117"/>
      <c r="HQ365" s="117"/>
      <c r="HR365" s="117"/>
      <c r="HS365" s="117"/>
      <c r="HT365" s="117"/>
      <c r="HU365" s="117"/>
      <c r="HV365" s="117"/>
      <c r="HW365" s="117"/>
      <c r="HX365" s="117"/>
      <c r="HY365" s="117"/>
      <c r="HZ365" s="117"/>
      <c r="IA365" s="117"/>
      <c r="IB365" s="117"/>
      <c r="IC365" s="117"/>
      <c r="ID365" s="117"/>
      <c r="IE365" s="117"/>
      <c r="IF365" s="117"/>
      <c r="IG365" s="117"/>
      <c r="IH365" s="117"/>
      <c r="II365" s="117"/>
      <c r="IJ365" s="117"/>
      <c r="IK365" s="117"/>
      <c r="IL365" s="117"/>
      <c r="IM365" s="117"/>
      <c r="IN365" s="117"/>
      <c r="IO365" s="117"/>
      <c r="IP365" s="117"/>
      <c r="IQ365" s="117"/>
      <c r="IR365" s="117"/>
      <c r="IS365" s="117"/>
      <c r="IT365" s="117"/>
      <c r="IU365" s="117"/>
      <c r="IV365" s="117"/>
      <c r="IW365" s="117"/>
    </row>
    <row r="366" customFormat="false" ht="12.75" hidden="false" customHeight="false" outlineLevel="0" collapsed="false">
      <c r="A366" s="117"/>
      <c r="B366" s="128"/>
      <c r="L366" s="117"/>
      <c r="M366" s="117"/>
      <c r="N366" s="117"/>
      <c r="O366" s="117"/>
      <c r="P366" s="117"/>
      <c r="Q366" s="117"/>
      <c r="R366" s="117"/>
      <c r="S366" s="117"/>
      <c r="T366" s="117"/>
      <c r="U366" s="117"/>
      <c r="V366" s="117"/>
      <c r="W366" s="117"/>
      <c r="X366" s="117"/>
      <c r="Y366" s="117"/>
      <c r="Z366" s="117"/>
      <c r="AA366" s="117"/>
      <c r="AB366" s="117"/>
      <c r="AC366" s="117"/>
      <c r="AD366" s="117"/>
      <c r="AE366" s="117"/>
      <c r="AF366" s="117"/>
      <c r="AG366" s="117"/>
      <c r="AH366" s="117"/>
      <c r="AI366" s="117"/>
      <c r="AJ366" s="117"/>
      <c r="AK366" s="117"/>
      <c r="AL366" s="117"/>
      <c r="AM366" s="117"/>
      <c r="AN366" s="117"/>
      <c r="AO366" s="117"/>
      <c r="AP366" s="117"/>
      <c r="AQ366" s="117"/>
      <c r="AR366" s="117"/>
      <c r="AS366" s="117"/>
      <c r="AT366" s="117"/>
      <c r="AU366" s="117"/>
      <c r="AV366" s="117"/>
      <c r="AW366" s="117"/>
      <c r="AX366" s="117"/>
      <c r="AY366" s="117"/>
      <c r="AZ366" s="117"/>
      <c r="BA366" s="117"/>
      <c r="BB366" s="117"/>
      <c r="BC366" s="117"/>
      <c r="BD366" s="117"/>
      <c r="BE366" s="117"/>
      <c r="BF366" s="117"/>
      <c r="BG366" s="117"/>
      <c r="BH366" s="117"/>
      <c r="BI366" s="117"/>
      <c r="BJ366" s="117"/>
      <c r="BK366" s="117"/>
      <c r="BL366" s="117"/>
      <c r="BM366" s="117"/>
      <c r="BN366" s="117"/>
      <c r="BO366" s="117"/>
      <c r="BP366" s="117"/>
      <c r="BQ366" s="117"/>
      <c r="BR366" s="117"/>
      <c r="BS366" s="117"/>
      <c r="BT366" s="117"/>
      <c r="BU366" s="117"/>
      <c r="BV366" s="117"/>
      <c r="BW366" s="117"/>
      <c r="BX366" s="117"/>
      <c r="BY366" s="117"/>
      <c r="BZ366" s="117"/>
      <c r="CA366" s="117"/>
      <c r="CB366" s="117"/>
      <c r="CC366" s="117"/>
      <c r="CD366" s="117"/>
      <c r="CE366" s="117"/>
      <c r="CF366" s="117"/>
      <c r="CG366" s="117"/>
      <c r="CH366" s="117"/>
      <c r="CI366" s="117"/>
      <c r="CJ366" s="117"/>
      <c r="CK366" s="117"/>
      <c r="CL366" s="117"/>
      <c r="CM366" s="117"/>
      <c r="CN366" s="117"/>
      <c r="CO366" s="117"/>
      <c r="CP366" s="117"/>
      <c r="CQ366" s="117"/>
      <c r="CR366" s="117"/>
      <c r="CS366" s="117"/>
      <c r="CT366" s="117"/>
      <c r="CU366" s="117"/>
      <c r="CV366" s="117"/>
      <c r="CW366" s="117"/>
      <c r="CX366" s="117"/>
      <c r="CY366" s="117"/>
      <c r="CZ366" s="117"/>
      <c r="DA366" s="117"/>
      <c r="DB366" s="117"/>
      <c r="DC366" s="117"/>
      <c r="DD366" s="117"/>
      <c r="DE366" s="117"/>
      <c r="DF366" s="117"/>
      <c r="DG366" s="117"/>
      <c r="DH366" s="117"/>
      <c r="DI366" s="117"/>
      <c r="DJ366" s="117"/>
      <c r="DK366" s="117"/>
      <c r="DL366" s="117"/>
      <c r="DM366" s="117"/>
      <c r="DN366" s="117"/>
      <c r="DO366" s="117"/>
      <c r="DP366" s="117"/>
      <c r="DQ366" s="117"/>
      <c r="DR366" s="117"/>
      <c r="DS366" s="117"/>
      <c r="DT366" s="117"/>
      <c r="DU366" s="117"/>
      <c r="DV366" s="117"/>
      <c r="DW366" s="117"/>
      <c r="DX366" s="117"/>
      <c r="DY366" s="117"/>
      <c r="DZ366" s="117"/>
      <c r="EA366" s="117"/>
      <c r="EB366" s="117"/>
      <c r="EC366" s="117"/>
      <c r="ED366" s="117"/>
      <c r="EE366" s="117"/>
      <c r="EF366" s="117"/>
      <c r="EG366" s="117"/>
      <c r="EH366" s="117"/>
      <c r="EI366" s="117"/>
      <c r="EJ366" s="117"/>
      <c r="EK366" s="117"/>
      <c r="EL366" s="117"/>
      <c r="EM366" s="117"/>
      <c r="EN366" s="117"/>
      <c r="EO366" s="117"/>
      <c r="EP366" s="117"/>
      <c r="EQ366" s="117"/>
      <c r="ER366" s="117"/>
      <c r="ES366" s="117"/>
      <c r="ET366" s="117"/>
      <c r="EU366" s="117"/>
      <c r="EV366" s="117"/>
      <c r="EW366" s="117"/>
      <c r="EX366" s="117"/>
      <c r="EY366" s="117"/>
      <c r="EZ366" s="117"/>
      <c r="FA366" s="117"/>
      <c r="FB366" s="117"/>
      <c r="FC366" s="117"/>
      <c r="FD366" s="117"/>
      <c r="FE366" s="117"/>
      <c r="FF366" s="117"/>
      <c r="FG366" s="117"/>
      <c r="FH366" s="117"/>
      <c r="FI366" s="117"/>
      <c r="FJ366" s="117"/>
      <c r="FK366" s="117"/>
      <c r="FL366" s="117"/>
      <c r="FM366" s="117"/>
      <c r="FN366" s="117"/>
      <c r="FO366" s="117"/>
      <c r="FP366" s="117"/>
      <c r="FQ366" s="117"/>
      <c r="FR366" s="117"/>
      <c r="FS366" s="117"/>
      <c r="FT366" s="117"/>
      <c r="FU366" s="117"/>
      <c r="FV366" s="117"/>
      <c r="FW366" s="117"/>
      <c r="FX366" s="117"/>
      <c r="FY366" s="117"/>
      <c r="FZ366" s="117"/>
      <c r="GA366" s="117"/>
      <c r="GB366" s="117"/>
      <c r="GC366" s="117"/>
      <c r="GD366" s="117"/>
      <c r="GE366" s="117"/>
      <c r="GF366" s="117"/>
      <c r="GG366" s="117"/>
      <c r="GH366" s="117"/>
      <c r="GI366" s="117"/>
      <c r="GJ366" s="117"/>
      <c r="GK366" s="117"/>
      <c r="GL366" s="117"/>
      <c r="GM366" s="117"/>
      <c r="GN366" s="117"/>
      <c r="GO366" s="117"/>
      <c r="GP366" s="117"/>
      <c r="GQ366" s="117"/>
      <c r="GR366" s="117"/>
      <c r="GS366" s="117"/>
      <c r="GT366" s="117"/>
      <c r="GU366" s="117"/>
      <c r="GV366" s="117"/>
      <c r="GW366" s="117"/>
      <c r="GX366" s="117"/>
      <c r="GY366" s="117"/>
      <c r="GZ366" s="117"/>
      <c r="HA366" s="117"/>
      <c r="HB366" s="117"/>
      <c r="HC366" s="117"/>
      <c r="HD366" s="117"/>
      <c r="HE366" s="117"/>
      <c r="HF366" s="117"/>
      <c r="HG366" s="117"/>
      <c r="HH366" s="117"/>
      <c r="HI366" s="117"/>
      <c r="HJ366" s="117"/>
      <c r="HK366" s="117"/>
      <c r="HL366" s="117"/>
      <c r="HM366" s="117"/>
      <c r="HN366" s="117"/>
      <c r="HO366" s="117"/>
      <c r="HP366" s="117"/>
      <c r="HQ366" s="117"/>
      <c r="HR366" s="117"/>
      <c r="HS366" s="117"/>
      <c r="HT366" s="117"/>
      <c r="HU366" s="117"/>
      <c r="HV366" s="117"/>
      <c r="HW366" s="117"/>
      <c r="HX366" s="117"/>
      <c r="HY366" s="117"/>
      <c r="HZ366" s="117"/>
      <c r="IA366" s="117"/>
      <c r="IB366" s="117"/>
      <c r="IC366" s="117"/>
      <c r="ID366" s="117"/>
      <c r="IE366" s="117"/>
      <c r="IF366" s="117"/>
      <c r="IG366" s="117"/>
      <c r="IH366" s="117"/>
      <c r="II366" s="117"/>
      <c r="IJ366" s="117"/>
      <c r="IK366" s="117"/>
      <c r="IL366" s="117"/>
      <c r="IM366" s="117"/>
      <c r="IN366" s="117"/>
      <c r="IO366" s="117"/>
      <c r="IP366" s="117"/>
      <c r="IQ366" s="117"/>
      <c r="IR366" s="117"/>
      <c r="IS366" s="117"/>
      <c r="IT366" s="117"/>
      <c r="IU366" s="117"/>
      <c r="IV366" s="117"/>
      <c r="IW366" s="117"/>
    </row>
    <row r="367" customFormat="false" ht="12.75" hidden="false" customHeight="false" outlineLevel="0" collapsed="false">
      <c r="A367" s="117"/>
      <c r="B367" s="128"/>
      <c r="L367" s="117"/>
      <c r="M367" s="117"/>
      <c r="N367" s="117"/>
      <c r="O367" s="117"/>
      <c r="P367" s="117"/>
      <c r="Q367" s="117"/>
      <c r="R367" s="117"/>
      <c r="S367" s="117"/>
      <c r="T367" s="117"/>
      <c r="U367" s="117"/>
      <c r="V367" s="117"/>
      <c r="W367" s="117"/>
      <c r="X367" s="117"/>
      <c r="Y367" s="117"/>
      <c r="Z367" s="117"/>
      <c r="AA367" s="117"/>
      <c r="AB367" s="117"/>
      <c r="AC367" s="117"/>
      <c r="AD367" s="117"/>
      <c r="AE367" s="117"/>
      <c r="AF367" s="117"/>
      <c r="AG367" s="117"/>
      <c r="AH367" s="117"/>
      <c r="AI367" s="117"/>
      <c r="AJ367" s="117"/>
      <c r="AK367" s="117"/>
      <c r="AL367" s="117"/>
      <c r="AM367" s="117"/>
      <c r="AN367" s="117"/>
      <c r="AO367" s="117"/>
      <c r="AP367" s="117"/>
      <c r="AQ367" s="117"/>
      <c r="AR367" s="117"/>
      <c r="AS367" s="117"/>
      <c r="AT367" s="117"/>
      <c r="AU367" s="117"/>
      <c r="AV367" s="117"/>
      <c r="AW367" s="117"/>
      <c r="AX367" s="117"/>
      <c r="AY367" s="117"/>
      <c r="AZ367" s="117"/>
      <c r="BA367" s="117"/>
      <c r="BB367" s="117"/>
      <c r="BC367" s="117"/>
      <c r="BD367" s="117"/>
      <c r="BE367" s="117"/>
      <c r="BF367" s="117"/>
      <c r="BG367" s="117"/>
      <c r="BH367" s="117"/>
      <c r="BI367" s="117"/>
      <c r="BJ367" s="117"/>
      <c r="BK367" s="117"/>
      <c r="BL367" s="117"/>
      <c r="BM367" s="117"/>
      <c r="BN367" s="117"/>
      <c r="BO367" s="117"/>
      <c r="BP367" s="117"/>
      <c r="BQ367" s="117"/>
      <c r="BR367" s="117"/>
      <c r="BS367" s="117"/>
      <c r="BT367" s="117"/>
      <c r="BU367" s="117"/>
      <c r="BV367" s="117"/>
      <c r="BW367" s="117"/>
      <c r="BX367" s="117"/>
      <c r="BY367" s="117"/>
      <c r="BZ367" s="117"/>
      <c r="CA367" s="117"/>
      <c r="CB367" s="117"/>
      <c r="CC367" s="117"/>
      <c r="CD367" s="117"/>
      <c r="CE367" s="117"/>
      <c r="CF367" s="117"/>
      <c r="CG367" s="117"/>
      <c r="CH367" s="117"/>
      <c r="CI367" s="117"/>
      <c r="CJ367" s="117"/>
      <c r="CK367" s="117"/>
      <c r="CL367" s="117"/>
      <c r="CM367" s="117"/>
      <c r="CN367" s="117"/>
      <c r="CO367" s="117"/>
      <c r="CP367" s="117"/>
      <c r="CQ367" s="117"/>
      <c r="CR367" s="117"/>
      <c r="CS367" s="117"/>
      <c r="CT367" s="117"/>
      <c r="CU367" s="117"/>
      <c r="CV367" s="117"/>
      <c r="CW367" s="117"/>
      <c r="CX367" s="117"/>
      <c r="CY367" s="117"/>
      <c r="CZ367" s="117"/>
      <c r="DA367" s="117"/>
      <c r="DB367" s="117"/>
      <c r="DC367" s="117"/>
      <c r="DD367" s="117"/>
      <c r="DE367" s="117"/>
      <c r="DF367" s="117"/>
      <c r="DG367" s="117"/>
      <c r="DH367" s="117"/>
      <c r="DI367" s="117"/>
      <c r="DJ367" s="117"/>
      <c r="DK367" s="117"/>
      <c r="DL367" s="117"/>
      <c r="DM367" s="117"/>
      <c r="DN367" s="117"/>
      <c r="DO367" s="117"/>
      <c r="DP367" s="117"/>
      <c r="DQ367" s="117"/>
      <c r="DR367" s="117"/>
      <c r="DS367" s="117"/>
      <c r="DT367" s="117"/>
      <c r="DU367" s="117"/>
      <c r="DV367" s="117"/>
      <c r="DW367" s="117"/>
      <c r="DX367" s="117"/>
      <c r="DY367" s="117"/>
      <c r="DZ367" s="117"/>
      <c r="EA367" s="117"/>
      <c r="EB367" s="117"/>
      <c r="EC367" s="117"/>
      <c r="ED367" s="117"/>
      <c r="EE367" s="117"/>
      <c r="EF367" s="117"/>
      <c r="EG367" s="117"/>
      <c r="EH367" s="117"/>
      <c r="EI367" s="117"/>
      <c r="EJ367" s="117"/>
      <c r="EK367" s="117"/>
      <c r="EL367" s="117"/>
      <c r="EM367" s="117"/>
      <c r="EN367" s="117"/>
      <c r="EO367" s="117"/>
      <c r="EP367" s="117"/>
      <c r="EQ367" s="117"/>
      <c r="ER367" s="117"/>
      <c r="ES367" s="117"/>
      <c r="ET367" s="117"/>
      <c r="EU367" s="117"/>
      <c r="EV367" s="117"/>
      <c r="EW367" s="117"/>
      <c r="EX367" s="117"/>
      <c r="EY367" s="117"/>
      <c r="EZ367" s="117"/>
      <c r="FA367" s="117"/>
      <c r="FB367" s="117"/>
      <c r="FC367" s="117"/>
      <c r="FD367" s="117"/>
      <c r="FE367" s="117"/>
      <c r="FF367" s="117"/>
      <c r="FG367" s="117"/>
      <c r="FH367" s="117"/>
      <c r="FI367" s="117"/>
      <c r="FJ367" s="117"/>
      <c r="FK367" s="117"/>
      <c r="FL367" s="117"/>
      <c r="FM367" s="117"/>
      <c r="FN367" s="117"/>
      <c r="FO367" s="117"/>
      <c r="FP367" s="117"/>
      <c r="FQ367" s="117"/>
      <c r="FR367" s="117"/>
      <c r="FS367" s="117"/>
      <c r="FT367" s="117"/>
      <c r="FU367" s="117"/>
      <c r="FV367" s="117"/>
      <c r="FW367" s="117"/>
      <c r="FX367" s="117"/>
      <c r="FY367" s="117"/>
      <c r="FZ367" s="117"/>
      <c r="GA367" s="117"/>
      <c r="GB367" s="117"/>
      <c r="GC367" s="117"/>
      <c r="GD367" s="117"/>
      <c r="GE367" s="117"/>
      <c r="GF367" s="117"/>
      <c r="GG367" s="117"/>
      <c r="GH367" s="117"/>
      <c r="GI367" s="117"/>
      <c r="GJ367" s="117"/>
      <c r="GK367" s="117"/>
      <c r="GL367" s="117"/>
      <c r="GM367" s="117"/>
      <c r="GN367" s="117"/>
      <c r="GO367" s="117"/>
      <c r="GP367" s="117"/>
      <c r="GQ367" s="117"/>
      <c r="GR367" s="117"/>
      <c r="GS367" s="117"/>
      <c r="GT367" s="117"/>
      <c r="GU367" s="117"/>
      <c r="GV367" s="117"/>
      <c r="GW367" s="117"/>
      <c r="GX367" s="117"/>
      <c r="GY367" s="117"/>
      <c r="GZ367" s="117"/>
      <c r="HA367" s="117"/>
      <c r="HB367" s="117"/>
      <c r="HC367" s="117"/>
      <c r="HD367" s="117"/>
      <c r="HE367" s="117"/>
      <c r="HF367" s="117"/>
      <c r="HG367" s="117"/>
      <c r="HH367" s="117"/>
      <c r="HI367" s="117"/>
      <c r="HJ367" s="117"/>
      <c r="HK367" s="117"/>
      <c r="HL367" s="117"/>
      <c r="HM367" s="117"/>
      <c r="HN367" s="117"/>
      <c r="HO367" s="117"/>
      <c r="HP367" s="117"/>
      <c r="HQ367" s="117"/>
      <c r="HR367" s="117"/>
      <c r="HS367" s="117"/>
      <c r="HT367" s="117"/>
      <c r="HU367" s="117"/>
      <c r="HV367" s="117"/>
      <c r="HW367" s="117"/>
      <c r="HX367" s="117"/>
      <c r="HY367" s="117"/>
      <c r="HZ367" s="117"/>
      <c r="IA367" s="117"/>
      <c r="IB367" s="117"/>
      <c r="IC367" s="117"/>
      <c r="ID367" s="117"/>
      <c r="IE367" s="117"/>
      <c r="IF367" s="117"/>
      <c r="IG367" s="117"/>
      <c r="IH367" s="117"/>
      <c r="II367" s="117"/>
      <c r="IJ367" s="117"/>
      <c r="IK367" s="117"/>
      <c r="IL367" s="117"/>
      <c r="IM367" s="117"/>
      <c r="IN367" s="117"/>
      <c r="IO367" s="117"/>
      <c r="IP367" s="117"/>
      <c r="IQ367" s="117"/>
      <c r="IR367" s="117"/>
      <c r="IS367" s="117"/>
      <c r="IT367" s="117"/>
      <c r="IU367" s="117"/>
      <c r="IV367" s="117"/>
      <c r="IW367" s="117"/>
    </row>
    <row r="368" customFormat="false" ht="12.75" hidden="false" customHeight="false" outlineLevel="0" collapsed="false">
      <c r="A368" s="117"/>
      <c r="B368" s="128"/>
      <c r="L368" s="117"/>
      <c r="M368" s="117"/>
      <c r="N368" s="117"/>
      <c r="O368" s="117"/>
      <c r="P368" s="117"/>
      <c r="Q368" s="117"/>
      <c r="R368" s="117"/>
      <c r="S368" s="117"/>
      <c r="T368" s="117"/>
      <c r="U368" s="117"/>
      <c r="V368" s="117"/>
      <c r="W368" s="117"/>
      <c r="X368" s="117"/>
      <c r="Y368" s="117"/>
      <c r="Z368" s="117"/>
      <c r="AA368" s="117"/>
      <c r="AB368" s="117"/>
      <c r="AC368" s="117"/>
      <c r="AD368" s="117"/>
      <c r="AE368" s="117"/>
      <c r="AF368" s="117"/>
      <c r="AG368" s="117"/>
      <c r="AH368" s="117"/>
      <c r="AI368" s="117"/>
      <c r="AJ368" s="117"/>
      <c r="AK368" s="117"/>
      <c r="AL368" s="117"/>
      <c r="AM368" s="117"/>
      <c r="AN368" s="117"/>
      <c r="AO368" s="117"/>
      <c r="AP368" s="117"/>
      <c r="AQ368" s="117"/>
      <c r="AR368" s="117"/>
      <c r="AS368" s="117"/>
      <c r="AT368" s="117"/>
      <c r="AU368" s="117"/>
      <c r="AV368" s="117"/>
      <c r="AW368" s="117"/>
      <c r="AX368" s="117"/>
      <c r="AY368" s="117"/>
      <c r="AZ368" s="117"/>
      <c r="BA368" s="117"/>
      <c r="BB368" s="117"/>
      <c r="BC368" s="117"/>
      <c r="BD368" s="117"/>
      <c r="BE368" s="117"/>
      <c r="BF368" s="117"/>
      <c r="BG368" s="117"/>
      <c r="BH368" s="117"/>
      <c r="BI368" s="117"/>
      <c r="BJ368" s="117"/>
      <c r="BK368" s="117"/>
      <c r="BL368" s="117"/>
      <c r="BM368" s="117"/>
      <c r="BN368" s="117"/>
      <c r="BO368" s="117"/>
      <c r="BP368" s="117"/>
      <c r="BQ368" s="117"/>
      <c r="BR368" s="117"/>
      <c r="BS368" s="117"/>
      <c r="BT368" s="117"/>
      <c r="BU368" s="117"/>
      <c r="BV368" s="117"/>
      <c r="BW368" s="117"/>
      <c r="BX368" s="117"/>
      <c r="BY368" s="117"/>
      <c r="BZ368" s="117"/>
      <c r="CA368" s="117"/>
      <c r="CB368" s="117"/>
      <c r="CC368" s="117"/>
      <c r="CD368" s="117"/>
      <c r="CE368" s="117"/>
      <c r="CF368" s="117"/>
      <c r="CG368" s="117"/>
      <c r="CH368" s="117"/>
      <c r="CI368" s="117"/>
      <c r="CJ368" s="117"/>
      <c r="CK368" s="117"/>
      <c r="CL368" s="117"/>
      <c r="CM368" s="117"/>
      <c r="CN368" s="117"/>
      <c r="CO368" s="117"/>
      <c r="CP368" s="117"/>
      <c r="CQ368" s="117"/>
      <c r="CR368" s="117"/>
      <c r="CS368" s="117"/>
      <c r="CT368" s="117"/>
      <c r="CU368" s="117"/>
      <c r="CV368" s="117"/>
      <c r="CW368" s="117"/>
      <c r="CX368" s="117"/>
      <c r="CY368" s="117"/>
      <c r="CZ368" s="117"/>
      <c r="DA368" s="117"/>
      <c r="DB368" s="117"/>
      <c r="DC368" s="117"/>
      <c r="DD368" s="117"/>
      <c r="DE368" s="117"/>
      <c r="DF368" s="117"/>
      <c r="DG368" s="117"/>
      <c r="DH368" s="117"/>
      <c r="DI368" s="117"/>
      <c r="DJ368" s="117"/>
      <c r="DK368" s="117"/>
      <c r="DL368" s="117"/>
      <c r="DM368" s="117"/>
      <c r="DN368" s="117"/>
      <c r="DO368" s="117"/>
      <c r="DP368" s="117"/>
      <c r="DQ368" s="117"/>
      <c r="DR368" s="117"/>
      <c r="DS368" s="117"/>
      <c r="DT368" s="117"/>
      <c r="DU368" s="117"/>
      <c r="DV368" s="117"/>
      <c r="DW368" s="117"/>
      <c r="DX368" s="117"/>
      <c r="DY368" s="117"/>
      <c r="DZ368" s="117"/>
      <c r="EA368" s="117"/>
      <c r="EB368" s="117"/>
      <c r="EC368" s="117"/>
      <c r="ED368" s="117"/>
      <c r="EE368" s="117"/>
      <c r="EF368" s="117"/>
      <c r="EG368" s="117"/>
      <c r="EH368" s="117"/>
      <c r="EI368" s="117"/>
      <c r="EJ368" s="117"/>
      <c r="EK368" s="117"/>
      <c r="EL368" s="117"/>
      <c r="EM368" s="117"/>
      <c r="EN368" s="117"/>
      <c r="EO368" s="117"/>
      <c r="EP368" s="117"/>
      <c r="EQ368" s="117"/>
      <c r="ER368" s="117"/>
      <c r="ES368" s="117"/>
      <c r="ET368" s="117"/>
      <c r="EU368" s="117"/>
      <c r="EV368" s="117"/>
      <c r="EW368" s="117"/>
      <c r="EX368" s="117"/>
      <c r="EY368" s="117"/>
      <c r="EZ368" s="117"/>
      <c r="FA368" s="117"/>
      <c r="FB368" s="117"/>
      <c r="FC368" s="117"/>
      <c r="FD368" s="117"/>
      <c r="FE368" s="117"/>
      <c r="FF368" s="117"/>
      <c r="FG368" s="117"/>
      <c r="FH368" s="117"/>
      <c r="FI368" s="117"/>
      <c r="FJ368" s="117"/>
      <c r="FK368" s="117"/>
      <c r="FL368" s="117"/>
      <c r="FM368" s="117"/>
      <c r="FN368" s="117"/>
      <c r="FO368" s="117"/>
      <c r="FP368" s="117"/>
      <c r="FQ368" s="117"/>
      <c r="FR368" s="117"/>
      <c r="FS368" s="117"/>
      <c r="FT368" s="117"/>
      <c r="FU368" s="117"/>
      <c r="FV368" s="117"/>
      <c r="FW368" s="117"/>
      <c r="FX368" s="117"/>
      <c r="FY368" s="117"/>
      <c r="FZ368" s="117"/>
      <c r="GA368" s="117"/>
      <c r="GB368" s="117"/>
      <c r="GC368" s="117"/>
      <c r="GD368" s="117"/>
      <c r="GE368" s="117"/>
      <c r="GF368" s="117"/>
      <c r="GG368" s="117"/>
      <c r="GH368" s="117"/>
      <c r="GI368" s="117"/>
      <c r="GJ368" s="117"/>
      <c r="GK368" s="117"/>
      <c r="GL368" s="117"/>
      <c r="GM368" s="117"/>
      <c r="GN368" s="117"/>
      <c r="GO368" s="117"/>
      <c r="GP368" s="117"/>
      <c r="GQ368" s="117"/>
      <c r="GR368" s="117"/>
      <c r="GS368" s="117"/>
      <c r="GT368" s="117"/>
      <c r="GU368" s="117"/>
      <c r="GV368" s="117"/>
      <c r="GW368" s="117"/>
      <c r="GX368" s="117"/>
      <c r="GY368" s="117"/>
      <c r="GZ368" s="117"/>
      <c r="HA368" s="117"/>
      <c r="HB368" s="117"/>
      <c r="HC368" s="117"/>
      <c r="HD368" s="117"/>
      <c r="HE368" s="117"/>
      <c r="HF368" s="117"/>
      <c r="HG368" s="117"/>
      <c r="HH368" s="117"/>
      <c r="HI368" s="117"/>
      <c r="HJ368" s="117"/>
      <c r="HK368" s="117"/>
      <c r="HL368" s="117"/>
      <c r="HM368" s="117"/>
      <c r="HN368" s="117"/>
      <c r="HO368" s="117"/>
      <c r="HP368" s="117"/>
      <c r="HQ368" s="117"/>
      <c r="HR368" s="117"/>
      <c r="HS368" s="117"/>
      <c r="HT368" s="117"/>
      <c r="HU368" s="117"/>
      <c r="HV368" s="117"/>
      <c r="HW368" s="117"/>
      <c r="HX368" s="117"/>
      <c r="HY368" s="117"/>
      <c r="HZ368" s="117"/>
      <c r="IA368" s="117"/>
      <c r="IB368" s="117"/>
      <c r="IC368" s="117"/>
      <c r="ID368" s="117"/>
      <c r="IE368" s="117"/>
      <c r="IF368" s="117"/>
      <c r="IG368" s="117"/>
      <c r="IH368" s="117"/>
      <c r="II368" s="117"/>
      <c r="IJ368" s="117"/>
      <c r="IK368" s="117"/>
      <c r="IL368" s="117"/>
      <c r="IM368" s="117"/>
      <c r="IN368" s="117"/>
      <c r="IO368" s="117"/>
      <c r="IP368" s="117"/>
      <c r="IQ368" s="117"/>
      <c r="IR368" s="117"/>
      <c r="IS368" s="117"/>
      <c r="IT368" s="117"/>
      <c r="IU368" s="117"/>
      <c r="IV368" s="117"/>
      <c r="IW368" s="117"/>
    </row>
    <row r="369" customFormat="false" ht="12.75" hidden="false" customHeight="false" outlineLevel="0" collapsed="false">
      <c r="A369" s="117"/>
      <c r="B369" s="128"/>
      <c r="L369" s="117"/>
      <c r="M369" s="117"/>
      <c r="N369" s="117"/>
      <c r="O369" s="117"/>
      <c r="P369" s="117"/>
      <c r="Q369" s="117"/>
      <c r="R369" s="117"/>
      <c r="S369" s="117"/>
      <c r="T369" s="117"/>
      <c r="U369" s="117"/>
      <c r="V369" s="117"/>
      <c r="W369" s="117"/>
      <c r="X369" s="117"/>
      <c r="Y369" s="117"/>
      <c r="Z369" s="117"/>
      <c r="AA369" s="117"/>
      <c r="AB369" s="117"/>
      <c r="AC369" s="117"/>
      <c r="AD369" s="117"/>
      <c r="AE369" s="117"/>
      <c r="AF369" s="117"/>
      <c r="AG369" s="117"/>
      <c r="AH369" s="117"/>
      <c r="AI369" s="117"/>
      <c r="AJ369" s="117"/>
      <c r="AK369" s="117"/>
      <c r="AL369" s="117"/>
      <c r="AM369" s="117"/>
      <c r="AN369" s="117"/>
      <c r="AO369" s="117"/>
      <c r="AP369" s="117"/>
      <c r="AQ369" s="117"/>
      <c r="AR369" s="117"/>
      <c r="AS369" s="117"/>
      <c r="AT369" s="117"/>
      <c r="AU369" s="117"/>
      <c r="AV369" s="117"/>
      <c r="AW369" s="117"/>
      <c r="AX369" s="117"/>
      <c r="AY369" s="117"/>
      <c r="AZ369" s="117"/>
      <c r="BA369" s="117"/>
      <c r="BB369" s="117"/>
      <c r="BC369" s="117"/>
      <c r="BD369" s="117"/>
      <c r="BE369" s="117"/>
      <c r="BF369" s="117"/>
      <c r="BG369" s="117"/>
      <c r="BH369" s="117"/>
      <c r="BI369" s="117"/>
      <c r="BJ369" s="117"/>
      <c r="BK369" s="117"/>
      <c r="BL369" s="117"/>
      <c r="BM369" s="117"/>
      <c r="BN369" s="117"/>
      <c r="BO369" s="117"/>
      <c r="BP369" s="117"/>
      <c r="BQ369" s="117"/>
      <c r="BR369" s="117"/>
      <c r="BS369" s="117"/>
      <c r="BT369" s="117"/>
      <c r="BU369" s="117"/>
      <c r="BV369" s="117"/>
      <c r="BW369" s="117"/>
      <c r="BX369" s="117"/>
      <c r="BY369" s="117"/>
      <c r="BZ369" s="117"/>
      <c r="CA369" s="117"/>
      <c r="CB369" s="117"/>
      <c r="CC369" s="117"/>
      <c r="CD369" s="117"/>
      <c r="CE369" s="117"/>
      <c r="CF369" s="117"/>
      <c r="CG369" s="117"/>
      <c r="CH369" s="117"/>
      <c r="CI369" s="117"/>
      <c r="CJ369" s="117"/>
      <c r="CK369" s="117"/>
      <c r="CL369" s="117"/>
      <c r="CM369" s="117"/>
      <c r="CN369" s="117"/>
      <c r="CO369" s="117"/>
      <c r="CP369" s="117"/>
      <c r="CQ369" s="117"/>
      <c r="CR369" s="117"/>
      <c r="CS369" s="117"/>
      <c r="CT369" s="117"/>
      <c r="CU369" s="117"/>
      <c r="CV369" s="117"/>
      <c r="CW369" s="117"/>
      <c r="CX369" s="117"/>
      <c r="CY369" s="117"/>
      <c r="CZ369" s="117"/>
      <c r="DA369" s="117"/>
      <c r="DB369" s="117"/>
      <c r="DC369" s="117"/>
      <c r="DD369" s="117"/>
      <c r="DE369" s="117"/>
      <c r="DF369" s="117"/>
      <c r="DG369" s="117"/>
      <c r="DH369" s="117"/>
      <c r="DI369" s="117"/>
      <c r="DJ369" s="117"/>
      <c r="DK369" s="117"/>
      <c r="DL369" s="117"/>
      <c r="DM369" s="117"/>
      <c r="DN369" s="117"/>
      <c r="DO369" s="117"/>
      <c r="DP369" s="117"/>
      <c r="DQ369" s="117"/>
      <c r="DR369" s="117"/>
      <c r="DS369" s="117"/>
      <c r="DT369" s="117"/>
      <c r="DU369" s="117"/>
      <c r="DV369" s="117"/>
      <c r="DW369" s="117"/>
      <c r="DX369" s="117"/>
      <c r="DY369" s="117"/>
      <c r="DZ369" s="117"/>
      <c r="EA369" s="117"/>
      <c r="EB369" s="117"/>
      <c r="EC369" s="117"/>
      <c r="ED369" s="117"/>
      <c r="EE369" s="117"/>
      <c r="EF369" s="117"/>
      <c r="EG369" s="117"/>
      <c r="EH369" s="117"/>
      <c r="EI369" s="117"/>
      <c r="EJ369" s="117"/>
      <c r="EK369" s="117"/>
      <c r="EL369" s="117"/>
      <c r="EM369" s="117"/>
      <c r="EN369" s="117"/>
      <c r="EO369" s="117"/>
      <c r="EP369" s="117"/>
      <c r="EQ369" s="117"/>
      <c r="ER369" s="117"/>
      <c r="ES369" s="117"/>
      <c r="ET369" s="117"/>
      <c r="EU369" s="117"/>
      <c r="EV369" s="117"/>
      <c r="EW369" s="117"/>
      <c r="EX369" s="117"/>
      <c r="EY369" s="117"/>
      <c r="EZ369" s="117"/>
      <c r="FA369" s="117"/>
      <c r="FB369" s="117"/>
      <c r="FC369" s="117"/>
      <c r="FD369" s="117"/>
      <c r="FE369" s="117"/>
      <c r="FF369" s="117"/>
      <c r="FG369" s="117"/>
      <c r="FH369" s="117"/>
      <c r="FI369" s="117"/>
      <c r="FJ369" s="117"/>
      <c r="FK369" s="117"/>
      <c r="FL369" s="117"/>
      <c r="FM369" s="117"/>
      <c r="FN369" s="117"/>
      <c r="FO369" s="117"/>
      <c r="FP369" s="117"/>
      <c r="FQ369" s="117"/>
      <c r="FR369" s="117"/>
      <c r="FS369" s="117"/>
      <c r="FT369" s="117"/>
      <c r="FU369" s="117"/>
      <c r="FV369" s="117"/>
      <c r="FW369" s="117"/>
      <c r="FX369" s="117"/>
      <c r="FY369" s="117"/>
      <c r="FZ369" s="117"/>
      <c r="GA369" s="117"/>
      <c r="GB369" s="117"/>
      <c r="GC369" s="117"/>
      <c r="GD369" s="117"/>
      <c r="GE369" s="117"/>
      <c r="GF369" s="117"/>
      <c r="GG369" s="117"/>
      <c r="GH369" s="117"/>
      <c r="GI369" s="117"/>
      <c r="GJ369" s="117"/>
      <c r="GK369" s="117"/>
      <c r="GL369" s="117"/>
      <c r="GM369" s="117"/>
      <c r="GN369" s="117"/>
      <c r="GO369" s="117"/>
      <c r="GP369" s="117"/>
      <c r="GQ369" s="117"/>
      <c r="GR369" s="117"/>
      <c r="GS369" s="117"/>
      <c r="GT369" s="117"/>
      <c r="GU369" s="117"/>
      <c r="GV369" s="117"/>
      <c r="GW369" s="117"/>
      <c r="GX369" s="117"/>
      <c r="GY369" s="117"/>
      <c r="GZ369" s="117"/>
      <c r="HA369" s="117"/>
      <c r="HB369" s="117"/>
      <c r="HC369" s="117"/>
      <c r="HD369" s="117"/>
      <c r="HE369" s="117"/>
      <c r="HF369" s="117"/>
      <c r="HG369" s="117"/>
      <c r="HH369" s="117"/>
      <c r="HI369" s="117"/>
      <c r="HJ369" s="117"/>
      <c r="HK369" s="117"/>
      <c r="HL369" s="117"/>
      <c r="HM369" s="117"/>
      <c r="HN369" s="117"/>
      <c r="HO369" s="117"/>
      <c r="HP369" s="117"/>
      <c r="HQ369" s="117"/>
      <c r="HR369" s="117"/>
      <c r="HS369" s="117"/>
      <c r="HT369" s="117"/>
      <c r="HU369" s="117"/>
      <c r="HV369" s="117"/>
      <c r="HW369" s="117"/>
      <c r="HX369" s="117"/>
      <c r="HY369" s="117"/>
      <c r="HZ369" s="117"/>
      <c r="IA369" s="117"/>
      <c r="IB369" s="117"/>
      <c r="IC369" s="117"/>
      <c r="ID369" s="117"/>
      <c r="IE369" s="117"/>
      <c r="IF369" s="117"/>
      <c r="IG369" s="117"/>
      <c r="IH369" s="117"/>
      <c r="II369" s="117"/>
      <c r="IJ369" s="117"/>
      <c r="IK369" s="117"/>
      <c r="IL369" s="117"/>
      <c r="IM369" s="117"/>
      <c r="IN369" s="117"/>
      <c r="IO369" s="117"/>
      <c r="IP369" s="117"/>
      <c r="IQ369" s="117"/>
      <c r="IR369" s="117"/>
      <c r="IS369" s="117"/>
      <c r="IT369" s="117"/>
      <c r="IU369" s="117"/>
      <c r="IV369" s="117"/>
      <c r="IW369" s="117"/>
    </row>
    <row r="370" customFormat="false" ht="12.75" hidden="false" customHeight="false" outlineLevel="0" collapsed="false">
      <c r="A370" s="117"/>
      <c r="B370" s="128"/>
      <c r="L370" s="117"/>
      <c r="M370" s="117"/>
      <c r="N370" s="117"/>
      <c r="O370" s="117"/>
      <c r="P370" s="117"/>
      <c r="Q370" s="117"/>
      <c r="R370" s="117"/>
      <c r="S370" s="117"/>
      <c r="T370" s="117"/>
      <c r="U370" s="117"/>
      <c r="V370" s="117"/>
      <c r="W370" s="117"/>
      <c r="X370" s="117"/>
      <c r="Y370" s="117"/>
      <c r="Z370" s="117"/>
      <c r="AA370" s="117"/>
      <c r="AB370" s="117"/>
      <c r="AC370" s="117"/>
      <c r="AD370" s="117"/>
      <c r="AE370" s="117"/>
      <c r="AF370" s="117"/>
      <c r="AG370" s="117"/>
      <c r="AH370" s="117"/>
      <c r="AI370" s="117"/>
      <c r="AJ370" s="117"/>
      <c r="AK370" s="117"/>
      <c r="AL370" s="117"/>
      <c r="AM370" s="117"/>
      <c r="AN370" s="117"/>
      <c r="AO370" s="117"/>
      <c r="AP370" s="117"/>
      <c r="AQ370" s="117"/>
      <c r="AR370" s="117"/>
      <c r="AS370" s="117"/>
      <c r="AT370" s="117"/>
      <c r="AU370" s="117"/>
      <c r="AV370" s="117"/>
      <c r="AW370" s="117"/>
      <c r="AX370" s="117"/>
      <c r="AY370" s="117"/>
      <c r="AZ370" s="117"/>
      <c r="BA370" s="117"/>
      <c r="BB370" s="117"/>
      <c r="BC370" s="117"/>
      <c r="BD370" s="117"/>
      <c r="BE370" s="117"/>
      <c r="BF370" s="117"/>
      <c r="BG370" s="117"/>
      <c r="BH370" s="117"/>
      <c r="BI370" s="117"/>
      <c r="BJ370" s="117"/>
      <c r="BK370" s="117"/>
      <c r="BL370" s="117"/>
      <c r="BM370" s="117"/>
      <c r="BN370" s="117"/>
      <c r="BO370" s="117"/>
      <c r="BP370" s="117"/>
      <c r="BQ370" s="117"/>
      <c r="BR370" s="117"/>
      <c r="BS370" s="117"/>
      <c r="BT370" s="117"/>
      <c r="BU370" s="117"/>
      <c r="BV370" s="117"/>
      <c r="BW370" s="117"/>
      <c r="BX370" s="117"/>
      <c r="BY370" s="117"/>
      <c r="BZ370" s="117"/>
      <c r="CA370" s="117"/>
      <c r="CB370" s="117"/>
      <c r="CC370" s="117"/>
      <c r="CD370" s="117"/>
      <c r="CE370" s="117"/>
      <c r="CF370" s="117"/>
      <c r="CG370" s="117"/>
      <c r="CH370" s="117"/>
      <c r="CI370" s="117"/>
      <c r="CJ370" s="117"/>
      <c r="CK370" s="117"/>
      <c r="CL370" s="117"/>
      <c r="CM370" s="117"/>
      <c r="CN370" s="117"/>
      <c r="CO370" s="117"/>
      <c r="CP370" s="117"/>
      <c r="CQ370" s="117"/>
      <c r="CR370" s="117"/>
      <c r="CS370" s="117"/>
      <c r="CT370" s="117"/>
      <c r="CU370" s="117"/>
      <c r="CV370" s="117"/>
      <c r="CW370" s="117"/>
      <c r="CX370" s="117"/>
      <c r="CY370" s="117"/>
      <c r="CZ370" s="117"/>
      <c r="DA370" s="117"/>
      <c r="DB370" s="117"/>
      <c r="DC370" s="117"/>
      <c r="DD370" s="117"/>
      <c r="DE370" s="117"/>
      <c r="DF370" s="117"/>
      <c r="DG370" s="117"/>
      <c r="DH370" s="117"/>
      <c r="DI370" s="117"/>
      <c r="DJ370" s="117"/>
      <c r="DK370" s="117"/>
      <c r="DL370" s="117"/>
      <c r="DM370" s="117"/>
      <c r="DN370" s="117"/>
      <c r="DO370" s="117"/>
      <c r="DP370" s="117"/>
      <c r="DQ370" s="117"/>
      <c r="DR370" s="117"/>
      <c r="DS370" s="117"/>
      <c r="DT370" s="117"/>
      <c r="DU370" s="117"/>
      <c r="DV370" s="117"/>
      <c r="DW370" s="117"/>
      <c r="DX370" s="117"/>
      <c r="DY370" s="117"/>
      <c r="DZ370" s="117"/>
      <c r="EA370" s="117"/>
      <c r="EB370" s="117"/>
      <c r="EC370" s="117"/>
      <c r="ED370" s="117"/>
      <c r="EE370" s="117"/>
      <c r="EF370" s="117"/>
      <c r="EG370" s="117"/>
      <c r="EH370" s="117"/>
      <c r="EI370" s="117"/>
      <c r="EJ370" s="117"/>
      <c r="EK370" s="117"/>
      <c r="EL370" s="117"/>
      <c r="EM370" s="117"/>
      <c r="EN370" s="117"/>
      <c r="EO370" s="117"/>
      <c r="EP370" s="117"/>
      <c r="EQ370" s="117"/>
      <c r="ER370" s="117"/>
      <c r="ES370" s="117"/>
      <c r="ET370" s="117"/>
      <c r="EU370" s="117"/>
      <c r="EV370" s="117"/>
      <c r="EW370" s="117"/>
      <c r="EX370" s="117"/>
      <c r="EY370" s="117"/>
      <c r="EZ370" s="117"/>
      <c r="FA370" s="117"/>
      <c r="FB370" s="117"/>
      <c r="FC370" s="117"/>
      <c r="FD370" s="117"/>
      <c r="FE370" s="117"/>
      <c r="FF370" s="117"/>
      <c r="FG370" s="117"/>
      <c r="FH370" s="117"/>
      <c r="FI370" s="117"/>
      <c r="FJ370" s="117"/>
      <c r="FK370" s="117"/>
      <c r="FL370" s="117"/>
      <c r="FM370" s="117"/>
      <c r="FN370" s="117"/>
      <c r="FO370" s="117"/>
      <c r="FP370" s="117"/>
      <c r="FQ370" s="117"/>
      <c r="FR370" s="117"/>
      <c r="FS370" s="117"/>
      <c r="FT370" s="117"/>
      <c r="FU370" s="117"/>
      <c r="FV370" s="117"/>
      <c r="FW370" s="117"/>
      <c r="FX370" s="117"/>
      <c r="FY370" s="117"/>
      <c r="FZ370" s="117"/>
      <c r="GA370" s="117"/>
      <c r="GB370" s="117"/>
      <c r="GC370" s="117"/>
      <c r="GD370" s="117"/>
      <c r="GE370" s="117"/>
      <c r="GF370" s="117"/>
      <c r="GG370" s="117"/>
      <c r="GH370" s="117"/>
      <c r="GI370" s="117"/>
      <c r="GJ370" s="117"/>
      <c r="GK370" s="117"/>
      <c r="GL370" s="117"/>
      <c r="GM370" s="117"/>
      <c r="GN370" s="117"/>
      <c r="GO370" s="117"/>
      <c r="GP370" s="117"/>
      <c r="GQ370" s="117"/>
      <c r="GR370" s="117"/>
      <c r="GS370" s="117"/>
      <c r="GT370" s="117"/>
      <c r="GU370" s="117"/>
      <c r="GV370" s="117"/>
      <c r="GW370" s="117"/>
      <c r="GX370" s="117"/>
      <c r="GY370" s="117"/>
      <c r="GZ370" s="117"/>
      <c r="HA370" s="117"/>
      <c r="HB370" s="117"/>
      <c r="HC370" s="117"/>
      <c r="HD370" s="117"/>
      <c r="HE370" s="117"/>
      <c r="HF370" s="117"/>
      <c r="HG370" s="117"/>
      <c r="HH370" s="117"/>
      <c r="HI370" s="117"/>
      <c r="HJ370" s="117"/>
      <c r="HK370" s="117"/>
      <c r="HL370" s="117"/>
      <c r="HM370" s="117"/>
      <c r="HN370" s="117"/>
      <c r="HO370" s="117"/>
      <c r="HP370" s="117"/>
      <c r="HQ370" s="117"/>
      <c r="HR370" s="117"/>
      <c r="HS370" s="117"/>
      <c r="HT370" s="117"/>
      <c r="HU370" s="117"/>
      <c r="HV370" s="117"/>
      <c r="HW370" s="117"/>
      <c r="HX370" s="117"/>
      <c r="HY370" s="117"/>
      <c r="HZ370" s="117"/>
      <c r="IA370" s="117"/>
      <c r="IB370" s="117"/>
      <c r="IC370" s="117"/>
      <c r="ID370" s="117"/>
      <c r="IE370" s="117"/>
      <c r="IF370" s="117"/>
      <c r="IG370" s="117"/>
      <c r="IH370" s="117"/>
      <c r="II370" s="117"/>
      <c r="IJ370" s="117"/>
      <c r="IK370" s="117"/>
      <c r="IL370" s="117"/>
      <c r="IM370" s="117"/>
      <c r="IN370" s="117"/>
      <c r="IO370" s="117"/>
      <c r="IP370" s="117"/>
      <c r="IQ370" s="117"/>
      <c r="IR370" s="117"/>
      <c r="IS370" s="117"/>
      <c r="IT370" s="117"/>
      <c r="IU370" s="117"/>
      <c r="IV370" s="117"/>
      <c r="IW370" s="117"/>
    </row>
    <row r="371" customFormat="false" ht="12.75" hidden="false" customHeight="false" outlineLevel="0" collapsed="false">
      <c r="A371" s="117"/>
      <c r="B371" s="128"/>
      <c r="L371" s="117"/>
      <c r="M371" s="117"/>
      <c r="N371" s="117"/>
      <c r="O371" s="117"/>
      <c r="P371" s="117"/>
      <c r="Q371" s="117"/>
      <c r="R371" s="117"/>
      <c r="S371" s="117"/>
      <c r="T371" s="117"/>
      <c r="U371" s="117"/>
      <c r="V371" s="117"/>
      <c r="W371" s="117"/>
      <c r="X371" s="117"/>
      <c r="Y371" s="117"/>
      <c r="Z371" s="117"/>
      <c r="AA371" s="117"/>
      <c r="AB371" s="117"/>
      <c r="AC371" s="117"/>
      <c r="AD371" s="117"/>
      <c r="AE371" s="117"/>
      <c r="AF371" s="117"/>
      <c r="AG371" s="117"/>
      <c r="AH371" s="117"/>
      <c r="AI371" s="117"/>
      <c r="AJ371" s="117"/>
      <c r="AK371" s="117"/>
      <c r="AL371" s="117"/>
      <c r="AM371" s="117"/>
      <c r="AN371" s="117"/>
      <c r="AO371" s="117"/>
      <c r="AP371" s="117"/>
      <c r="AQ371" s="117"/>
      <c r="AR371" s="117"/>
      <c r="AS371" s="117"/>
      <c r="AT371" s="117"/>
      <c r="AU371" s="117"/>
      <c r="AV371" s="117"/>
      <c r="AW371" s="117"/>
      <c r="AX371" s="117"/>
      <c r="AY371" s="117"/>
      <c r="AZ371" s="117"/>
      <c r="BA371" s="117"/>
      <c r="BB371" s="117"/>
      <c r="BC371" s="117"/>
      <c r="BD371" s="117"/>
      <c r="BE371" s="117"/>
      <c r="BF371" s="117"/>
      <c r="BG371" s="117"/>
      <c r="BH371" s="117"/>
      <c r="BI371" s="117"/>
      <c r="BJ371" s="117"/>
      <c r="BK371" s="117"/>
      <c r="BL371" s="117"/>
      <c r="BM371" s="117"/>
      <c r="BN371" s="117"/>
      <c r="BO371" s="117"/>
      <c r="BP371" s="117"/>
      <c r="BQ371" s="117"/>
      <c r="BR371" s="117"/>
      <c r="BS371" s="117"/>
      <c r="BT371" s="117"/>
      <c r="BU371" s="117"/>
      <c r="BV371" s="117"/>
      <c r="BW371" s="117"/>
      <c r="BX371" s="117"/>
      <c r="BY371" s="117"/>
      <c r="BZ371" s="117"/>
      <c r="CA371" s="117"/>
      <c r="CB371" s="117"/>
      <c r="CC371" s="117"/>
      <c r="CD371" s="117"/>
      <c r="CE371" s="117"/>
      <c r="CF371" s="117"/>
      <c r="CG371" s="117"/>
      <c r="CH371" s="117"/>
      <c r="CI371" s="117"/>
      <c r="CJ371" s="117"/>
      <c r="CK371" s="117"/>
      <c r="CL371" s="117"/>
      <c r="CM371" s="117"/>
      <c r="CN371" s="117"/>
      <c r="CO371" s="117"/>
      <c r="CP371" s="117"/>
      <c r="CQ371" s="117"/>
      <c r="CR371" s="117"/>
      <c r="CS371" s="117"/>
      <c r="CT371" s="117"/>
      <c r="CU371" s="117"/>
      <c r="CV371" s="117"/>
      <c r="CW371" s="117"/>
      <c r="CX371" s="117"/>
      <c r="CY371" s="117"/>
      <c r="CZ371" s="117"/>
      <c r="DA371" s="117"/>
      <c r="DB371" s="117"/>
      <c r="DC371" s="117"/>
      <c r="DD371" s="117"/>
      <c r="DE371" s="117"/>
      <c r="DF371" s="117"/>
      <c r="DG371" s="117"/>
      <c r="DH371" s="117"/>
      <c r="DI371" s="117"/>
      <c r="DJ371" s="117"/>
      <c r="DK371" s="117"/>
      <c r="DL371" s="117"/>
      <c r="DM371" s="117"/>
      <c r="DN371" s="117"/>
      <c r="DO371" s="117"/>
      <c r="DP371" s="117"/>
      <c r="DQ371" s="117"/>
      <c r="DR371" s="117"/>
      <c r="DS371" s="117"/>
      <c r="DT371" s="117"/>
      <c r="DU371" s="117"/>
      <c r="DV371" s="117"/>
      <c r="DW371" s="117"/>
      <c r="DX371" s="117"/>
      <c r="DY371" s="117"/>
      <c r="DZ371" s="117"/>
      <c r="EA371" s="117"/>
      <c r="EB371" s="117"/>
      <c r="EC371" s="117"/>
      <c r="ED371" s="117"/>
      <c r="EE371" s="117"/>
      <c r="EF371" s="117"/>
      <c r="EG371" s="117"/>
      <c r="EH371" s="117"/>
      <c r="EI371" s="117"/>
      <c r="EJ371" s="117"/>
      <c r="EK371" s="117"/>
      <c r="EL371" s="117"/>
      <c r="EM371" s="117"/>
      <c r="EN371" s="117"/>
      <c r="EO371" s="117"/>
      <c r="EP371" s="117"/>
      <c r="EQ371" s="117"/>
      <c r="ER371" s="117"/>
      <c r="ES371" s="117"/>
      <c r="ET371" s="117"/>
      <c r="EU371" s="117"/>
      <c r="EV371" s="117"/>
      <c r="EW371" s="117"/>
      <c r="EX371" s="117"/>
      <c r="EY371" s="117"/>
      <c r="EZ371" s="117"/>
      <c r="FA371" s="117"/>
      <c r="FB371" s="117"/>
      <c r="FC371" s="117"/>
      <c r="FD371" s="117"/>
      <c r="FE371" s="117"/>
      <c r="FF371" s="117"/>
      <c r="FG371" s="117"/>
      <c r="FH371" s="117"/>
      <c r="FI371" s="117"/>
      <c r="FJ371" s="117"/>
      <c r="FK371" s="117"/>
      <c r="FL371" s="117"/>
      <c r="FM371" s="117"/>
      <c r="FN371" s="117"/>
      <c r="FO371" s="117"/>
      <c r="FP371" s="117"/>
      <c r="FQ371" s="117"/>
      <c r="FR371" s="117"/>
      <c r="FS371" s="117"/>
      <c r="FT371" s="117"/>
      <c r="FU371" s="117"/>
      <c r="FV371" s="117"/>
      <c r="FW371" s="117"/>
      <c r="FX371" s="117"/>
      <c r="FY371" s="117"/>
      <c r="FZ371" s="117"/>
      <c r="GA371" s="117"/>
      <c r="GB371" s="117"/>
      <c r="GC371" s="117"/>
      <c r="GD371" s="117"/>
      <c r="GE371" s="117"/>
      <c r="GF371" s="117"/>
      <c r="GG371" s="117"/>
      <c r="GH371" s="117"/>
      <c r="GI371" s="117"/>
      <c r="GJ371" s="117"/>
      <c r="GK371" s="117"/>
      <c r="GL371" s="117"/>
      <c r="GM371" s="117"/>
      <c r="GN371" s="117"/>
      <c r="GO371" s="117"/>
      <c r="GP371" s="117"/>
      <c r="GQ371" s="117"/>
      <c r="GR371" s="117"/>
      <c r="GS371" s="117"/>
      <c r="GT371" s="117"/>
      <c r="GU371" s="117"/>
      <c r="GV371" s="117"/>
      <c r="GW371" s="117"/>
      <c r="GX371" s="117"/>
      <c r="GY371" s="117"/>
      <c r="GZ371" s="117"/>
      <c r="HA371" s="117"/>
      <c r="HB371" s="117"/>
      <c r="HC371" s="117"/>
      <c r="HD371" s="117"/>
      <c r="HE371" s="117"/>
      <c r="HF371" s="117"/>
      <c r="HG371" s="117"/>
      <c r="HH371" s="117"/>
      <c r="HI371" s="117"/>
      <c r="HJ371" s="117"/>
      <c r="HK371" s="117"/>
      <c r="HL371" s="117"/>
      <c r="HM371" s="117"/>
      <c r="HN371" s="117"/>
      <c r="HO371" s="117"/>
      <c r="HP371" s="117"/>
      <c r="HQ371" s="117"/>
      <c r="HR371" s="117"/>
      <c r="HS371" s="117"/>
      <c r="HT371" s="117"/>
      <c r="HU371" s="117"/>
      <c r="HV371" s="117"/>
      <c r="HW371" s="117"/>
      <c r="HX371" s="117"/>
      <c r="HY371" s="117"/>
      <c r="HZ371" s="117"/>
      <c r="IA371" s="117"/>
      <c r="IB371" s="117"/>
      <c r="IC371" s="117"/>
      <c r="ID371" s="117"/>
      <c r="IE371" s="117"/>
      <c r="IF371" s="117"/>
      <c r="IG371" s="117"/>
      <c r="IH371" s="117"/>
      <c r="II371" s="117"/>
      <c r="IJ371" s="117"/>
      <c r="IK371" s="117"/>
      <c r="IL371" s="117"/>
      <c r="IM371" s="117"/>
      <c r="IN371" s="117"/>
      <c r="IO371" s="117"/>
      <c r="IP371" s="117"/>
      <c r="IQ371" s="117"/>
      <c r="IR371" s="117"/>
      <c r="IS371" s="117"/>
      <c r="IT371" s="117"/>
      <c r="IU371" s="117"/>
      <c r="IV371" s="117"/>
      <c r="IW371" s="117"/>
    </row>
    <row r="372" customFormat="false" ht="12.75" hidden="false" customHeight="false" outlineLevel="0" collapsed="false">
      <c r="A372" s="117"/>
      <c r="B372" s="128"/>
      <c r="L372" s="117"/>
      <c r="M372" s="117"/>
      <c r="N372" s="117"/>
      <c r="O372" s="117"/>
      <c r="P372" s="117"/>
      <c r="Q372" s="117"/>
      <c r="R372" s="117"/>
      <c r="S372" s="117"/>
      <c r="T372" s="117"/>
      <c r="U372" s="117"/>
      <c r="V372" s="117"/>
      <c r="W372" s="117"/>
      <c r="X372" s="117"/>
      <c r="Y372" s="117"/>
      <c r="Z372" s="117"/>
      <c r="AA372" s="117"/>
      <c r="AB372" s="117"/>
      <c r="AC372" s="117"/>
      <c r="AD372" s="117"/>
      <c r="AE372" s="117"/>
      <c r="AF372" s="117"/>
      <c r="AG372" s="117"/>
      <c r="AH372" s="117"/>
      <c r="AI372" s="117"/>
      <c r="AJ372" s="117"/>
      <c r="AK372" s="117"/>
      <c r="AL372" s="117"/>
      <c r="AM372" s="117"/>
      <c r="AN372" s="117"/>
      <c r="AO372" s="117"/>
      <c r="AP372" s="117"/>
      <c r="AQ372" s="117"/>
      <c r="AR372" s="117"/>
      <c r="AS372" s="117"/>
      <c r="AT372" s="117"/>
      <c r="AU372" s="117"/>
      <c r="AV372" s="117"/>
      <c r="AW372" s="117"/>
      <c r="AX372" s="117"/>
      <c r="AY372" s="117"/>
      <c r="AZ372" s="117"/>
      <c r="BA372" s="117"/>
      <c r="BB372" s="117"/>
      <c r="BC372" s="117"/>
      <c r="BD372" s="117"/>
      <c r="BE372" s="117"/>
      <c r="BF372" s="117"/>
      <c r="BG372" s="117"/>
      <c r="BH372" s="117"/>
      <c r="BI372" s="117"/>
      <c r="BJ372" s="117"/>
      <c r="BK372" s="117"/>
      <c r="BL372" s="117"/>
      <c r="BM372" s="117"/>
      <c r="BN372" s="117"/>
      <c r="BO372" s="117"/>
      <c r="BP372" s="117"/>
      <c r="BQ372" s="117"/>
      <c r="BR372" s="117"/>
      <c r="BS372" s="117"/>
      <c r="BT372" s="117"/>
      <c r="BU372" s="117"/>
      <c r="BV372" s="117"/>
      <c r="BW372" s="117"/>
      <c r="BX372" s="117"/>
      <c r="BY372" s="117"/>
      <c r="BZ372" s="117"/>
      <c r="CA372" s="117"/>
      <c r="CB372" s="117"/>
      <c r="CC372" s="117"/>
      <c r="CD372" s="117"/>
      <c r="CE372" s="117"/>
      <c r="CF372" s="117"/>
      <c r="CG372" s="117"/>
      <c r="CH372" s="117"/>
      <c r="CI372" s="117"/>
      <c r="CJ372" s="117"/>
      <c r="CK372" s="117"/>
      <c r="CL372" s="117"/>
      <c r="CM372" s="117"/>
      <c r="CN372" s="117"/>
      <c r="CO372" s="117"/>
      <c r="CP372" s="117"/>
      <c r="CQ372" s="117"/>
      <c r="CR372" s="117"/>
      <c r="CS372" s="117"/>
      <c r="CT372" s="117"/>
      <c r="CU372" s="117"/>
      <c r="CV372" s="117"/>
      <c r="CW372" s="117"/>
      <c r="CX372" s="117"/>
      <c r="CY372" s="117"/>
      <c r="CZ372" s="117"/>
      <c r="DA372" s="117"/>
      <c r="DB372" s="117"/>
      <c r="DC372" s="117"/>
      <c r="DD372" s="117"/>
      <c r="DE372" s="117"/>
      <c r="DF372" s="117"/>
      <c r="DG372" s="117"/>
      <c r="DH372" s="117"/>
      <c r="DI372" s="117"/>
      <c r="DJ372" s="117"/>
      <c r="DK372" s="117"/>
      <c r="DL372" s="117"/>
      <c r="DM372" s="117"/>
      <c r="DN372" s="117"/>
      <c r="DO372" s="117"/>
      <c r="DP372" s="117"/>
      <c r="DQ372" s="117"/>
      <c r="DR372" s="117"/>
      <c r="DS372" s="117"/>
      <c r="DT372" s="117"/>
      <c r="DU372" s="117"/>
      <c r="DV372" s="117"/>
      <c r="DW372" s="117"/>
      <c r="DX372" s="117"/>
      <c r="DY372" s="117"/>
      <c r="DZ372" s="117"/>
      <c r="EA372" s="117"/>
      <c r="EB372" s="117"/>
      <c r="EC372" s="117"/>
      <c r="ED372" s="117"/>
      <c r="EE372" s="117"/>
      <c r="EF372" s="117"/>
      <c r="EG372" s="117"/>
      <c r="EH372" s="117"/>
      <c r="EI372" s="117"/>
      <c r="EJ372" s="117"/>
      <c r="EK372" s="117"/>
      <c r="EL372" s="117"/>
      <c r="EM372" s="117"/>
      <c r="EN372" s="117"/>
      <c r="EO372" s="117"/>
      <c r="EP372" s="117"/>
      <c r="EQ372" s="117"/>
      <c r="ER372" s="117"/>
      <c r="ES372" s="117"/>
      <c r="ET372" s="117"/>
      <c r="EU372" s="117"/>
      <c r="EV372" s="117"/>
      <c r="EW372" s="117"/>
      <c r="EX372" s="117"/>
      <c r="EY372" s="117"/>
      <c r="EZ372" s="117"/>
      <c r="FA372" s="117"/>
      <c r="FB372" s="117"/>
      <c r="FC372" s="117"/>
      <c r="FD372" s="117"/>
      <c r="FE372" s="117"/>
      <c r="FF372" s="117"/>
      <c r="FG372" s="117"/>
      <c r="FH372" s="117"/>
      <c r="FI372" s="117"/>
      <c r="FJ372" s="117"/>
      <c r="FK372" s="117"/>
      <c r="FL372" s="117"/>
      <c r="FM372" s="117"/>
      <c r="FN372" s="117"/>
      <c r="FO372" s="117"/>
      <c r="FP372" s="117"/>
      <c r="FQ372" s="117"/>
      <c r="FR372" s="117"/>
      <c r="FS372" s="117"/>
      <c r="FT372" s="117"/>
      <c r="FU372" s="117"/>
      <c r="FV372" s="117"/>
      <c r="FW372" s="117"/>
      <c r="FX372" s="117"/>
      <c r="FY372" s="117"/>
      <c r="FZ372" s="117"/>
      <c r="GA372" s="117"/>
      <c r="GB372" s="117"/>
      <c r="GC372" s="117"/>
      <c r="GD372" s="117"/>
      <c r="GE372" s="117"/>
      <c r="GF372" s="117"/>
      <c r="GG372" s="117"/>
      <c r="GH372" s="117"/>
      <c r="GI372" s="117"/>
      <c r="GJ372" s="117"/>
      <c r="GK372" s="117"/>
      <c r="GL372" s="117"/>
      <c r="GM372" s="117"/>
      <c r="GN372" s="117"/>
      <c r="GO372" s="117"/>
      <c r="GP372" s="117"/>
      <c r="GQ372" s="117"/>
      <c r="GR372" s="117"/>
      <c r="GS372" s="117"/>
      <c r="GT372" s="117"/>
      <c r="GU372" s="117"/>
      <c r="GV372" s="117"/>
      <c r="GW372" s="117"/>
      <c r="GX372" s="117"/>
      <c r="GY372" s="117"/>
      <c r="GZ372" s="117"/>
      <c r="HA372" s="117"/>
      <c r="HB372" s="117"/>
      <c r="HC372" s="117"/>
      <c r="HD372" s="117"/>
      <c r="HE372" s="117"/>
      <c r="HF372" s="117"/>
      <c r="HG372" s="117"/>
      <c r="HH372" s="117"/>
      <c r="HI372" s="117"/>
      <c r="HJ372" s="117"/>
      <c r="HK372" s="117"/>
      <c r="HL372" s="117"/>
      <c r="HM372" s="117"/>
      <c r="HN372" s="117"/>
      <c r="HO372" s="117"/>
      <c r="HP372" s="117"/>
      <c r="HQ372" s="117"/>
      <c r="HR372" s="117"/>
      <c r="HS372" s="117"/>
      <c r="HT372" s="117"/>
      <c r="HU372" s="117"/>
      <c r="HV372" s="117"/>
      <c r="HW372" s="117"/>
      <c r="HX372" s="117"/>
      <c r="HY372" s="117"/>
      <c r="HZ372" s="117"/>
      <c r="IA372" s="117"/>
      <c r="IB372" s="117"/>
      <c r="IC372" s="117"/>
      <c r="ID372" s="117"/>
      <c r="IE372" s="117"/>
      <c r="IF372" s="117"/>
      <c r="IG372" s="117"/>
      <c r="IH372" s="117"/>
      <c r="II372" s="117"/>
      <c r="IJ372" s="117"/>
      <c r="IK372" s="117"/>
      <c r="IL372" s="117"/>
      <c r="IM372" s="117"/>
      <c r="IN372" s="117"/>
      <c r="IO372" s="117"/>
      <c r="IP372" s="117"/>
      <c r="IQ372" s="117"/>
      <c r="IR372" s="117"/>
      <c r="IS372" s="117"/>
      <c r="IT372" s="117"/>
      <c r="IU372" s="117"/>
      <c r="IV372" s="117"/>
      <c r="IW372" s="117"/>
    </row>
    <row r="373" customFormat="false" ht="12.75" hidden="false" customHeight="false" outlineLevel="0" collapsed="false">
      <c r="A373" s="117"/>
      <c r="B373" s="128"/>
      <c r="L373" s="117"/>
      <c r="M373" s="117"/>
      <c r="N373" s="117"/>
      <c r="O373" s="117"/>
      <c r="P373" s="117"/>
      <c r="Q373" s="117"/>
      <c r="R373" s="117"/>
      <c r="S373" s="117"/>
      <c r="T373" s="117"/>
      <c r="U373" s="117"/>
      <c r="V373" s="117"/>
      <c r="W373" s="117"/>
      <c r="X373" s="117"/>
      <c r="Y373" s="117"/>
      <c r="Z373" s="117"/>
      <c r="AA373" s="117"/>
      <c r="AB373" s="117"/>
      <c r="AC373" s="117"/>
      <c r="AD373" s="117"/>
      <c r="AE373" s="117"/>
      <c r="AF373" s="117"/>
      <c r="AG373" s="117"/>
      <c r="AH373" s="117"/>
      <c r="AI373" s="117"/>
      <c r="AJ373" s="117"/>
      <c r="AK373" s="117"/>
      <c r="AL373" s="117"/>
      <c r="AM373" s="117"/>
      <c r="AN373" s="117"/>
      <c r="AO373" s="117"/>
      <c r="AP373" s="117"/>
      <c r="AQ373" s="117"/>
      <c r="AR373" s="117"/>
      <c r="AS373" s="117"/>
      <c r="AT373" s="117"/>
      <c r="AU373" s="117"/>
      <c r="AV373" s="117"/>
      <c r="AW373" s="117"/>
      <c r="AX373" s="117"/>
      <c r="AY373" s="117"/>
      <c r="AZ373" s="117"/>
      <c r="BA373" s="117"/>
      <c r="BB373" s="117"/>
      <c r="BC373" s="117"/>
      <c r="BD373" s="117"/>
      <c r="BE373" s="117"/>
      <c r="BF373" s="117"/>
      <c r="BG373" s="117"/>
      <c r="BH373" s="117"/>
      <c r="BI373" s="117"/>
      <c r="BJ373" s="117"/>
      <c r="BK373" s="117"/>
      <c r="BL373" s="117"/>
      <c r="BM373" s="117"/>
      <c r="BN373" s="117"/>
      <c r="BO373" s="117"/>
      <c r="BP373" s="117"/>
      <c r="BQ373" s="117"/>
      <c r="BR373" s="117"/>
      <c r="BS373" s="117"/>
      <c r="BT373" s="117"/>
      <c r="BU373" s="117"/>
      <c r="BV373" s="117"/>
      <c r="BW373" s="117"/>
      <c r="BX373" s="117"/>
      <c r="BY373" s="117"/>
      <c r="BZ373" s="117"/>
      <c r="CA373" s="117"/>
      <c r="CB373" s="117"/>
      <c r="CC373" s="117"/>
      <c r="CD373" s="117"/>
      <c r="CE373" s="117"/>
      <c r="CF373" s="117"/>
      <c r="CG373" s="117"/>
      <c r="CH373" s="117"/>
      <c r="CI373" s="117"/>
      <c r="CJ373" s="117"/>
      <c r="CK373" s="117"/>
      <c r="CL373" s="117"/>
      <c r="CM373" s="117"/>
      <c r="CN373" s="117"/>
      <c r="CO373" s="117"/>
      <c r="CP373" s="117"/>
      <c r="CQ373" s="117"/>
      <c r="CR373" s="117"/>
      <c r="CS373" s="117"/>
      <c r="CT373" s="117"/>
      <c r="CU373" s="117"/>
      <c r="CV373" s="117"/>
      <c r="CW373" s="117"/>
      <c r="CX373" s="117"/>
      <c r="CY373" s="117"/>
      <c r="CZ373" s="117"/>
      <c r="DA373" s="117"/>
      <c r="DB373" s="117"/>
      <c r="DC373" s="117"/>
      <c r="DD373" s="117"/>
      <c r="DE373" s="117"/>
      <c r="DF373" s="117"/>
      <c r="DG373" s="117"/>
      <c r="DH373" s="117"/>
      <c r="DI373" s="117"/>
      <c r="DJ373" s="117"/>
      <c r="DK373" s="117"/>
      <c r="DL373" s="117"/>
      <c r="DM373" s="117"/>
      <c r="DN373" s="117"/>
      <c r="DO373" s="117"/>
      <c r="DP373" s="117"/>
      <c r="DQ373" s="117"/>
      <c r="DR373" s="117"/>
      <c r="DS373" s="117"/>
      <c r="DT373" s="117"/>
      <c r="DU373" s="117"/>
      <c r="DV373" s="117"/>
      <c r="DW373" s="117"/>
      <c r="DX373" s="117"/>
      <c r="DY373" s="117"/>
      <c r="DZ373" s="117"/>
      <c r="EA373" s="117"/>
      <c r="EB373" s="117"/>
      <c r="EC373" s="117"/>
      <c r="ED373" s="117"/>
      <c r="EE373" s="117"/>
      <c r="EF373" s="117"/>
      <c r="EG373" s="117"/>
      <c r="EH373" s="117"/>
      <c r="EI373" s="117"/>
      <c r="EJ373" s="117"/>
      <c r="EK373" s="117"/>
      <c r="EL373" s="117"/>
      <c r="EM373" s="117"/>
      <c r="EN373" s="117"/>
      <c r="EO373" s="117"/>
      <c r="EP373" s="117"/>
      <c r="EQ373" s="117"/>
      <c r="ER373" s="117"/>
      <c r="ES373" s="117"/>
      <c r="ET373" s="117"/>
      <c r="EU373" s="117"/>
      <c r="EV373" s="117"/>
      <c r="EW373" s="117"/>
      <c r="EX373" s="117"/>
      <c r="EY373" s="117"/>
      <c r="EZ373" s="117"/>
      <c r="FA373" s="117"/>
      <c r="FB373" s="117"/>
      <c r="FC373" s="117"/>
      <c r="FD373" s="117"/>
      <c r="FE373" s="117"/>
      <c r="FF373" s="117"/>
      <c r="FG373" s="117"/>
      <c r="FH373" s="117"/>
      <c r="FI373" s="117"/>
      <c r="FJ373" s="117"/>
      <c r="FK373" s="117"/>
      <c r="FL373" s="117"/>
      <c r="FM373" s="117"/>
      <c r="FN373" s="117"/>
      <c r="FO373" s="117"/>
      <c r="FP373" s="117"/>
      <c r="FQ373" s="117"/>
      <c r="FR373" s="117"/>
      <c r="FS373" s="117"/>
      <c r="FT373" s="117"/>
      <c r="FU373" s="117"/>
      <c r="FV373" s="117"/>
      <c r="FW373" s="117"/>
      <c r="FX373" s="117"/>
      <c r="FY373" s="117"/>
      <c r="FZ373" s="117"/>
      <c r="GA373" s="117"/>
      <c r="GB373" s="117"/>
      <c r="GC373" s="117"/>
      <c r="GD373" s="117"/>
      <c r="GE373" s="117"/>
      <c r="GF373" s="117"/>
      <c r="GG373" s="117"/>
      <c r="GH373" s="117"/>
      <c r="GI373" s="117"/>
      <c r="GJ373" s="117"/>
      <c r="GK373" s="117"/>
      <c r="GL373" s="117"/>
      <c r="GM373" s="117"/>
      <c r="GN373" s="117"/>
      <c r="GO373" s="117"/>
      <c r="GP373" s="117"/>
      <c r="GQ373" s="117"/>
      <c r="GR373" s="117"/>
      <c r="GS373" s="117"/>
      <c r="GT373" s="117"/>
      <c r="GU373" s="117"/>
      <c r="GV373" s="117"/>
      <c r="GW373" s="117"/>
      <c r="GX373" s="117"/>
      <c r="GY373" s="117"/>
      <c r="GZ373" s="117"/>
      <c r="HA373" s="117"/>
      <c r="HB373" s="117"/>
      <c r="HC373" s="117"/>
      <c r="HD373" s="117"/>
      <c r="HE373" s="117"/>
      <c r="HF373" s="117"/>
      <c r="HG373" s="117"/>
      <c r="HH373" s="117"/>
      <c r="HI373" s="117"/>
      <c r="HJ373" s="117"/>
      <c r="HK373" s="117"/>
      <c r="HL373" s="117"/>
      <c r="HM373" s="117"/>
      <c r="HN373" s="117"/>
      <c r="HO373" s="117"/>
      <c r="HP373" s="117"/>
      <c r="HQ373" s="117"/>
      <c r="HR373" s="117"/>
      <c r="HS373" s="117"/>
      <c r="HT373" s="117"/>
      <c r="HU373" s="117"/>
      <c r="HV373" s="117"/>
      <c r="HW373" s="117"/>
      <c r="HX373" s="117"/>
      <c r="HY373" s="117"/>
      <c r="HZ373" s="117"/>
      <c r="IA373" s="117"/>
      <c r="IB373" s="117"/>
      <c r="IC373" s="117"/>
      <c r="ID373" s="117"/>
      <c r="IE373" s="117"/>
      <c r="IF373" s="117"/>
      <c r="IG373" s="117"/>
      <c r="IH373" s="117"/>
      <c r="II373" s="117"/>
      <c r="IJ373" s="117"/>
      <c r="IK373" s="117"/>
      <c r="IL373" s="117"/>
      <c r="IM373" s="117"/>
      <c r="IN373" s="117"/>
      <c r="IO373" s="117"/>
      <c r="IP373" s="117"/>
      <c r="IQ373" s="117"/>
      <c r="IR373" s="117"/>
      <c r="IS373" s="117"/>
      <c r="IT373" s="117"/>
      <c r="IU373" s="117"/>
      <c r="IV373" s="117"/>
      <c r="IW373" s="117"/>
    </row>
    <row r="374" customFormat="false" ht="12.75" hidden="false" customHeight="false" outlineLevel="0" collapsed="false">
      <c r="A374" s="117"/>
      <c r="B374" s="128"/>
      <c r="L374" s="117"/>
      <c r="M374" s="117"/>
      <c r="N374" s="117"/>
      <c r="O374" s="117"/>
      <c r="P374" s="117"/>
      <c r="Q374" s="117"/>
      <c r="R374" s="117"/>
      <c r="S374" s="117"/>
      <c r="T374" s="117"/>
      <c r="U374" s="117"/>
      <c r="V374" s="117"/>
      <c r="W374" s="117"/>
      <c r="X374" s="117"/>
      <c r="Y374" s="117"/>
      <c r="Z374" s="117"/>
      <c r="AA374" s="117"/>
      <c r="AB374" s="117"/>
      <c r="AC374" s="117"/>
      <c r="AD374" s="117"/>
      <c r="AE374" s="117"/>
      <c r="AF374" s="117"/>
      <c r="AG374" s="117"/>
      <c r="AH374" s="117"/>
      <c r="AI374" s="117"/>
      <c r="AJ374" s="117"/>
      <c r="AK374" s="117"/>
      <c r="AL374" s="117"/>
      <c r="AM374" s="117"/>
      <c r="AN374" s="117"/>
      <c r="AO374" s="117"/>
      <c r="AP374" s="117"/>
      <c r="AQ374" s="117"/>
      <c r="AR374" s="117"/>
      <c r="AS374" s="117"/>
      <c r="AT374" s="117"/>
      <c r="AU374" s="117"/>
      <c r="AV374" s="117"/>
      <c r="AW374" s="117"/>
      <c r="AX374" s="117"/>
      <c r="AY374" s="117"/>
      <c r="AZ374" s="117"/>
      <c r="BA374" s="117"/>
      <c r="BB374" s="117"/>
      <c r="BC374" s="117"/>
      <c r="BD374" s="117"/>
      <c r="BE374" s="117"/>
      <c r="BF374" s="117"/>
      <c r="BG374" s="117"/>
      <c r="BH374" s="117"/>
      <c r="BI374" s="117"/>
      <c r="BJ374" s="117"/>
      <c r="BK374" s="117"/>
      <c r="BL374" s="117"/>
      <c r="BM374" s="117"/>
      <c r="BN374" s="117"/>
      <c r="BO374" s="117"/>
      <c r="BP374" s="117"/>
      <c r="BQ374" s="117"/>
      <c r="BR374" s="117"/>
      <c r="BS374" s="117"/>
      <c r="BT374" s="117"/>
      <c r="BU374" s="117"/>
      <c r="BV374" s="117"/>
      <c r="BW374" s="117"/>
      <c r="BX374" s="117"/>
      <c r="BY374" s="117"/>
      <c r="BZ374" s="117"/>
      <c r="CA374" s="117"/>
      <c r="CB374" s="117"/>
      <c r="CC374" s="117"/>
      <c r="CD374" s="117"/>
      <c r="CE374" s="117"/>
      <c r="CF374" s="117"/>
      <c r="CG374" s="117"/>
      <c r="CH374" s="117"/>
      <c r="CI374" s="117"/>
      <c r="CJ374" s="117"/>
      <c r="CK374" s="117"/>
      <c r="CL374" s="117"/>
      <c r="CM374" s="117"/>
      <c r="CN374" s="117"/>
      <c r="CO374" s="117"/>
      <c r="CP374" s="117"/>
      <c r="CQ374" s="117"/>
      <c r="CR374" s="117"/>
      <c r="CS374" s="117"/>
      <c r="CT374" s="117"/>
      <c r="CU374" s="117"/>
      <c r="CV374" s="117"/>
      <c r="CW374" s="117"/>
      <c r="CX374" s="117"/>
      <c r="CY374" s="117"/>
      <c r="CZ374" s="117"/>
      <c r="DA374" s="117"/>
      <c r="DB374" s="117"/>
      <c r="DC374" s="117"/>
      <c r="DD374" s="117"/>
      <c r="DE374" s="117"/>
      <c r="DF374" s="117"/>
      <c r="DG374" s="117"/>
      <c r="DH374" s="117"/>
      <c r="DI374" s="117"/>
      <c r="DJ374" s="117"/>
      <c r="DK374" s="117"/>
      <c r="DL374" s="117"/>
      <c r="DM374" s="117"/>
      <c r="DN374" s="117"/>
      <c r="DO374" s="117"/>
      <c r="DP374" s="117"/>
      <c r="DQ374" s="117"/>
      <c r="DR374" s="117"/>
      <c r="DS374" s="117"/>
      <c r="DT374" s="117"/>
      <c r="DU374" s="117"/>
      <c r="DV374" s="117"/>
      <c r="DW374" s="117"/>
      <c r="DX374" s="117"/>
      <c r="DY374" s="117"/>
      <c r="DZ374" s="117"/>
      <c r="EA374" s="117"/>
      <c r="EB374" s="117"/>
      <c r="EC374" s="117"/>
      <c r="ED374" s="117"/>
      <c r="EE374" s="117"/>
      <c r="EF374" s="117"/>
      <c r="EG374" s="117"/>
      <c r="EH374" s="117"/>
      <c r="EI374" s="117"/>
      <c r="EJ374" s="117"/>
      <c r="EK374" s="117"/>
      <c r="EL374" s="117"/>
      <c r="EM374" s="117"/>
      <c r="EN374" s="117"/>
      <c r="EO374" s="117"/>
      <c r="EP374" s="117"/>
      <c r="EQ374" s="117"/>
      <c r="ER374" s="117"/>
      <c r="ES374" s="117"/>
      <c r="ET374" s="117"/>
      <c r="EU374" s="117"/>
      <c r="EV374" s="117"/>
      <c r="EW374" s="117"/>
      <c r="EX374" s="117"/>
      <c r="EY374" s="117"/>
      <c r="EZ374" s="117"/>
      <c r="FA374" s="117"/>
      <c r="FB374" s="117"/>
      <c r="FC374" s="117"/>
      <c r="FD374" s="117"/>
      <c r="FE374" s="117"/>
      <c r="FF374" s="117"/>
      <c r="FG374" s="117"/>
      <c r="FH374" s="117"/>
      <c r="FI374" s="117"/>
      <c r="FJ374" s="117"/>
      <c r="FK374" s="117"/>
      <c r="FL374" s="117"/>
      <c r="FM374" s="117"/>
      <c r="FN374" s="117"/>
      <c r="FO374" s="117"/>
      <c r="FP374" s="117"/>
      <c r="FQ374" s="117"/>
      <c r="FR374" s="117"/>
      <c r="FS374" s="117"/>
      <c r="FT374" s="117"/>
      <c r="FU374" s="117"/>
      <c r="FV374" s="117"/>
      <c r="FW374" s="117"/>
      <c r="FX374" s="117"/>
      <c r="FY374" s="117"/>
      <c r="FZ374" s="117"/>
      <c r="GA374" s="117"/>
      <c r="GB374" s="117"/>
      <c r="GC374" s="117"/>
      <c r="GD374" s="117"/>
      <c r="GE374" s="117"/>
      <c r="GF374" s="117"/>
      <c r="GG374" s="117"/>
      <c r="GH374" s="117"/>
      <c r="GI374" s="117"/>
      <c r="GJ374" s="117"/>
      <c r="GK374" s="117"/>
      <c r="GL374" s="117"/>
      <c r="GM374" s="117"/>
      <c r="GN374" s="117"/>
      <c r="GO374" s="117"/>
      <c r="GP374" s="117"/>
      <c r="GQ374" s="117"/>
      <c r="GR374" s="117"/>
      <c r="GS374" s="117"/>
      <c r="GT374" s="117"/>
      <c r="GU374" s="117"/>
      <c r="GV374" s="117"/>
      <c r="GW374" s="117"/>
      <c r="GX374" s="117"/>
      <c r="GY374" s="117"/>
      <c r="GZ374" s="117"/>
      <c r="HA374" s="117"/>
      <c r="HB374" s="117"/>
      <c r="HC374" s="117"/>
      <c r="HD374" s="117"/>
      <c r="HE374" s="117"/>
      <c r="HF374" s="117"/>
      <c r="HG374" s="117"/>
      <c r="HH374" s="117"/>
      <c r="HI374" s="117"/>
      <c r="HJ374" s="117"/>
      <c r="HK374" s="117"/>
      <c r="HL374" s="117"/>
      <c r="HM374" s="117"/>
      <c r="HN374" s="117"/>
      <c r="HO374" s="117"/>
      <c r="HP374" s="117"/>
      <c r="HQ374" s="117"/>
      <c r="HR374" s="117"/>
      <c r="HS374" s="117"/>
      <c r="HT374" s="117"/>
      <c r="HU374" s="117"/>
      <c r="HV374" s="117"/>
      <c r="HW374" s="117"/>
      <c r="HX374" s="117"/>
      <c r="HY374" s="117"/>
      <c r="HZ374" s="117"/>
      <c r="IA374" s="117"/>
      <c r="IB374" s="117"/>
      <c r="IC374" s="117"/>
      <c r="ID374" s="117"/>
      <c r="IE374" s="117"/>
      <c r="IF374" s="117"/>
      <c r="IG374" s="117"/>
      <c r="IH374" s="117"/>
      <c r="II374" s="117"/>
      <c r="IJ374" s="117"/>
      <c r="IK374" s="117"/>
      <c r="IL374" s="117"/>
      <c r="IM374" s="117"/>
      <c r="IN374" s="117"/>
      <c r="IO374" s="117"/>
      <c r="IP374" s="117"/>
      <c r="IQ374" s="117"/>
      <c r="IR374" s="117"/>
      <c r="IS374" s="117"/>
      <c r="IT374" s="117"/>
      <c r="IU374" s="117"/>
      <c r="IV374" s="117"/>
      <c r="IW374" s="117"/>
    </row>
    <row r="375" customFormat="false" ht="12.75" hidden="false" customHeight="false" outlineLevel="0" collapsed="false">
      <c r="A375" s="117"/>
      <c r="B375" s="128"/>
      <c r="L375" s="117"/>
      <c r="M375" s="117"/>
      <c r="N375" s="117"/>
      <c r="O375" s="117"/>
      <c r="P375" s="117"/>
      <c r="Q375" s="117"/>
      <c r="R375" s="117"/>
      <c r="S375" s="117"/>
      <c r="T375" s="117"/>
      <c r="U375" s="117"/>
      <c r="V375" s="117"/>
      <c r="W375" s="117"/>
      <c r="X375" s="117"/>
      <c r="Y375" s="117"/>
      <c r="Z375" s="117"/>
      <c r="AA375" s="117"/>
      <c r="AB375" s="117"/>
      <c r="AC375" s="117"/>
      <c r="AD375" s="117"/>
      <c r="AE375" s="117"/>
      <c r="AF375" s="117"/>
      <c r="AG375" s="117"/>
      <c r="AH375" s="117"/>
      <c r="AI375" s="117"/>
      <c r="AJ375" s="117"/>
      <c r="AK375" s="117"/>
      <c r="AL375" s="117"/>
      <c r="AM375" s="117"/>
      <c r="AN375" s="117"/>
      <c r="AO375" s="117"/>
      <c r="AP375" s="117"/>
      <c r="AQ375" s="117"/>
      <c r="AR375" s="117"/>
      <c r="AS375" s="117"/>
      <c r="AT375" s="117"/>
      <c r="AU375" s="117"/>
      <c r="AV375" s="117"/>
      <c r="AW375" s="117"/>
      <c r="AX375" s="117"/>
      <c r="AY375" s="117"/>
      <c r="AZ375" s="117"/>
      <c r="BA375" s="117"/>
      <c r="BB375" s="117"/>
      <c r="BC375" s="117"/>
      <c r="BD375" s="117"/>
      <c r="BE375" s="117"/>
      <c r="BF375" s="117"/>
      <c r="BG375" s="117"/>
      <c r="BH375" s="117"/>
      <c r="BI375" s="117"/>
      <c r="BJ375" s="117"/>
      <c r="BK375" s="117"/>
      <c r="BL375" s="117"/>
      <c r="BM375" s="117"/>
      <c r="BN375" s="117"/>
      <c r="BO375" s="117"/>
      <c r="BP375" s="117"/>
      <c r="BQ375" s="117"/>
      <c r="BR375" s="117"/>
      <c r="BS375" s="117"/>
      <c r="BT375" s="117"/>
      <c r="BU375" s="117"/>
      <c r="BV375" s="117"/>
      <c r="BW375" s="117"/>
      <c r="BX375" s="117"/>
      <c r="BY375" s="117"/>
      <c r="BZ375" s="117"/>
      <c r="CA375" s="117"/>
      <c r="CB375" s="117"/>
      <c r="CC375" s="117"/>
      <c r="CD375" s="117"/>
      <c r="CE375" s="117"/>
      <c r="CF375" s="117"/>
      <c r="CG375" s="117"/>
      <c r="CH375" s="117"/>
      <c r="CI375" s="117"/>
      <c r="CJ375" s="117"/>
      <c r="CK375" s="117"/>
      <c r="CL375" s="117"/>
      <c r="CM375" s="117"/>
      <c r="CN375" s="117"/>
      <c r="CO375" s="117"/>
      <c r="CP375" s="117"/>
      <c r="CQ375" s="117"/>
      <c r="CR375" s="117"/>
      <c r="CS375" s="117"/>
      <c r="CT375" s="117"/>
      <c r="CU375" s="117"/>
      <c r="CV375" s="117"/>
      <c r="CW375" s="117"/>
      <c r="CX375" s="117"/>
      <c r="CY375" s="117"/>
      <c r="CZ375" s="117"/>
      <c r="DA375" s="117"/>
      <c r="DB375" s="117"/>
      <c r="DC375" s="117"/>
      <c r="DD375" s="117"/>
      <c r="DE375" s="117"/>
      <c r="DF375" s="117"/>
      <c r="DG375" s="117"/>
      <c r="DH375" s="117"/>
      <c r="DI375" s="117"/>
      <c r="DJ375" s="117"/>
      <c r="DK375" s="117"/>
      <c r="DL375" s="117"/>
      <c r="DM375" s="117"/>
      <c r="DN375" s="117"/>
      <c r="DO375" s="117"/>
      <c r="DP375" s="117"/>
      <c r="DQ375" s="117"/>
      <c r="DR375" s="117"/>
      <c r="DS375" s="117"/>
      <c r="DT375" s="117"/>
      <c r="DU375" s="117"/>
      <c r="DV375" s="117"/>
      <c r="DW375" s="117"/>
      <c r="DX375" s="117"/>
      <c r="DY375" s="117"/>
      <c r="DZ375" s="117"/>
      <c r="EA375" s="117"/>
      <c r="EB375" s="117"/>
      <c r="EC375" s="117"/>
      <c r="ED375" s="117"/>
      <c r="EE375" s="117"/>
      <c r="EF375" s="117"/>
      <c r="EG375" s="117"/>
      <c r="EH375" s="117"/>
      <c r="EI375" s="117"/>
      <c r="EJ375" s="117"/>
      <c r="EK375" s="117"/>
      <c r="EL375" s="117"/>
      <c r="EM375" s="117"/>
      <c r="EN375" s="117"/>
      <c r="EO375" s="117"/>
      <c r="EP375" s="117"/>
      <c r="EQ375" s="117"/>
      <c r="ER375" s="117"/>
      <c r="ES375" s="117"/>
      <c r="ET375" s="117"/>
      <c r="EU375" s="117"/>
      <c r="EV375" s="117"/>
      <c r="EW375" s="117"/>
      <c r="EX375" s="117"/>
      <c r="EY375" s="117"/>
      <c r="EZ375" s="117"/>
      <c r="FA375" s="117"/>
      <c r="FB375" s="117"/>
      <c r="FC375" s="117"/>
      <c r="FD375" s="117"/>
      <c r="FE375" s="117"/>
      <c r="FF375" s="117"/>
      <c r="FG375" s="117"/>
      <c r="FH375" s="117"/>
      <c r="FI375" s="117"/>
      <c r="FJ375" s="117"/>
      <c r="FK375" s="117"/>
      <c r="FL375" s="117"/>
      <c r="FM375" s="117"/>
      <c r="FN375" s="117"/>
      <c r="FO375" s="117"/>
      <c r="FP375" s="117"/>
      <c r="FQ375" s="117"/>
      <c r="FR375" s="117"/>
      <c r="FS375" s="117"/>
      <c r="FT375" s="117"/>
      <c r="FU375" s="117"/>
      <c r="FV375" s="117"/>
      <c r="FW375" s="117"/>
      <c r="FX375" s="117"/>
      <c r="FY375" s="117"/>
      <c r="FZ375" s="117"/>
      <c r="GA375" s="117"/>
      <c r="GB375" s="117"/>
      <c r="GC375" s="117"/>
      <c r="GD375" s="117"/>
      <c r="GE375" s="117"/>
      <c r="GF375" s="117"/>
      <c r="GG375" s="117"/>
      <c r="GH375" s="117"/>
      <c r="GI375" s="117"/>
      <c r="GJ375" s="117"/>
      <c r="GK375" s="117"/>
      <c r="GL375" s="117"/>
      <c r="GM375" s="117"/>
      <c r="GN375" s="117"/>
      <c r="GO375" s="117"/>
      <c r="GP375" s="117"/>
      <c r="GQ375" s="117"/>
      <c r="GR375" s="117"/>
      <c r="GS375" s="117"/>
      <c r="GT375" s="117"/>
      <c r="GU375" s="117"/>
      <c r="GV375" s="117"/>
      <c r="GW375" s="117"/>
      <c r="GX375" s="117"/>
      <c r="GY375" s="117"/>
      <c r="GZ375" s="117"/>
      <c r="HA375" s="117"/>
      <c r="HB375" s="117"/>
      <c r="HC375" s="117"/>
      <c r="HD375" s="117"/>
      <c r="HE375" s="117"/>
      <c r="HF375" s="117"/>
      <c r="HG375" s="117"/>
      <c r="HH375" s="117"/>
      <c r="HI375" s="117"/>
      <c r="HJ375" s="117"/>
      <c r="HK375" s="117"/>
      <c r="HL375" s="117"/>
      <c r="HM375" s="117"/>
      <c r="HN375" s="117"/>
      <c r="HO375" s="117"/>
      <c r="HP375" s="117"/>
      <c r="HQ375" s="117"/>
      <c r="HR375" s="117"/>
      <c r="HS375" s="117"/>
      <c r="HT375" s="117"/>
      <c r="HU375" s="117"/>
      <c r="HV375" s="117"/>
      <c r="HW375" s="117"/>
      <c r="HX375" s="117"/>
      <c r="HY375" s="117"/>
      <c r="HZ375" s="117"/>
      <c r="IA375" s="117"/>
      <c r="IB375" s="117"/>
      <c r="IC375" s="117"/>
      <c r="ID375" s="117"/>
      <c r="IE375" s="117"/>
      <c r="IF375" s="117"/>
      <c r="IG375" s="117"/>
      <c r="IH375" s="117"/>
      <c r="II375" s="117"/>
      <c r="IJ375" s="117"/>
      <c r="IK375" s="117"/>
      <c r="IL375" s="117"/>
      <c r="IM375" s="117"/>
      <c r="IN375" s="117"/>
      <c r="IO375" s="117"/>
      <c r="IP375" s="117"/>
      <c r="IQ375" s="117"/>
      <c r="IR375" s="117"/>
      <c r="IS375" s="117"/>
      <c r="IT375" s="117"/>
      <c r="IU375" s="117"/>
      <c r="IV375" s="117"/>
      <c r="IW375" s="117"/>
    </row>
    <row r="376" customFormat="false" ht="12.75" hidden="false" customHeight="false" outlineLevel="0" collapsed="false">
      <c r="A376" s="117"/>
      <c r="B376" s="128"/>
      <c r="L376" s="117"/>
      <c r="M376" s="117"/>
      <c r="N376" s="117"/>
      <c r="O376" s="117"/>
      <c r="P376" s="117"/>
      <c r="Q376" s="117"/>
      <c r="R376" s="117"/>
      <c r="S376" s="117"/>
      <c r="T376" s="117"/>
      <c r="U376" s="117"/>
      <c r="V376" s="117"/>
      <c r="W376" s="117"/>
      <c r="X376" s="117"/>
      <c r="Y376" s="117"/>
      <c r="Z376" s="117"/>
      <c r="AA376" s="117"/>
      <c r="AB376" s="117"/>
      <c r="AC376" s="117"/>
      <c r="AD376" s="117"/>
      <c r="AE376" s="117"/>
      <c r="AF376" s="117"/>
      <c r="AG376" s="117"/>
      <c r="AH376" s="117"/>
      <c r="AI376" s="117"/>
      <c r="AJ376" s="117"/>
      <c r="AK376" s="117"/>
      <c r="AL376" s="117"/>
      <c r="AM376" s="117"/>
      <c r="AN376" s="117"/>
      <c r="AO376" s="117"/>
      <c r="AP376" s="117"/>
      <c r="AQ376" s="117"/>
      <c r="AR376" s="117"/>
      <c r="AS376" s="117"/>
      <c r="AT376" s="117"/>
      <c r="AU376" s="117"/>
      <c r="AV376" s="117"/>
      <c r="AW376" s="117"/>
      <c r="AX376" s="117"/>
      <c r="AY376" s="117"/>
      <c r="AZ376" s="117"/>
      <c r="BA376" s="117"/>
      <c r="BB376" s="117"/>
      <c r="BC376" s="117"/>
      <c r="BD376" s="117"/>
      <c r="BE376" s="117"/>
      <c r="BF376" s="117"/>
      <c r="BG376" s="117"/>
      <c r="BH376" s="117"/>
      <c r="BI376" s="117"/>
      <c r="BJ376" s="117"/>
      <c r="BK376" s="117"/>
      <c r="BL376" s="117"/>
      <c r="BM376" s="117"/>
      <c r="BN376" s="117"/>
      <c r="BO376" s="117"/>
      <c r="BP376" s="117"/>
      <c r="BQ376" s="117"/>
      <c r="BR376" s="117"/>
      <c r="BS376" s="117"/>
      <c r="BT376" s="117"/>
      <c r="BU376" s="117"/>
      <c r="BV376" s="117"/>
      <c r="BW376" s="117"/>
      <c r="BX376" s="117"/>
      <c r="BY376" s="117"/>
      <c r="BZ376" s="117"/>
      <c r="CA376" s="117"/>
      <c r="CB376" s="117"/>
      <c r="CC376" s="117"/>
      <c r="CD376" s="117"/>
      <c r="CE376" s="117"/>
      <c r="CF376" s="117"/>
      <c r="CG376" s="117"/>
      <c r="CH376" s="117"/>
      <c r="CI376" s="117"/>
      <c r="CJ376" s="117"/>
      <c r="CK376" s="117"/>
      <c r="CL376" s="117"/>
      <c r="CM376" s="117"/>
      <c r="CN376" s="117"/>
      <c r="CO376" s="117"/>
      <c r="CP376" s="117"/>
      <c r="CQ376" s="117"/>
      <c r="CR376" s="117"/>
      <c r="CS376" s="117"/>
      <c r="CT376" s="117"/>
      <c r="CU376" s="117"/>
      <c r="CV376" s="117"/>
      <c r="CW376" s="117"/>
      <c r="CX376" s="117"/>
      <c r="CY376" s="117"/>
      <c r="CZ376" s="117"/>
      <c r="DA376" s="117"/>
      <c r="DB376" s="117"/>
      <c r="DC376" s="117"/>
      <c r="DD376" s="117"/>
      <c r="DE376" s="117"/>
      <c r="DF376" s="117"/>
      <c r="DG376" s="117"/>
      <c r="DH376" s="117"/>
      <c r="DI376" s="117"/>
      <c r="DJ376" s="117"/>
      <c r="DK376" s="117"/>
      <c r="DL376" s="117"/>
      <c r="DM376" s="117"/>
      <c r="DN376" s="117"/>
      <c r="DO376" s="117"/>
      <c r="DP376" s="117"/>
      <c r="DQ376" s="117"/>
      <c r="DR376" s="117"/>
      <c r="DS376" s="117"/>
      <c r="DT376" s="117"/>
      <c r="DU376" s="117"/>
      <c r="DV376" s="117"/>
      <c r="DW376" s="117"/>
      <c r="DX376" s="117"/>
      <c r="DY376" s="117"/>
      <c r="DZ376" s="117"/>
      <c r="EA376" s="117"/>
      <c r="EB376" s="117"/>
      <c r="EC376" s="117"/>
      <c r="ED376" s="117"/>
      <c r="EE376" s="117"/>
      <c r="EF376" s="117"/>
      <c r="EG376" s="117"/>
      <c r="EH376" s="117"/>
      <c r="EI376" s="117"/>
      <c r="EJ376" s="117"/>
      <c r="EK376" s="117"/>
      <c r="EL376" s="117"/>
      <c r="EM376" s="117"/>
      <c r="EN376" s="117"/>
      <c r="EO376" s="117"/>
      <c r="EP376" s="117"/>
      <c r="EQ376" s="117"/>
      <c r="ER376" s="117"/>
      <c r="ES376" s="117"/>
      <c r="ET376" s="117"/>
      <c r="EU376" s="117"/>
      <c r="EV376" s="117"/>
      <c r="EW376" s="117"/>
      <c r="EX376" s="117"/>
      <c r="EY376" s="117"/>
      <c r="EZ376" s="117"/>
      <c r="FA376" s="117"/>
      <c r="FB376" s="117"/>
      <c r="FC376" s="117"/>
      <c r="FD376" s="117"/>
      <c r="FE376" s="117"/>
      <c r="FF376" s="117"/>
      <c r="FG376" s="117"/>
      <c r="FH376" s="117"/>
      <c r="FI376" s="117"/>
      <c r="FJ376" s="117"/>
      <c r="FK376" s="117"/>
      <c r="FL376" s="117"/>
      <c r="FM376" s="117"/>
      <c r="FN376" s="117"/>
      <c r="FO376" s="117"/>
      <c r="FP376" s="117"/>
      <c r="FQ376" s="117"/>
      <c r="FR376" s="117"/>
      <c r="FS376" s="117"/>
      <c r="FT376" s="117"/>
      <c r="FU376" s="117"/>
      <c r="FV376" s="117"/>
      <c r="FW376" s="117"/>
      <c r="FX376" s="117"/>
      <c r="FY376" s="117"/>
      <c r="FZ376" s="117"/>
      <c r="GA376" s="117"/>
      <c r="GB376" s="117"/>
      <c r="GC376" s="117"/>
      <c r="GD376" s="117"/>
      <c r="GE376" s="117"/>
      <c r="GF376" s="117"/>
      <c r="GG376" s="117"/>
      <c r="GH376" s="117"/>
      <c r="GI376" s="117"/>
      <c r="GJ376" s="117"/>
      <c r="GK376" s="117"/>
      <c r="GL376" s="117"/>
      <c r="GM376" s="117"/>
      <c r="GN376" s="117"/>
      <c r="GO376" s="117"/>
      <c r="GP376" s="117"/>
      <c r="GQ376" s="117"/>
      <c r="GR376" s="117"/>
      <c r="GS376" s="117"/>
      <c r="GT376" s="117"/>
      <c r="GU376" s="117"/>
      <c r="GV376" s="117"/>
      <c r="GW376" s="117"/>
      <c r="GX376" s="117"/>
      <c r="GY376" s="117"/>
      <c r="GZ376" s="117"/>
      <c r="HA376" s="117"/>
      <c r="HB376" s="117"/>
      <c r="HC376" s="117"/>
      <c r="HD376" s="117"/>
      <c r="HE376" s="117"/>
      <c r="HF376" s="117"/>
      <c r="HG376" s="117"/>
      <c r="HH376" s="117"/>
      <c r="HI376" s="117"/>
      <c r="HJ376" s="117"/>
      <c r="HK376" s="117"/>
      <c r="HL376" s="117"/>
      <c r="HM376" s="117"/>
      <c r="HN376" s="117"/>
      <c r="HO376" s="117"/>
      <c r="HP376" s="117"/>
      <c r="HQ376" s="117"/>
      <c r="HR376" s="117"/>
      <c r="HS376" s="117"/>
      <c r="HT376" s="117"/>
      <c r="HU376" s="117"/>
      <c r="HV376" s="117"/>
      <c r="HW376" s="117"/>
      <c r="HX376" s="117"/>
      <c r="HY376" s="117"/>
      <c r="HZ376" s="117"/>
      <c r="IA376" s="117"/>
      <c r="IB376" s="117"/>
      <c r="IC376" s="117"/>
      <c r="ID376" s="117"/>
      <c r="IE376" s="117"/>
      <c r="IF376" s="117"/>
      <c r="IG376" s="117"/>
      <c r="IH376" s="117"/>
      <c r="II376" s="117"/>
      <c r="IJ376" s="117"/>
      <c r="IK376" s="117"/>
      <c r="IL376" s="117"/>
      <c r="IM376" s="117"/>
      <c r="IN376" s="117"/>
      <c r="IO376" s="117"/>
      <c r="IP376" s="117"/>
      <c r="IQ376" s="117"/>
      <c r="IR376" s="117"/>
      <c r="IS376" s="117"/>
      <c r="IT376" s="117"/>
      <c r="IU376" s="117"/>
      <c r="IV376" s="117"/>
      <c r="IW376" s="117"/>
    </row>
    <row r="377" customFormat="false" ht="12.75" hidden="false" customHeight="false" outlineLevel="0" collapsed="false">
      <c r="A377" s="117"/>
      <c r="B377" s="128"/>
      <c r="L377" s="117"/>
      <c r="M377" s="117"/>
      <c r="N377" s="117"/>
      <c r="O377" s="117"/>
      <c r="P377" s="117"/>
      <c r="Q377" s="117"/>
      <c r="R377" s="117"/>
      <c r="S377" s="117"/>
      <c r="T377" s="117"/>
      <c r="U377" s="117"/>
      <c r="V377" s="117"/>
      <c r="W377" s="117"/>
      <c r="X377" s="117"/>
      <c r="Y377" s="117"/>
      <c r="Z377" s="117"/>
      <c r="AA377" s="117"/>
      <c r="AB377" s="117"/>
      <c r="AC377" s="117"/>
      <c r="AD377" s="117"/>
      <c r="AE377" s="117"/>
      <c r="AF377" s="117"/>
      <c r="AG377" s="117"/>
      <c r="AH377" s="117"/>
      <c r="AI377" s="117"/>
      <c r="AJ377" s="117"/>
      <c r="AK377" s="117"/>
      <c r="AL377" s="117"/>
      <c r="AM377" s="117"/>
      <c r="AN377" s="117"/>
      <c r="AO377" s="117"/>
      <c r="AP377" s="117"/>
      <c r="AQ377" s="117"/>
      <c r="AR377" s="117"/>
      <c r="AS377" s="117"/>
      <c r="AT377" s="117"/>
      <c r="AU377" s="117"/>
      <c r="AV377" s="117"/>
      <c r="AW377" s="117"/>
      <c r="AX377" s="117"/>
      <c r="AY377" s="117"/>
      <c r="AZ377" s="117"/>
      <c r="BA377" s="117"/>
      <c r="BB377" s="117"/>
      <c r="BC377" s="117"/>
      <c r="BD377" s="117"/>
      <c r="BE377" s="117"/>
      <c r="BF377" s="117"/>
      <c r="BG377" s="117"/>
      <c r="BH377" s="117"/>
      <c r="BI377" s="117"/>
      <c r="BJ377" s="117"/>
      <c r="BK377" s="117"/>
      <c r="BL377" s="117"/>
      <c r="BM377" s="117"/>
      <c r="BN377" s="117"/>
      <c r="BO377" s="117"/>
      <c r="BP377" s="117"/>
      <c r="BQ377" s="117"/>
      <c r="BR377" s="117"/>
      <c r="BS377" s="117"/>
      <c r="BT377" s="117"/>
      <c r="BU377" s="117"/>
      <c r="BV377" s="117"/>
      <c r="BW377" s="117"/>
      <c r="BX377" s="117"/>
      <c r="BY377" s="117"/>
      <c r="BZ377" s="117"/>
      <c r="CA377" s="117"/>
      <c r="CB377" s="117"/>
      <c r="CC377" s="117"/>
      <c r="CD377" s="117"/>
      <c r="CE377" s="117"/>
      <c r="CF377" s="117"/>
      <c r="CG377" s="117"/>
      <c r="CH377" s="117"/>
      <c r="CI377" s="117"/>
      <c r="CJ377" s="117"/>
      <c r="CK377" s="117"/>
      <c r="CL377" s="117"/>
      <c r="CM377" s="117"/>
      <c r="CN377" s="117"/>
      <c r="CO377" s="117"/>
      <c r="CP377" s="117"/>
      <c r="CQ377" s="117"/>
      <c r="CR377" s="117"/>
      <c r="CS377" s="117"/>
      <c r="CT377" s="117"/>
      <c r="CU377" s="117"/>
      <c r="CV377" s="117"/>
      <c r="CW377" s="117"/>
      <c r="CX377" s="117"/>
      <c r="CY377" s="117"/>
      <c r="CZ377" s="117"/>
      <c r="DA377" s="117"/>
      <c r="DB377" s="117"/>
      <c r="DC377" s="117"/>
      <c r="DD377" s="117"/>
      <c r="DE377" s="117"/>
      <c r="DF377" s="117"/>
      <c r="DG377" s="117"/>
      <c r="DH377" s="117"/>
      <c r="DI377" s="117"/>
      <c r="DJ377" s="117"/>
      <c r="DK377" s="117"/>
      <c r="DL377" s="117"/>
      <c r="DM377" s="117"/>
      <c r="DN377" s="117"/>
      <c r="DO377" s="117"/>
      <c r="DP377" s="117"/>
      <c r="DQ377" s="117"/>
      <c r="DR377" s="117"/>
      <c r="DS377" s="117"/>
      <c r="DT377" s="117"/>
      <c r="DU377" s="117"/>
      <c r="DV377" s="117"/>
      <c r="DW377" s="117"/>
      <c r="DX377" s="117"/>
      <c r="DY377" s="117"/>
      <c r="DZ377" s="117"/>
      <c r="EA377" s="117"/>
      <c r="EB377" s="117"/>
      <c r="EC377" s="117"/>
      <c r="ED377" s="117"/>
      <c r="EE377" s="117"/>
      <c r="EF377" s="117"/>
      <c r="EG377" s="117"/>
      <c r="EH377" s="117"/>
      <c r="EI377" s="117"/>
      <c r="EJ377" s="117"/>
      <c r="EK377" s="117"/>
      <c r="EL377" s="117"/>
      <c r="EM377" s="117"/>
      <c r="EN377" s="117"/>
      <c r="EO377" s="117"/>
      <c r="EP377" s="117"/>
      <c r="EQ377" s="117"/>
      <c r="ER377" s="117"/>
      <c r="ES377" s="117"/>
      <c r="ET377" s="117"/>
      <c r="EU377" s="117"/>
      <c r="EV377" s="117"/>
      <c r="EW377" s="117"/>
      <c r="EX377" s="117"/>
      <c r="EY377" s="117"/>
      <c r="EZ377" s="117"/>
      <c r="FA377" s="117"/>
      <c r="FB377" s="117"/>
      <c r="FC377" s="117"/>
      <c r="FD377" s="117"/>
      <c r="FE377" s="117"/>
      <c r="FF377" s="117"/>
      <c r="FG377" s="117"/>
      <c r="FH377" s="117"/>
      <c r="FI377" s="117"/>
      <c r="FJ377" s="117"/>
      <c r="FK377" s="117"/>
      <c r="FL377" s="117"/>
      <c r="FM377" s="117"/>
      <c r="FN377" s="117"/>
      <c r="FO377" s="117"/>
      <c r="FP377" s="117"/>
      <c r="FQ377" s="117"/>
      <c r="FR377" s="117"/>
      <c r="FS377" s="117"/>
      <c r="FT377" s="117"/>
      <c r="FU377" s="117"/>
      <c r="FV377" s="117"/>
      <c r="FW377" s="117"/>
      <c r="FX377" s="117"/>
      <c r="FY377" s="117"/>
      <c r="FZ377" s="117"/>
      <c r="GA377" s="117"/>
      <c r="GB377" s="117"/>
      <c r="GC377" s="117"/>
      <c r="GD377" s="117"/>
      <c r="GE377" s="117"/>
      <c r="GF377" s="117"/>
      <c r="GG377" s="117"/>
      <c r="GH377" s="117"/>
      <c r="GI377" s="117"/>
      <c r="GJ377" s="117"/>
      <c r="GK377" s="117"/>
      <c r="GL377" s="117"/>
      <c r="GM377" s="117"/>
      <c r="GN377" s="117"/>
      <c r="GO377" s="117"/>
      <c r="GP377" s="117"/>
      <c r="GQ377" s="117"/>
      <c r="GR377" s="117"/>
      <c r="GS377" s="117"/>
      <c r="GT377" s="117"/>
      <c r="GU377" s="117"/>
      <c r="GV377" s="117"/>
      <c r="GW377" s="117"/>
      <c r="GX377" s="117"/>
      <c r="GY377" s="117"/>
      <c r="GZ377" s="117"/>
      <c r="HA377" s="117"/>
      <c r="HB377" s="117"/>
      <c r="HC377" s="117"/>
      <c r="HD377" s="117"/>
      <c r="HE377" s="117"/>
      <c r="HF377" s="117"/>
      <c r="HG377" s="117"/>
      <c r="HH377" s="117"/>
      <c r="HI377" s="117"/>
      <c r="HJ377" s="117"/>
      <c r="HK377" s="117"/>
      <c r="HL377" s="117"/>
      <c r="HM377" s="117"/>
      <c r="HN377" s="117"/>
      <c r="HO377" s="117"/>
      <c r="HP377" s="117"/>
      <c r="HQ377" s="117"/>
      <c r="HR377" s="117"/>
      <c r="HS377" s="117"/>
      <c r="HT377" s="117"/>
      <c r="HU377" s="117"/>
      <c r="HV377" s="117"/>
      <c r="HW377" s="117"/>
      <c r="HX377" s="117"/>
      <c r="HY377" s="117"/>
      <c r="HZ377" s="117"/>
      <c r="IA377" s="117"/>
      <c r="IB377" s="117"/>
      <c r="IC377" s="117"/>
      <c r="ID377" s="117"/>
      <c r="IE377" s="117"/>
      <c r="IF377" s="117"/>
      <c r="IG377" s="117"/>
      <c r="IH377" s="117"/>
      <c r="II377" s="117"/>
      <c r="IJ377" s="117"/>
      <c r="IK377" s="117"/>
      <c r="IL377" s="117"/>
      <c r="IM377" s="117"/>
      <c r="IN377" s="117"/>
      <c r="IO377" s="117"/>
      <c r="IP377" s="117"/>
      <c r="IQ377" s="117"/>
      <c r="IR377" s="117"/>
      <c r="IS377" s="117"/>
      <c r="IT377" s="117"/>
      <c r="IU377" s="117"/>
      <c r="IV377" s="117"/>
      <c r="IW377" s="117"/>
    </row>
    <row r="378" customFormat="false" ht="12.75" hidden="false" customHeight="false" outlineLevel="0" collapsed="false">
      <c r="A378" s="117"/>
      <c r="B378" s="128"/>
      <c r="L378" s="117"/>
      <c r="M378" s="117"/>
      <c r="N378" s="117"/>
      <c r="O378" s="117"/>
      <c r="P378" s="117"/>
      <c r="Q378" s="117"/>
      <c r="R378" s="117"/>
      <c r="S378" s="117"/>
      <c r="T378" s="117"/>
      <c r="U378" s="117"/>
      <c r="V378" s="117"/>
      <c r="W378" s="117"/>
      <c r="X378" s="117"/>
      <c r="Y378" s="117"/>
      <c r="Z378" s="117"/>
      <c r="AA378" s="117"/>
      <c r="AB378" s="117"/>
      <c r="AC378" s="117"/>
      <c r="AD378" s="117"/>
      <c r="AE378" s="117"/>
      <c r="AF378" s="117"/>
      <c r="AG378" s="117"/>
      <c r="AH378" s="117"/>
      <c r="AI378" s="117"/>
      <c r="AJ378" s="117"/>
      <c r="AK378" s="117"/>
      <c r="AL378" s="117"/>
      <c r="AM378" s="117"/>
      <c r="AN378" s="117"/>
      <c r="AO378" s="117"/>
      <c r="AP378" s="117"/>
      <c r="AQ378" s="117"/>
      <c r="AR378" s="117"/>
      <c r="AS378" s="117"/>
      <c r="AT378" s="117"/>
      <c r="AU378" s="117"/>
      <c r="AV378" s="117"/>
      <c r="AW378" s="117"/>
      <c r="AX378" s="117"/>
      <c r="AY378" s="117"/>
      <c r="AZ378" s="117"/>
      <c r="BA378" s="117"/>
      <c r="BB378" s="117"/>
      <c r="BC378" s="117"/>
      <c r="BD378" s="117"/>
      <c r="BE378" s="117"/>
      <c r="BF378" s="117"/>
      <c r="BG378" s="117"/>
      <c r="BH378" s="117"/>
      <c r="BI378" s="117"/>
      <c r="BJ378" s="117"/>
      <c r="BK378" s="117"/>
      <c r="BL378" s="117"/>
      <c r="BM378" s="117"/>
      <c r="BN378" s="117"/>
      <c r="BO378" s="117"/>
      <c r="BP378" s="117"/>
      <c r="BQ378" s="117"/>
      <c r="BR378" s="117"/>
      <c r="BS378" s="117"/>
      <c r="BT378" s="117"/>
      <c r="BU378" s="117"/>
      <c r="BV378" s="117"/>
      <c r="BW378" s="117"/>
      <c r="BX378" s="117"/>
      <c r="BY378" s="117"/>
      <c r="BZ378" s="117"/>
      <c r="CA378" s="117"/>
      <c r="CB378" s="117"/>
      <c r="CC378" s="117"/>
      <c r="CD378" s="117"/>
      <c r="CE378" s="117"/>
      <c r="CF378" s="117"/>
      <c r="CG378" s="117"/>
      <c r="CH378" s="117"/>
      <c r="CI378" s="117"/>
      <c r="CJ378" s="117"/>
      <c r="CK378" s="117"/>
      <c r="CL378" s="117"/>
      <c r="CM378" s="117"/>
      <c r="CN378" s="117"/>
      <c r="CO378" s="117"/>
      <c r="CP378" s="117"/>
      <c r="CQ378" s="117"/>
      <c r="CR378" s="117"/>
      <c r="CS378" s="117"/>
      <c r="CT378" s="117"/>
      <c r="CU378" s="117"/>
      <c r="CV378" s="117"/>
      <c r="CW378" s="117"/>
      <c r="CX378" s="117"/>
      <c r="CY378" s="117"/>
      <c r="CZ378" s="117"/>
      <c r="DA378" s="117"/>
      <c r="DB378" s="117"/>
      <c r="DC378" s="117"/>
      <c r="DD378" s="117"/>
      <c r="DE378" s="117"/>
      <c r="DF378" s="117"/>
      <c r="DG378" s="117"/>
      <c r="DH378" s="117"/>
      <c r="DI378" s="117"/>
      <c r="DJ378" s="117"/>
      <c r="DK378" s="117"/>
      <c r="DL378" s="117"/>
      <c r="DM378" s="117"/>
      <c r="DN378" s="117"/>
      <c r="DO378" s="117"/>
      <c r="DP378" s="117"/>
      <c r="DQ378" s="117"/>
      <c r="DR378" s="117"/>
      <c r="DS378" s="117"/>
      <c r="DT378" s="117"/>
      <c r="DU378" s="117"/>
      <c r="DV378" s="117"/>
      <c r="DW378" s="117"/>
      <c r="DX378" s="117"/>
      <c r="DY378" s="117"/>
      <c r="DZ378" s="117"/>
      <c r="EA378" s="117"/>
      <c r="EB378" s="117"/>
      <c r="EC378" s="117"/>
      <c r="ED378" s="117"/>
      <c r="EE378" s="117"/>
      <c r="EF378" s="117"/>
      <c r="EG378" s="117"/>
      <c r="EH378" s="117"/>
      <c r="EI378" s="117"/>
      <c r="EJ378" s="117"/>
      <c r="EK378" s="117"/>
      <c r="EL378" s="117"/>
      <c r="EM378" s="117"/>
      <c r="EN378" s="117"/>
      <c r="EO378" s="117"/>
      <c r="EP378" s="117"/>
      <c r="EQ378" s="117"/>
      <c r="ER378" s="117"/>
      <c r="ES378" s="117"/>
      <c r="ET378" s="117"/>
      <c r="EU378" s="117"/>
      <c r="EV378" s="117"/>
      <c r="EW378" s="117"/>
      <c r="EX378" s="117"/>
      <c r="EY378" s="117"/>
      <c r="EZ378" s="117"/>
      <c r="FA378" s="117"/>
      <c r="FB378" s="117"/>
      <c r="FC378" s="117"/>
      <c r="FD378" s="117"/>
      <c r="FE378" s="117"/>
      <c r="FF378" s="117"/>
      <c r="FG378" s="117"/>
      <c r="FH378" s="117"/>
      <c r="FI378" s="117"/>
      <c r="FJ378" s="117"/>
      <c r="FK378" s="117"/>
      <c r="FL378" s="117"/>
      <c r="FM378" s="117"/>
      <c r="FN378" s="117"/>
      <c r="FO378" s="117"/>
      <c r="FP378" s="117"/>
      <c r="FQ378" s="117"/>
      <c r="FR378" s="117"/>
      <c r="FS378" s="117"/>
      <c r="FT378" s="117"/>
      <c r="FU378" s="117"/>
      <c r="FV378" s="117"/>
      <c r="FW378" s="117"/>
      <c r="FX378" s="117"/>
      <c r="FY378" s="117"/>
      <c r="FZ378" s="117"/>
      <c r="GA378" s="117"/>
      <c r="GB378" s="117"/>
      <c r="GC378" s="117"/>
      <c r="GD378" s="117"/>
      <c r="GE378" s="117"/>
      <c r="GF378" s="117"/>
      <c r="GG378" s="117"/>
      <c r="GH378" s="117"/>
      <c r="GI378" s="117"/>
      <c r="GJ378" s="117"/>
      <c r="GK378" s="117"/>
      <c r="GL378" s="117"/>
      <c r="GM378" s="117"/>
      <c r="GN378" s="117"/>
      <c r="GO378" s="117"/>
      <c r="GP378" s="117"/>
      <c r="GQ378" s="117"/>
      <c r="GR378" s="117"/>
      <c r="GS378" s="117"/>
      <c r="GT378" s="117"/>
      <c r="GU378" s="117"/>
      <c r="GV378" s="117"/>
      <c r="GW378" s="117"/>
      <c r="GX378" s="117"/>
      <c r="GY378" s="117"/>
      <c r="GZ378" s="117"/>
      <c r="HA378" s="117"/>
      <c r="HB378" s="117"/>
      <c r="HC378" s="117"/>
      <c r="HD378" s="117"/>
      <c r="HE378" s="117"/>
      <c r="HF378" s="117"/>
      <c r="HG378" s="117"/>
      <c r="HH378" s="117"/>
      <c r="HI378" s="117"/>
      <c r="HJ378" s="117"/>
      <c r="HK378" s="117"/>
      <c r="HL378" s="117"/>
      <c r="HM378" s="117"/>
      <c r="HN378" s="117"/>
      <c r="HO378" s="117"/>
      <c r="HP378" s="117"/>
      <c r="HQ378" s="117"/>
      <c r="HR378" s="117"/>
      <c r="HS378" s="117"/>
      <c r="HT378" s="117"/>
      <c r="HU378" s="117"/>
      <c r="HV378" s="117"/>
      <c r="HW378" s="117"/>
      <c r="HX378" s="117"/>
      <c r="HY378" s="117"/>
      <c r="HZ378" s="117"/>
      <c r="IA378" s="117"/>
      <c r="IB378" s="117"/>
      <c r="IC378" s="117"/>
      <c r="ID378" s="117"/>
      <c r="IE378" s="117"/>
      <c r="IF378" s="117"/>
      <c r="IG378" s="117"/>
      <c r="IH378" s="117"/>
      <c r="II378" s="117"/>
      <c r="IJ378" s="117"/>
      <c r="IK378" s="117"/>
      <c r="IL378" s="117"/>
      <c r="IM378" s="117"/>
      <c r="IN378" s="117"/>
      <c r="IO378" s="117"/>
      <c r="IP378" s="117"/>
      <c r="IQ378" s="117"/>
      <c r="IR378" s="117"/>
      <c r="IS378" s="117"/>
      <c r="IT378" s="117"/>
      <c r="IU378" s="117"/>
      <c r="IV378" s="117"/>
      <c r="IW378" s="117"/>
    </row>
    <row r="379" customFormat="false" ht="12.75" hidden="false" customHeight="false" outlineLevel="0" collapsed="false">
      <c r="A379" s="117"/>
      <c r="B379" s="128"/>
      <c r="L379" s="117"/>
      <c r="M379" s="117"/>
      <c r="N379" s="117"/>
      <c r="O379" s="117"/>
      <c r="P379" s="117"/>
      <c r="Q379" s="117"/>
      <c r="R379" s="117"/>
      <c r="S379" s="117"/>
      <c r="T379" s="117"/>
      <c r="U379" s="117"/>
      <c r="V379" s="117"/>
      <c r="W379" s="117"/>
      <c r="X379" s="117"/>
      <c r="Y379" s="117"/>
      <c r="Z379" s="117"/>
      <c r="AA379" s="117"/>
      <c r="AB379" s="117"/>
      <c r="AC379" s="117"/>
      <c r="AD379" s="117"/>
      <c r="AE379" s="117"/>
      <c r="AF379" s="117"/>
      <c r="AG379" s="117"/>
      <c r="AH379" s="117"/>
      <c r="AI379" s="117"/>
      <c r="AJ379" s="117"/>
      <c r="AK379" s="117"/>
      <c r="AL379" s="117"/>
      <c r="AM379" s="117"/>
      <c r="AN379" s="117"/>
      <c r="AO379" s="117"/>
      <c r="AP379" s="117"/>
      <c r="AQ379" s="117"/>
      <c r="AR379" s="117"/>
      <c r="AS379" s="117"/>
      <c r="AT379" s="117"/>
      <c r="AU379" s="117"/>
      <c r="AV379" s="117"/>
      <c r="AW379" s="117"/>
      <c r="AX379" s="117"/>
      <c r="AY379" s="117"/>
      <c r="AZ379" s="117"/>
      <c r="BA379" s="117"/>
      <c r="BB379" s="117"/>
      <c r="BC379" s="117"/>
      <c r="BD379" s="117"/>
      <c r="BE379" s="117"/>
      <c r="BF379" s="117"/>
      <c r="BG379" s="117"/>
      <c r="BH379" s="117"/>
      <c r="BI379" s="117"/>
      <c r="BJ379" s="117"/>
      <c r="BK379" s="117"/>
      <c r="BL379" s="117"/>
      <c r="BM379" s="117"/>
      <c r="BN379" s="117"/>
      <c r="BO379" s="117"/>
      <c r="BP379" s="117"/>
      <c r="BQ379" s="117"/>
      <c r="BR379" s="117"/>
      <c r="BS379" s="117"/>
      <c r="BT379" s="117"/>
      <c r="BU379" s="117"/>
      <c r="BV379" s="117"/>
      <c r="BW379" s="117"/>
      <c r="BX379" s="117"/>
      <c r="BY379" s="117"/>
      <c r="BZ379" s="117"/>
      <c r="CA379" s="117"/>
      <c r="CB379" s="117"/>
      <c r="CC379" s="117"/>
      <c r="CD379" s="117"/>
      <c r="CE379" s="117"/>
      <c r="CF379" s="117"/>
      <c r="CG379" s="117"/>
      <c r="CH379" s="117"/>
      <c r="CI379" s="117"/>
      <c r="CJ379" s="117"/>
      <c r="CK379" s="117"/>
      <c r="CL379" s="117"/>
      <c r="CM379" s="117"/>
      <c r="CN379" s="117"/>
      <c r="CO379" s="117"/>
      <c r="CP379" s="117"/>
      <c r="CQ379" s="117"/>
      <c r="CR379" s="117"/>
      <c r="CS379" s="117"/>
      <c r="CT379" s="117"/>
      <c r="CU379" s="117"/>
      <c r="CV379" s="117"/>
      <c r="CW379" s="117"/>
      <c r="CX379" s="117"/>
      <c r="CY379" s="117"/>
      <c r="CZ379" s="117"/>
      <c r="DA379" s="117"/>
      <c r="DB379" s="117"/>
      <c r="DC379" s="117"/>
      <c r="DD379" s="117"/>
      <c r="DE379" s="117"/>
      <c r="DF379" s="117"/>
      <c r="DG379" s="117"/>
      <c r="DH379" s="117"/>
      <c r="DI379" s="117"/>
      <c r="DJ379" s="117"/>
      <c r="DK379" s="117"/>
      <c r="DL379" s="117"/>
      <c r="DM379" s="117"/>
      <c r="DN379" s="117"/>
      <c r="DO379" s="117"/>
      <c r="DP379" s="117"/>
      <c r="DQ379" s="117"/>
      <c r="DR379" s="117"/>
      <c r="DS379" s="117"/>
      <c r="DT379" s="117"/>
      <c r="DU379" s="117"/>
      <c r="DV379" s="117"/>
      <c r="DW379" s="117"/>
      <c r="DX379" s="117"/>
      <c r="DY379" s="117"/>
      <c r="DZ379" s="117"/>
      <c r="EA379" s="117"/>
      <c r="EB379" s="117"/>
      <c r="EC379" s="117"/>
      <c r="ED379" s="117"/>
      <c r="EE379" s="117"/>
      <c r="EF379" s="117"/>
      <c r="EG379" s="117"/>
      <c r="EH379" s="117"/>
      <c r="EI379" s="117"/>
      <c r="EJ379" s="117"/>
      <c r="EK379" s="117"/>
      <c r="EL379" s="117"/>
      <c r="EM379" s="117"/>
      <c r="EN379" s="117"/>
      <c r="EO379" s="117"/>
      <c r="EP379" s="117"/>
      <c r="EQ379" s="117"/>
      <c r="ER379" s="117"/>
      <c r="ES379" s="117"/>
      <c r="ET379" s="117"/>
      <c r="EU379" s="117"/>
      <c r="EV379" s="117"/>
      <c r="EW379" s="117"/>
      <c r="EX379" s="117"/>
      <c r="EY379" s="117"/>
      <c r="EZ379" s="117"/>
      <c r="FA379" s="117"/>
      <c r="FB379" s="117"/>
      <c r="FC379" s="117"/>
      <c r="FD379" s="117"/>
      <c r="FE379" s="117"/>
      <c r="FF379" s="117"/>
      <c r="FG379" s="117"/>
      <c r="FH379" s="117"/>
      <c r="FI379" s="117"/>
      <c r="FJ379" s="117"/>
      <c r="FK379" s="117"/>
      <c r="FL379" s="117"/>
      <c r="FM379" s="117"/>
      <c r="FN379" s="117"/>
      <c r="FO379" s="117"/>
      <c r="FP379" s="117"/>
      <c r="FQ379" s="117"/>
      <c r="FR379" s="117"/>
      <c r="FS379" s="117"/>
      <c r="FT379" s="117"/>
      <c r="FU379" s="117"/>
      <c r="FV379" s="117"/>
      <c r="FW379" s="117"/>
      <c r="FX379" s="117"/>
      <c r="FY379" s="117"/>
      <c r="FZ379" s="117"/>
      <c r="GA379" s="117"/>
      <c r="GB379" s="117"/>
      <c r="GC379" s="117"/>
      <c r="GD379" s="117"/>
      <c r="GE379" s="117"/>
      <c r="GF379" s="117"/>
      <c r="GG379" s="117"/>
      <c r="GH379" s="117"/>
      <c r="GI379" s="117"/>
      <c r="GJ379" s="117"/>
      <c r="GK379" s="117"/>
      <c r="GL379" s="117"/>
      <c r="GM379" s="117"/>
      <c r="GN379" s="117"/>
      <c r="GO379" s="117"/>
      <c r="GP379" s="117"/>
      <c r="GQ379" s="117"/>
      <c r="GR379" s="117"/>
      <c r="GS379" s="117"/>
      <c r="GT379" s="117"/>
      <c r="GU379" s="117"/>
      <c r="GV379" s="117"/>
      <c r="GW379" s="117"/>
      <c r="GX379" s="117"/>
      <c r="GY379" s="117"/>
      <c r="GZ379" s="117"/>
      <c r="HA379" s="117"/>
      <c r="HB379" s="117"/>
      <c r="HC379" s="117"/>
      <c r="HD379" s="117"/>
      <c r="HE379" s="117"/>
      <c r="HF379" s="117"/>
      <c r="HG379" s="117"/>
      <c r="HH379" s="117"/>
      <c r="HI379" s="117"/>
      <c r="HJ379" s="117"/>
      <c r="HK379" s="117"/>
      <c r="HL379" s="117"/>
      <c r="HM379" s="117"/>
      <c r="HN379" s="117"/>
      <c r="HO379" s="117"/>
      <c r="HP379" s="117"/>
      <c r="HQ379" s="117"/>
      <c r="HR379" s="117"/>
      <c r="HS379" s="117"/>
      <c r="HT379" s="117"/>
      <c r="HU379" s="117"/>
      <c r="HV379" s="117"/>
      <c r="HW379" s="117"/>
      <c r="HX379" s="117"/>
      <c r="HY379" s="117"/>
      <c r="HZ379" s="117"/>
      <c r="IA379" s="117"/>
      <c r="IB379" s="117"/>
      <c r="IC379" s="117"/>
      <c r="ID379" s="117"/>
      <c r="IE379" s="117"/>
      <c r="IF379" s="117"/>
      <c r="IG379" s="117"/>
      <c r="IH379" s="117"/>
      <c r="II379" s="117"/>
      <c r="IJ379" s="117"/>
      <c r="IK379" s="117"/>
      <c r="IL379" s="117"/>
      <c r="IM379" s="117"/>
      <c r="IN379" s="117"/>
      <c r="IO379" s="117"/>
      <c r="IP379" s="117"/>
      <c r="IQ379" s="117"/>
      <c r="IR379" s="117"/>
      <c r="IS379" s="117"/>
      <c r="IT379" s="117"/>
      <c r="IU379" s="117"/>
      <c r="IV379" s="117"/>
      <c r="IW379" s="117"/>
    </row>
    <row r="380" customFormat="false" ht="12.75" hidden="false" customHeight="false" outlineLevel="0" collapsed="false">
      <c r="A380" s="117"/>
      <c r="B380" s="128"/>
      <c r="L380" s="117"/>
      <c r="M380" s="117"/>
      <c r="N380" s="117"/>
      <c r="O380" s="117"/>
      <c r="P380" s="117"/>
      <c r="Q380" s="117"/>
      <c r="R380" s="117"/>
      <c r="S380" s="117"/>
      <c r="T380" s="117"/>
      <c r="U380" s="117"/>
      <c r="V380" s="117"/>
      <c r="W380" s="117"/>
      <c r="X380" s="117"/>
      <c r="Y380" s="117"/>
      <c r="Z380" s="117"/>
      <c r="AA380" s="117"/>
      <c r="AB380" s="117"/>
      <c r="AC380" s="117"/>
      <c r="AD380" s="117"/>
      <c r="AE380" s="117"/>
      <c r="AF380" s="117"/>
      <c r="AG380" s="117"/>
      <c r="AH380" s="117"/>
      <c r="AI380" s="117"/>
      <c r="AJ380" s="117"/>
      <c r="AK380" s="117"/>
      <c r="AL380" s="117"/>
      <c r="AM380" s="117"/>
      <c r="AN380" s="117"/>
      <c r="AO380" s="117"/>
      <c r="AP380" s="117"/>
      <c r="AQ380" s="117"/>
      <c r="AR380" s="117"/>
      <c r="AS380" s="117"/>
      <c r="AT380" s="117"/>
      <c r="AU380" s="117"/>
      <c r="AV380" s="117"/>
      <c r="AW380" s="117"/>
      <c r="AX380" s="117"/>
      <c r="AY380" s="117"/>
      <c r="AZ380" s="117"/>
      <c r="BA380" s="117"/>
      <c r="BB380" s="117"/>
      <c r="BC380" s="117"/>
      <c r="BD380" s="117"/>
      <c r="BE380" s="117"/>
      <c r="BF380" s="117"/>
      <c r="BG380" s="117"/>
      <c r="BH380" s="117"/>
      <c r="BI380" s="117"/>
      <c r="BJ380" s="117"/>
      <c r="BK380" s="117"/>
      <c r="BL380" s="117"/>
      <c r="BM380" s="117"/>
      <c r="BN380" s="117"/>
      <c r="BO380" s="117"/>
      <c r="BP380" s="117"/>
      <c r="BQ380" s="117"/>
      <c r="BR380" s="117"/>
      <c r="BS380" s="117"/>
      <c r="BT380" s="117"/>
      <c r="BU380" s="117"/>
      <c r="BV380" s="117"/>
      <c r="BW380" s="117"/>
      <c r="BX380" s="117"/>
      <c r="BY380" s="117"/>
      <c r="BZ380" s="117"/>
      <c r="CA380" s="117"/>
      <c r="CB380" s="117"/>
      <c r="CC380" s="117"/>
      <c r="CD380" s="117"/>
      <c r="CE380" s="117"/>
      <c r="CF380" s="117"/>
      <c r="CG380" s="117"/>
      <c r="CH380" s="117"/>
      <c r="CI380" s="117"/>
      <c r="CJ380" s="117"/>
      <c r="CK380" s="117"/>
      <c r="CL380" s="117"/>
      <c r="CM380" s="117"/>
      <c r="CN380" s="117"/>
      <c r="CO380" s="117"/>
      <c r="CP380" s="117"/>
      <c r="CQ380" s="117"/>
      <c r="CR380" s="117"/>
      <c r="CS380" s="117"/>
      <c r="CT380" s="117"/>
      <c r="CU380" s="117"/>
      <c r="CV380" s="117"/>
      <c r="CW380" s="117"/>
      <c r="CX380" s="117"/>
      <c r="CY380" s="117"/>
      <c r="CZ380" s="117"/>
      <c r="DA380" s="117"/>
      <c r="DB380" s="117"/>
      <c r="DC380" s="117"/>
      <c r="DD380" s="117"/>
      <c r="DE380" s="117"/>
      <c r="DF380" s="117"/>
      <c r="DG380" s="117"/>
      <c r="DH380" s="117"/>
      <c r="DI380" s="117"/>
      <c r="DJ380" s="117"/>
      <c r="DK380" s="117"/>
      <c r="DL380" s="117"/>
      <c r="DM380" s="117"/>
      <c r="DN380" s="117"/>
      <c r="DO380" s="117"/>
      <c r="DP380" s="117"/>
      <c r="DQ380" s="117"/>
      <c r="DR380" s="117"/>
      <c r="DS380" s="117"/>
      <c r="DT380" s="117"/>
      <c r="DU380" s="117"/>
      <c r="DV380" s="117"/>
      <c r="DW380" s="117"/>
      <c r="DX380" s="117"/>
      <c r="DY380" s="117"/>
      <c r="DZ380" s="117"/>
      <c r="EA380" s="117"/>
      <c r="EB380" s="117"/>
      <c r="EC380" s="117"/>
      <c r="ED380" s="117"/>
      <c r="EE380" s="117"/>
      <c r="EF380" s="117"/>
      <c r="EG380" s="117"/>
      <c r="EH380" s="117"/>
      <c r="EI380" s="117"/>
      <c r="EJ380" s="117"/>
      <c r="EK380" s="117"/>
      <c r="EL380" s="117"/>
      <c r="EM380" s="117"/>
      <c r="EN380" s="117"/>
      <c r="EO380" s="117"/>
      <c r="EP380" s="117"/>
      <c r="EQ380" s="117"/>
      <c r="ER380" s="117"/>
      <c r="ES380" s="117"/>
      <c r="ET380" s="117"/>
      <c r="EU380" s="117"/>
      <c r="EV380" s="117"/>
      <c r="EW380" s="117"/>
      <c r="EX380" s="117"/>
      <c r="EY380" s="117"/>
      <c r="EZ380" s="117"/>
      <c r="FA380" s="117"/>
      <c r="FB380" s="117"/>
      <c r="FC380" s="117"/>
      <c r="FD380" s="117"/>
      <c r="FE380" s="117"/>
      <c r="FF380" s="117"/>
      <c r="FG380" s="117"/>
      <c r="FH380" s="117"/>
      <c r="FI380" s="117"/>
      <c r="FJ380" s="117"/>
      <c r="FK380" s="117"/>
      <c r="FL380" s="117"/>
      <c r="FM380" s="117"/>
      <c r="FN380" s="117"/>
      <c r="FO380" s="117"/>
      <c r="FP380" s="117"/>
      <c r="FQ380" s="117"/>
      <c r="FR380" s="117"/>
      <c r="FS380" s="117"/>
      <c r="FT380" s="117"/>
      <c r="FU380" s="117"/>
      <c r="FV380" s="117"/>
      <c r="FW380" s="117"/>
      <c r="FX380" s="117"/>
      <c r="FY380" s="117"/>
      <c r="FZ380" s="117"/>
      <c r="GA380" s="117"/>
      <c r="GB380" s="117"/>
      <c r="GC380" s="117"/>
      <c r="GD380" s="117"/>
      <c r="GE380" s="117"/>
      <c r="GF380" s="117"/>
      <c r="GG380" s="117"/>
      <c r="GH380" s="117"/>
      <c r="GI380" s="117"/>
      <c r="GJ380" s="117"/>
      <c r="GK380" s="117"/>
      <c r="GL380" s="117"/>
      <c r="GM380" s="117"/>
      <c r="GN380" s="117"/>
      <c r="GO380" s="117"/>
      <c r="GP380" s="117"/>
      <c r="GQ380" s="117"/>
      <c r="GR380" s="117"/>
      <c r="GS380" s="117"/>
      <c r="GT380" s="117"/>
      <c r="GU380" s="117"/>
      <c r="GV380" s="117"/>
      <c r="GW380" s="117"/>
      <c r="GX380" s="117"/>
      <c r="GY380" s="117"/>
      <c r="GZ380" s="117"/>
      <c r="HA380" s="117"/>
      <c r="HB380" s="117"/>
      <c r="HC380" s="117"/>
      <c r="HD380" s="117"/>
      <c r="HE380" s="117"/>
      <c r="HF380" s="117"/>
      <c r="HG380" s="117"/>
      <c r="HH380" s="117"/>
      <c r="HI380" s="117"/>
      <c r="HJ380" s="117"/>
      <c r="HK380" s="117"/>
      <c r="HL380" s="117"/>
      <c r="HM380" s="117"/>
      <c r="HN380" s="117"/>
      <c r="HO380" s="117"/>
      <c r="HP380" s="117"/>
      <c r="HQ380" s="117"/>
      <c r="HR380" s="117"/>
      <c r="HS380" s="117"/>
      <c r="HT380" s="117"/>
      <c r="HU380" s="117"/>
      <c r="HV380" s="117"/>
      <c r="HW380" s="117"/>
      <c r="HX380" s="117"/>
      <c r="HY380" s="117"/>
      <c r="HZ380" s="117"/>
      <c r="IA380" s="117"/>
      <c r="IB380" s="117"/>
      <c r="IC380" s="117"/>
      <c r="ID380" s="117"/>
      <c r="IE380" s="117"/>
      <c r="IF380" s="117"/>
      <c r="IG380" s="117"/>
      <c r="IH380" s="117"/>
      <c r="II380" s="117"/>
      <c r="IJ380" s="117"/>
      <c r="IK380" s="117"/>
      <c r="IL380" s="117"/>
      <c r="IM380" s="117"/>
      <c r="IN380" s="117"/>
      <c r="IO380" s="117"/>
      <c r="IP380" s="117"/>
      <c r="IQ380" s="117"/>
      <c r="IR380" s="117"/>
      <c r="IS380" s="117"/>
      <c r="IT380" s="117"/>
      <c r="IU380" s="117"/>
      <c r="IV380" s="117"/>
      <c r="IW380" s="117"/>
    </row>
    <row r="381" customFormat="false" ht="12.75" hidden="false" customHeight="false" outlineLevel="0" collapsed="false">
      <c r="A381" s="117"/>
      <c r="B381" s="128"/>
      <c r="L381" s="117"/>
      <c r="M381" s="117"/>
      <c r="N381" s="117"/>
      <c r="O381" s="117"/>
      <c r="P381" s="117"/>
      <c r="Q381" s="117"/>
      <c r="R381" s="117"/>
      <c r="S381" s="117"/>
      <c r="T381" s="117"/>
      <c r="U381" s="117"/>
      <c r="V381" s="117"/>
      <c r="W381" s="117"/>
      <c r="X381" s="117"/>
      <c r="Y381" s="117"/>
      <c r="Z381" s="117"/>
      <c r="AA381" s="117"/>
      <c r="AB381" s="117"/>
      <c r="AC381" s="117"/>
      <c r="AD381" s="117"/>
      <c r="AE381" s="117"/>
      <c r="AF381" s="117"/>
      <c r="AG381" s="117"/>
      <c r="AH381" s="117"/>
      <c r="AI381" s="117"/>
      <c r="AJ381" s="117"/>
      <c r="AK381" s="117"/>
      <c r="AL381" s="117"/>
      <c r="AM381" s="117"/>
      <c r="AN381" s="117"/>
      <c r="AO381" s="117"/>
      <c r="AP381" s="117"/>
      <c r="AQ381" s="117"/>
      <c r="AR381" s="117"/>
      <c r="AS381" s="117"/>
      <c r="AT381" s="117"/>
      <c r="AU381" s="117"/>
      <c r="AV381" s="117"/>
      <c r="AW381" s="117"/>
      <c r="AX381" s="117"/>
      <c r="AY381" s="117"/>
      <c r="AZ381" s="117"/>
      <c r="BA381" s="117"/>
      <c r="BB381" s="117"/>
      <c r="BC381" s="117"/>
      <c r="BD381" s="117"/>
      <c r="BE381" s="117"/>
      <c r="BF381" s="117"/>
      <c r="BG381" s="117"/>
      <c r="BH381" s="117"/>
      <c r="BI381" s="117"/>
      <c r="BJ381" s="117"/>
      <c r="BK381" s="117"/>
      <c r="BL381" s="117"/>
      <c r="BM381" s="117"/>
      <c r="BN381" s="117"/>
      <c r="BO381" s="117"/>
      <c r="BP381" s="117"/>
      <c r="BQ381" s="117"/>
      <c r="BR381" s="117"/>
      <c r="BS381" s="117"/>
      <c r="BT381" s="117"/>
      <c r="BU381" s="117"/>
      <c r="BV381" s="117"/>
      <c r="BW381" s="117"/>
      <c r="BX381" s="117"/>
      <c r="BY381" s="117"/>
      <c r="BZ381" s="117"/>
      <c r="CA381" s="117"/>
      <c r="CB381" s="117"/>
      <c r="CC381" s="117"/>
      <c r="CD381" s="117"/>
      <c r="CE381" s="117"/>
      <c r="CF381" s="117"/>
      <c r="CG381" s="117"/>
      <c r="CH381" s="117"/>
      <c r="CI381" s="117"/>
      <c r="CJ381" s="117"/>
      <c r="CK381" s="117"/>
      <c r="CL381" s="117"/>
      <c r="CM381" s="117"/>
      <c r="CN381" s="117"/>
      <c r="CO381" s="117"/>
      <c r="CP381" s="117"/>
      <c r="CQ381" s="117"/>
      <c r="CR381" s="117"/>
      <c r="CS381" s="117"/>
      <c r="CT381" s="117"/>
      <c r="CU381" s="117"/>
      <c r="CV381" s="117"/>
      <c r="CW381" s="117"/>
      <c r="CX381" s="117"/>
      <c r="CY381" s="117"/>
      <c r="CZ381" s="117"/>
      <c r="DA381" s="117"/>
      <c r="DB381" s="117"/>
      <c r="DC381" s="117"/>
      <c r="DD381" s="117"/>
      <c r="DE381" s="117"/>
      <c r="DF381" s="117"/>
      <c r="DG381" s="117"/>
      <c r="DH381" s="117"/>
      <c r="DI381" s="117"/>
      <c r="DJ381" s="117"/>
      <c r="DK381" s="117"/>
      <c r="DL381" s="117"/>
      <c r="DM381" s="117"/>
      <c r="DN381" s="117"/>
      <c r="DO381" s="117"/>
      <c r="DP381" s="117"/>
      <c r="DQ381" s="117"/>
      <c r="DR381" s="117"/>
      <c r="DS381" s="117"/>
      <c r="DT381" s="117"/>
      <c r="DU381" s="117"/>
      <c r="DV381" s="117"/>
      <c r="DW381" s="117"/>
      <c r="DX381" s="117"/>
      <c r="DY381" s="117"/>
      <c r="DZ381" s="117"/>
      <c r="EA381" s="117"/>
      <c r="EB381" s="117"/>
      <c r="EC381" s="117"/>
      <c r="ED381" s="117"/>
      <c r="EE381" s="117"/>
      <c r="EF381" s="117"/>
      <c r="EG381" s="117"/>
      <c r="EH381" s="117"/>
      <c r="EI381" s="117"/>
      <c r="EJ381" s="117"/>
      <c r="EK381" s="117"/>
      <c r="EL381" s="117"/>
      <c r="EM381" s="117"/>
      <c r="EN381" s="117"/>
      <c r="EO381" s="117"/>
      <c r="EP381" s="117"/>
      <c r="EQ381" s="117"/>
      <c r="ER381" s="117"/>
      <c r="ES381" s="117"/>
      <c r="ET381" s="117"/>
      <c r="EU381" s="117"/>
      <c r="EV381" s="117"/>
      <c r="EW381" s="117"/>
      <c r="EX381" s="117"/>
      <c r="EY381" s="117"/>
      <c r="EZ381" s="117"/>
      <c r="FA381" s="117"/>
      <c r="FB381" s="117"/>
      <c r="FC381" s="117"/>
      <c r="FD381" s="117"/>
      <c r="FE381" s="117"/>
      <c r="FF381" s="117"/>
      <c r="FG381" s="117"/>
      <c r="FH381" s="117"/>
      <c r="FI381" s="117"/>
      <c r="FJ381" s="117"/>
      <c r="FK381" s="117"/>
      <c r="FL381" s="117"/>
      <c r="FM381" s="117"/>
      <c r="FN381" s="117"/>
      <c r="FO381" s="117"/>
      <c r="FP381" s="117"/>
      <c r="FQ381" s="117"/>
      <c r="FR381" s="117"/>
      <c r="FS381" s="117"/>
      <c r="FT381" s="117"/>
      <c r="FU381" s="117"/>
      <c r="FV381" s="117"/>
      <c r="FW381" s="117"/>
      <c r="FX381" s="117"/>
      <c r="FY381" s="117"/>
      <c r="FZ381" s="117"/>
      <c r="GA381" s="117"/>
      <c r="GB381" s="117"/>
      <c r="GC381" s="117"/>
      <c r="GD381" s="117"/>
      <c r="GE381" s="117"/>
      <c r="GF381" s="117"/>
      <c r="GG381" s="117"/>
      <c r="GH381" s="117"/>
      <c r="GI381" s="117"/>
      <c r="GJ381" s="117"/>
      <c r="GK381" s="117"/>
      <c r="GL381" s="117"/>
      <c r="GM381" s="117"/>
      <c r="GN381" s="117"/>
      <c r="GO381" s="117"/>
      <c r="GP381" s="117"/>
      <c r="GQ381" s="117"/>
      <c r="GR381" s="117"/>
      <c r="GS381" s="117"/>
      <c r="GT381" s="117"/>
      <c r="GU381" s="117"/>
      <c r="GV381" s="117"/>
      <c r="GW381" s="117"/>
      <c r="GX381" s="117"/>
      <c r="GY381" s="117"/>
      <c r="GZ381" s="117"/>
      <c r="HA381" s="117"/>
      <c r="HB381" s="117"/>
      <c r="HC381" s="117"/>
      <c r="HD381" s="117"/>
      <c r="HE381" s="117"/>
      <c r="HF381" s="117"/>
      <c r="HG381" s="117"/>
      <c r="HH381" s="117"/>
      <c r="HI381" s="117"/>
      <c r="HJ381" s="117"/>
      <c r="HK381" s="117"/>
      <c r="HL381" s="117"/>
      <c r="HM381" s="117"/>
      <c r="HN381" s="117"/>
      <c r="HO381" s="117"/>
      <c r="HP381" s="117"/>
      <c r="HQ381" s="117"/>
      <c r="HR381" s="117"/>
      <c r="HS381" s="117"/>
      <c r="HT381" s="117"/>
      <c r="HU381" s="117"/>
      <c r="HV381" s="117"/>
      <c r="HW381" s="117"/>
      <c r="HX381" s="117"/>
      <c r="HY381" s="117"/>
      <c r="HZ381" s="117"/>
      <c r="IA381" s="117"/>
      <c r="IB381" s="117"/>
      <c r="IC381" s="117"/>
      <c r="ID381" s="117"/>
      <c r="IE381" s="117"/>
      <c r="IF381" s="117"/>
      <c r="IG381" s="117"/>
      <c r="IH381" s="117"/>
      <c r="II381" s="117"/>
      <c r="IJ381" s="117"/>
      <c r="IK381" s="117"/>
      <c r="IL381" s="117"/>
      <c r="IM381" s="117"/>
      <c r="IN381" s="117"/>
      <c r="IO381" s="117"/>
      <c r="IP381" s="117"/>
      <c r="IQ381" s="117"/>
      <c r="IR381" s="117"/>
      <c r="IS381" s="117"/>
      <c r="IT381" s="117"/>
      <c r="IU381" s="117"/>
      <c r="IV381" s="117"/>
      <c r="IW381" s="117"/>
    </row>
    <row r="382" customFormat="false" ht="12.75" hidden="false" customHeight="false" outlineLevel="0" collapsed="false">
      <c r="A382" s="117"/>
      <c r="B382" s="128"/>
      <c r="L382" s="117"/>
      <c r="M382" s="117"/>
      <c r="N382" s="117"/>
      <c r="O382" s="117"/>
      <c r="P382" s="117"/>
      <c r="Q382" s="117"/>
      <c r="R382" s="117"/>
      <c r="S382" s="117"/>
      <c r="T382" s="117"/>
      <c r="U382" s="117"/>
      <c r="V382" s="117"/>
      <c r="W382" s="117"/>
      <c r="X382" s="117"/>
      <c r="Y382" s="117"/>
      <c r="Z382" s="117"/>
      <c r="AA382" s="117"/>
      <c r="AB382" s="117"/>
      <c r="AC382" s="117"/>
      <c r="AD382" s="117"/>
      <c r="AE382" s="117"/>
      <c r="AF382" s="117"/>
      <c r="AG382" s="117"/>
      <c r="AH382" s="117"/>
      <c r="AI382" s="117"/>
      <c r="AJ382" s="117"/>
      <c r="AK382" s="117"/>
      <c r="AL382" s="117"/>
      <c r="AM382" s="117"/>
      <c r="AN382" s="117"/>
      <c r="AO382" s="117"/>
      <c r="AP382" s="117"/>
      <c r="AQ382" s="117"/>
      <c r="AR382" s="117"/>
      <c r="AS382" s="117"/>
      <c r="AT382" s="117"/>
      <c r="AU382" s="117"/>
      <c r="AV382" s="117"/>
      <c r="AW382" s="117"/>
      <c r="AX382" s="117"/>
      <c r="AY382" s="117"/>
      <c r="AZ382" s="117"/>
      <c r="BA382" s="117"/>
      <c r="BB382" s="117"/>
      <c r="BC382" s="117"/>
      <c r="BD382" s="117"/>
      <c r="BE382" s="117"/>
      <c r="BF382" s="117"/>
      <c r="BG382" s="117"/>
      <c r="BH382" s="117"/>
      <c r="BI382" s="117"/>
      <c r="BJ382" s="117"/>
      <c r="BK382" s="117"/>
      <c r="BL382" s="117"/>
      <c r="BM382" s="117"/>
      <c r="BN382" s="117"/>
      <c r="BO382" s="117"/>
      <c r="BP382" s="117"/>
      <c r="BQ382" s="117"/>
      <c r="BR382" s="117"/>
      <c r="BS382" s="117"/>
      <c r="BT382" s="117"/>
      <c r="BU382" s="117"/>
      <c r="BV382" s="117"/>
      <c r="BW382" s="117"/>
      <c r="BX382" s="117"/>
      <c r="BY382" s="117"/>
      <c r="BZ382" s="117"/>
      <c r="CA382" s="117"/>
      <c r="CB382" s="117"/>
      <c r="CC382" s="117"/>
      <c r="CD382" s="117"/>
      <c r="CE382" s="117"/>
      <c r="CF382" s="117"/>
      <c r="CG382" s="117"/>
      <c r="CH382" s="117"/>
      <c r="CI382" s="117"/>
      <c r="CJ382" s="117"/>
      <c r="CK382" s="117"/>
      <c r="CL382" s="117"/>
      <c r="CM382" s="117"/>
      <c r="CN382" s="117"/>
      <c r="CO382" s="117"/>
      <c r="CP382" s="117"/>
      <c r="CQ382" s="117"/>
      <c r="CR382" s="117"/>
      <c r="CS382" s="117"/>
      <c r="CT382" s="117"/>
      <c r="CU382" s="117"/>
      <c r="CV382" s="117"/>
      <c r="CW382" s="117"/>
      <c r="CX382" s="117"/>
      <c r="CY382" s="117"/>
      <c r="CZ382" s="117"/>
      <c r="DA382" s="117"/>
      <c r="DB382" s="117"/>
      <c r="DC382" s="117"/>
      <c r="DD382" s="117"/>
      <c r="DE382" s="117"/>
      <c r="DF382" s="117"/>
      <c r="DG382" s="117"/>
      <c r="DH382" s="117"/>
      <c r="DI382" s="117"/>
      <c r="DJ382" s="117"/>
      <c r="DK382" s="117"/>
      <c r="DL382" s="117"/>
      <c r="DM382" s="117"/>
      <c r="DN382" s="117"/>
      <c r="DO382" s="117"/>
      <c r="DP382" s="117"/>
      <c r="DQ382" s="117"/>
      <c r="DR382" s="117"/>
      <c r="DS382" s="117"/>
      <c r="DT382" s="117"/>
      <c r="DU382" s="117"/>
      <c r="DV382" s="117"/>
      <c r="DW382" s="117"/>
      <c r="DX382" s="117"/>
      <c r="DY382" s="117"/>
      <c r="DZ382" s="117"/>
      <c r="EA382" s="117"/>
      <c r="EB382" s="117"/>
      <c r="EC382" s="117"/>
      <c r="ED382" s="117"/>
      <c r="EE382" s="117"/>
      <c r="EF382" s="117"/>
      <c r="EG382" s="117"/>
      <c r="EH382" s="117"/>
      <c r="EI382" s="117"/>
      <c r="EJ382" s="117"/>
      <c r="EK382" s="117"/>
      <c r="EL382" s="117"/>
      <c r="EM382" s="117"/>
      <c r="EN382" s="117"/>
      <c r="EO382" s="117"/>
      <c r="EP382" s="117"/>
      <c r="EQ382" s="117"/>
      <c r="ER382" s="117"/>
      <c r="ES382" s="117"/>
      <c r="ET382" s="117"/>
      <c r="EU382" s="117"/>
      <c r="EV382" s="117"/>
      <c r="EW382" s="117"/>
      <c r="EX382" s="117"/>
      <c r="EY382" s="117"/>
      <c r="EZ382" s="117"/>
      <c r="FA382" s="117"/>
      <c r="FB382" s="117"/>
      <c r="FC382" s="117"/>
      <c r="FD382" s="117"/>
      <c r="FE382" s="117"/>
      <c r="FF382" s="117"/>
      <c r="FG382" s="117"/>
      <c r="FH382" s="117"/>
      <c r="FI382" s="117"/>
      <c r="FJ382" s="117"/>
      <c r="FK382" s="117"/>
      <c r="FL382" s="117"/>
      <c r="FM382" s="117"/>
      <c r="FN382" s="117"/>
      <c r="FO382" s="117"/>
      <c r="FP382" s="117"/>
      <c r="FQ382" s="117"/>
      <c r="FR382" s="117"/>
      <c r="FS382" s="117"/>
      <c r="FT382" s="117"/>
      <c r="FU382" s="117"/>
      <c r="FV382" s="117"/>
      <c r="FW382" s="117"/>
      <c r="FX382" s="117"/>
      <c r="FY382" s="117"/>
      <c r="FZ382" s="117"/>
      <c r="GA382" s="117"/>
      <c r="GB382" s="117"/>
      <c r="GC382" s="117"/>
      <c r="GD382" s="117"/>
      <c r="GE382" s="117"/>
      <c r="GF382" s="117"/>
      <c r="GG382" s="117"/>
      <c r="GH382" s="117"/>
      <c r="GI382" s="117"/>
      <c r="GJ382" s="117"/>
      <c r="GK382" s="117"/>
      <c r="GL382" s="117"/>
      <c r="GM382" s="117"/>
      <c r="GN382" s="117"/>
      <c r="GO382" s="117"/>
      <c r="GP382" s="117"/>
      <c r="GQ382" s="117"/>
      <c r="GR382" s="117"/>
      <c r="GS382" s="117"/>
      <c r="GT382" s="117"/>
      <c r="GU382" s="117"/>
      <c r="GV382" s="117"/>
      <c r="GW382" s="117"/>
      <c r="GX382" s="117"/>
      <c r="GY382" s="117"/>
      <c r="GZ382" s="117"/>
      <c r="HA382" s="117"/>
      <c r="HB382" s="117"/>
      <c r="HC382" s="117"/>
      <c r="HD382" s="117"/>
      <c r="HE382" s="117"/>
      <c r="HF382" s="117"/>
      <c r="HG382" s="117"/>
      <c r="HH382" s="117"/>
      <c r="HI382" s="117"/>
      <c r="HJ382" s="117"/>
      <c r="HK382" s="117"/>
      <c r="HL382" s="117"/>
      <c r="HM382" s="117"/>
      <c r="HN382" s="117"/>
      <c r="HO382" s="117"/>
      <c r="HP382" s="117"/>
      <c r="HQ382" s="117"/>
      <c r="HR382" s="117"/>
      <c r="HS382" s="117"/>
      <c r="HT382" s="117"/>
      <c r="HU382" s="117"/>
      <c r="HV382" s="117"/>
      <c r="HW382" s="117"/>
      <c r="HX382" s="117"/>
      <c r="HY382" s="117"/>
      <c r="HZ382" s="117"/>
      <c r="IA382" s="117"/>
      <c r="IB382" s="117"/>
      <c r="IC382" s="117"/>
      <c r="ID382" s="117"/>
      <c r="IE382" s="117"/>
      <c r="IF382" s="117"/>
      <c r="IG382" s="117"/>
      <c r="IH382" s="117"/>
      <c r="II382" s="117"/>
      <c r="IJ382" s="117"/>
      <c r="IK382" s="117"/>
      <c r="IL382" s="117"/>
      <c r="IM382" s="117"/>
      <c r="IN382" s="117"/>
      <c r="IO382" s="117"/>
      <c r="IP382" s="117"/>
      <c r="IQ382" s="117"/>
      <c r="IR382" s="117"/>
      <c r="IS382" s="117"/>
      <c r="IT382" s="117"/>
      <c r="IU382" s="117"/>
      <c r="IV382" s="117"/>
      <c r="IW382" s="117"/>
    </row>
    <row r="383" customFormat="false" ht="12.75" hidden="false" customHeight="false" outlineLevel="0" collapsed="false">
      <c r="A383" s="117"/>
      <c r="B383" s="128"/>
      <c r="L383" s="117"/>
      <c r="M383" s="117"/>
      <c r="N383" s="117"/>
      <c r="O383" s="117"/>
      <c r="P383" s="117"/>
      <c r="Q383" s="117"/>
      <c r="R383" s="117"/>
      <c r="S383" s="117"/>
      <c r="T383" s="117"/>
      <c r="U383" s="117"/>
      <c r="V383" s="117"/>
      <c r="W383" s="117"/>
      <c r="X383" s="117"/>
      <c r="Y383" s="117"/>
      <c r="Z383" s="117"/>
      <c r="AA383" s="117"/>
      <c r="AB383" s="117"/>
      <c r="AC383" s="117"/>
      <c r="AD383" s="117"/>
      <c r="AE383" s="117"/>
      <c r="AF383" s="117"/>
      <c r="AG383" s="117"/>
      <c r="AH383" s="117"/>
      <c r="AI383" s="117"/>
      <c r="AJ383" s="117"/>
      <c r="AK383" s="117"/>
      <c r="AL383" s="117"/>
      <c r="AM383" s="117"/>
      <c r="AN383" s="117"/>
      <c r="AO383" s="117"/>
      <c r="AP383" s="117"/>
      <c r="AQ383" s="117"/>
      <c r="AR383" s="117"/>
      <c r="AS383" s="117"/>
      <c r="AT383" s="117"/>
      <c r="AU383" s="117"/>
      <c r="AV383" s="117"/>
      <c r="AW383" s="117"/>
      <c r="AX383" s="117"/>
      <c r="AY383" s="117"/>
      <c r="AZ383" s="117"/>
      <c r="BA383" s="117"/>
      <c r="BB383" s="117"/>
      <c r="BC383" s="117"/>
      <c r="BD383" s="117"/>
      <c r="BE383" s="117"/>
      <c r="BF383" s="117"/>
      <c r="BG383" s="117"/>
      <c r="BH383" s="117"/>
      <c r="BI383" s="117"/>
      <c r="BJ383" s="117"/>
      <c r="BK383" s="117"/>
      <c r="BL383" s="117"/>
      <c r="BM383" s="117"/>
      <c r="BN383" s="117"/>
      <c r="BO383" s="117"/>
      <c r="BP383" s="117"/>
      <c r="BQ383" s="117"/>
      <c r="BR383" s="117"/>
      <c r="BS383" s="117"/>
      <c r="BT383" s="117"/>
      <c r="BU383" s="117"/>
      <c r="BV383" s="117"/>
      <c r="BW383" s="117"/>
      <c r="BX383" s="117"/>
      <c r="BY383" s="117"/>
      <c r="BZ383" s="117"/>
      <c r="CA383" s="117"/>
      <c r="CB383" s="117"/>
      <c r="CC383" s="117"/>
      <c r="CD383" s="117"/>
      <c r="CE383" s="117"/>
      <c r="CF383" s="117"/>
      <c r="CG383" s="117"/>
      <c r="CH383" s="117"/>
      <c r="CI383" s="117"/>
      <c r="CJ383" s="117"/>
      <c r="CK383" s="117"/>
      <c r="CL383" s="117"/>
      <c r="CM383" s="117"/>
      <c r="CN383" s="117"/>
      <c r="CO383" s="117"/>
      <c r="CP383" s="117"/>
      <c r="CQ383" s="117"/>
      <c r="CR383" s="117"/>
      <c r="CS383" s="117"/>
      <c r="CT383" s="117"/>
      <c r="CU383" s="117"/>
      <c r="CV383" s="117"/>
      <c r="CW383" s="117"/>
      <c r="CX383" s="117"/>
      <c r="CY383" s="117"/>
      <c r="CZ383" s="117"/>
      <c r="DA383" s="117"/>
      <c r="DB383" s="117"/>
      <c r="DC383" s="117"/>
      <c r="DD383" s="117"/>
      <c r="DE383" s="117"/>
      <c r="DF383" s="117"/>
      <c r="DG383" s="117"/>
      <c r="DH383" s="117"/>
      <c r="DI383" s="117"/>
      <c r="DJ383" s="117"/>
      <c r="DK383" s="117"/>
      <c r="DL383" s="117"/>
      <c r="DM383" s="117"/>
      <c r="DN383" s="117"/>
      <c r="DO383" s="117"/>
      <c r="DP383" s="117"/>
      <c r="DQ383" s="117"/>
      <c r="DR383" s="117"/>
      <c r="DS383" s="117"/>
      <c r="DT383" s="117"/>
      <c r="DU383" s="117"/>
      <c r="DV383" s="117"/>
      <c r="DW383" s="117"/>
      <c r="DX383" s="117"/>
      <c r="DY383" s="117"/>
      <c r="DZ383" s="117"/>
      <c r="EA383" s="117"/>
      <c r="EB383" s="117"/>
      <c r="EC383" s="117"/>
      <c r="ED383" s="117"/>
      <c r="EE383" s="117"/>
      <c r="EF383" s="117"/>
      <c r="EG383" s="117"/>
      <c r="EH383" s="117"/>
      <c r="EI383" s="117"/>
      <c r="EJ383" s="117"/>
      <c r="EK383" s="117"/>
      <c r="EL383" s="117"/>
      <c r="EM383" s="117"/>
      <c r="EN383" s="117"/>
      <c r="EO383" s="117"/>
      <c r="EP383" s="117"/>
      <c r="EQ383" s="117"/>
      <c r="ER383" s="117"/>
      <c r="ES383" s="117"/>
      <c r="ET383" s="117"/>
      <c r="EU383" s="117"/>
      <c r="EV383" s="117"/>
      <c r="EW383" s="117"/>
      <c r="EX383" s="117"/>
      <c r="EY383" s="117"/>
      <c r="EZ383" s="117"/>
      <c r="FA383" s="117"/>
      <c r="FB383" s="117"/>
      <c r="FC383" s="117"/>
      <c r="FD383" s="117"/>
      <c r="FE383" s="117"/>
      <c r="FF383" s="117"/>
      <c r="FG383" s="117"/>
      <c r="FH383" s="117"/>
      <c r="FI383" s="117"/>
      <c r="FJ383" s="117"/>
      <c r="FK383" s="117"/>
      <c r="FL383" s="117"/>
      <c r="FM383" s="117"/>
      <c r="FN383" s="117"/>
      <c r="FO383" s="117"/>
      <c r="FP383" s="117"/>
      <c r="FQ383" s="117"/>
      <c r="FR383" s="117"/>
      <c r="FS383" s="117"/>
      <c r="FT383" s="117"/>
      <c r="FU383" s="117"/>
      <c r="FV383" s="117"/>
      <c r="FW383" s="117"/>
      <c r="FX383" s="117"/>
      <c r="FY383" s="117"/>
      <c r="FZ383" s="117"/>
      <c r="GA383" s="117"/>
      <c r="GB383" s="117"/>
      <c r="GC383" s="117"/>
      <c r="GD383" s="117"/>
      <c r="GE383" s="117"/>
      <c r="GF383" s="117"/>
      <c r="GG383" s="117"/>
      <c r="GH383" s="117"/>
      <c r="GI383" s="117"/>
      <c r="GJ383" s="117"/>
      <c r="GK383" s="117"/>
      <c r="GL383" s="117"/>
      <c r="GM383" s="117"/>
      <c r="GN383" s="117"/>
      <c r="GO383" s="117"/>
      <c r="GP383" s="117"/>
      <c r="GQ383" s="117"/>
      <c r="GR383" s="117"/>
      <c r="GS383" s="117"/>
      <c r="GT383" s="117"/>
      <c r="GU383" s="117"/>
      <c r="GV383" s="117"/>
      <c r="GW383" s="117"/>
      <c r="GX383" s="117"/>
      <c r="GY383" s="117"/>
      <c r="GZ383" s="117"/>
      <c r="HA383" s="117"/>
      <c r="HB383" s="117"/>
      <c r="HC383" s="117"/>
      <c r="HD383" s="117"/>
      <c r="HE383" s="117"/>
      <c r="HF383" s="117"/>
      <c r="HG383" s="117"/>
      <c r="HH383" s="117"/>
      <c r="HI383" s="117"/>
      <c r="HJ383" s="117"/>
      <c r="HK383" s="117"/>
      <c r="HL383" s="117"/>
      <c r="HM383" s="117"/>
      <c r="HN383" s="117"/>
      <c r="HO383" s="117"/>
      <c r="HP383" s="117"/>
      <c r="HQ383" s="117"/>
      <c r="HR383" s="117"/>
      <c r="HS383" s="117"/>
      <c r="HT383" s="117"/>
      <c r="HU383" s="117"/>
      <c r="HV383" s="117"/>
      <c r="HW383" s="117"/>
      <c r="HX383" s="117"/>
      <c r="HY383" s="117"/>
      <c r="HZ383" s="117"/>
      <c r="IA383" s="117"/>
      <c r="IB383" s="117"/>
      <c r="IC383" s="117"/>
      <c r="ID383" s="117"/>
      <c r="IE383" s="117"/>
      <c r="IF383" s="117"/>
      <c r="IG383" s="117"/>
      <c r="IH383" s="117"/>
      <c r="II383" s="117"/>
      <c r="IJ383" s="117"/>
      <c r="IK383" s="117"/>
      <c r="IL383" s="117"/>
      <c r="IM383" s="117"/>
      <c r="IN383" s="117"/>
      <c r="IO383" s="117"/>
      <c r="IP383" s="117"/>
      <c r="IQ383" s="117"/>
      <c r="IR383" s="117"/>
      <c r="IS383" s="117"/>
      <c r="IT383" s="117"/>
      <c r="IU383" s="117"/>
      <c r="IV383" s="117"/>
      <c r="IW383" s="117"/>
    </row>
    <row r="384" customFormat="false" ht="12.75" hidden="false" customHeight="false" outlineLevel="0" collapsed="false">
      <c r="A384" s="117"/>
      <c r="B384" s="128"/>
      <c r="L384" s="117"/>
      <c r="M384" s="117"/>
      <c r="N384" s="117"/>
      <c r="O384" s="117"/>
      <c r="P384" s="117"/>
      <c r="Q384" s="117"/>
      <c r="R384" s="117"/>
      <c r="S384" s="117"/>
      <c r="T384" s="117"/>
      <c r="U384" s="117"/>
      <c r="V384" s="117"/>
      <c r="W384" s="117"/>
      <c r="X384" s="117"/>
      <c r="Y384" s="117"/>
      <c r="Z384" s="117"/>
      <c r="AA384" s="117"/>
      <c r="AB384" s="117"/>
      <c r="AC384" s="117"/>
      <c r="AD384" s="117"/>
      <c r="AE384" s="117"/>
      <c r="AF384" s="117"/>
      <c r="AG384" s="117"/>
      <c r="AH384" s="117"/>
      <c r="AI384" s="117"/>
      <c r="AJ384" s="117"/>
      <c r="AK384" s="117"/>
      <c r="AL384" s="117"/>
      <c r="AM384" s="117"/>
      <c r="AN384" s="117"/>
      <c r="AO384" s="117"/>
      <c r="AP384" s="117"/>
      <c r="AQ384" s="117"/>
      <c r="AR384" s="117"/>
      <c r="AS384" s="117"/>
      <c r="AT384" s="117"/>
      <c r="AU384" s="117"/>
      <c r="AV384" s="117"/>
      <c r="AW384" s="117"/>
      <c r="AX384" s="117"/>
      <c r="AY384" s="117"/>
      <c r="AZ384" s="117"/>
      <c r="BA384" s="117"/>
      <c r="BB384" s="117"/>
      <c r="BC384" s="117"/>
      <c r="BD384" s="117"/>
      <c r="BE384" s="117"/>
      <c r="BF384" s="117"/>
      <c r="BG384" s="117"/>
      <c r="BH384" s="117"/>
      <c r="BI384" s="117"/>
      <c r="BJ384" s="117"/>
      <c r="BK384" s="117"/>
      <c r="BL384" s="117"/>
      <c r="BM384" s="117"/>
      <c r="BN384" s="117"/>
      <c r="BO384" s="117"/>
      <c r="BP384" s="117"/>
      <c r="BQ384" s="117"/>
      <c r="BR384" s="117"/>
      <c r="BS384" s="117"/>
      <c r="BT384" s="117"/>
      <c r="BU384" s="117"/>
      <c r="BV384" s="117"/>
      <c r="BW384" s="117"/>
      <c r="BX384" s="117"/>
      <c r="BY384" s="117"/>
      <c r="BZ384" s="117"/>
      <c r="CA384" s="117"/>
      <c r="CB384" s="117"/>
      <c r="CC384" s="117"/>
      <c r="CD384" s="117"/>
      <c r="CE384" s="117"/>
      <c r="CF384" s="117"/>
      <c r="CG384" s="117"/>
      <c r="CH384" s="117"/>
      <c r="CI384" s="117"/>
      <c r="CJ384" s="117"/>
      <c r="CK384" s="117"/>
      <c r="CL384" s="117"/>
      <c r="CM384" s="117"/>
      <c r="CN384" s="117"/>
      <c r="CO384" s="117"/>
      <c r="CP384" s="117"/>
      <c r="CQ384" s="117"/>
      <c r="CR384" s="117"/>
      <c r="CS384" s="117"/>
      <c r="CT384" s="117"/>
      <c r="CU384" s="117"/>
      <c r="CV384" s="117"/>
      <c r="CW384" s="117"/>
      <c r="CX384" s="117"/>
      <c r="CY384" s="117"/>
      <c r="CZ384" s="117"/>
      <c r="DA384" s="117"/>
      <c r="DB384" s="117"/>
      <c r="DC384" s="117"/>
      <c r="DD384" s="117"/>
      <c r="DE384" s="117"/>
      <c r="DF384" s="117"/>
      <c r="DG384" s="117"/>
      <c r="DH384" s="117"/>
      <c r="DI384" s="117"/>
      <c r="DJ384" s="117"/>
      <c r="DK384" s="117"/>
      <c r="DL384" s="117"/>
      <c r="DM384" s="117"/>
      <c r="DN384" s="117"/>
      <c r="DO384" s="117"/>
      <c r="DP384" s="117"/>
      <c r="DQ384" s="117"/>
      <c r="DR384" s="117"/>
      <c r="DS384" s="117"/>
      <c r="DT384" s="117"/>
      <c r="DU384" s="117"/>
      <c r="DV384" s="117"/>
      <c r="DW384" s="117"/>
      <c r="DX384" s="117"/>
      <c r="DY384" s="117"/>
      <c r="DZ384" s="117"/>
      <c r="EA384" s="117"/>
      <c r="EB384" s="117"/>
      <c r="EC384" s="117"/>
      <c r="ED384" s="117"/>
      <c r="EE384" s="117"/>
      <c r="EF384" s="117"/>
      <c r="EG384" s="117"/>
      <c r="EH384" s="117"/>
      <c r="EI384" s="117"/>
      <c r="EJ384" s="117"/>
      <c r="EK384" s="117"/>
      <c r="EL384" s="117"/>
      <c r="EM384" s="117"/>
      <c r="EN384" s="117"/>
      <c r="EO384" s="117"/>
      <c r="EP384" s="117"/>
      <c r="EQ384" s="117"/>
      <c r="ER384" s="117"/>
      <c r="ES384" s="117"/>
      <c r="ET384" s="117"/>
      <c r="EU384" s="117"/>
      <c r="EV384" s="117"/>
      <c r="EW384" s="117"/>
      <c r="EX384" s="117"/>
      <c r="EY384" s="117"/>
      <c r="EZ384" s="117"/>
      <c r="FA384" s="117"/>
      <c r="FB384" s="117"/>
      <c r="FC384" s="117"/>
      <c r="FD384" s="117"/>
      <c r="FE384" s="117"/>
      <c r="FF384" s="117"/>
      <c r="FG384" s="117"/>
      <c r="FH384" s="117"/>
      <c r="FI384" s="117"/>
      <c r="FJ384" s="117"/>
      <c r="FK384" s="117"/>
      <c r="FL384" s="117"/>
      <c r="FM384" s="117"/>
      <c r="FN384" s="117"/>
      <c r="FO384" s="117"/>
      <c r="FP384" s="117"/>
      <c r="FQ384" s="117"/>
      <c r="FR384" s="117"/>
      <c r="FS384" s="117"/>
      <c r="FT384" s="117"/>
      <c r="FU384" s="117"/>
      <c r="FV384" s="117"/>
      <c r="FW384" s="117"/>
      <c r="FX384" s="117"/>
      <c r="FY384" s="117"/>
      <c r="FZ384" s="117"/>
      <c r="GA384" s="117"/>
      <c r="GB384" s="117"/>
      <c r="GC384" s="117"/>
      <c r="GD384" s="117"/>
      <c r="GE384" s="117"/>
      <c r="GF384" s="117"/>
      <c r="GG384" s="117"/>
      <c r="GH384" s="117"/>
      <c r="GI384" s="117"/>
      <c r="GJ384" s="117"/>
      <c r="GK384" s="117"/>
      <c r="GL384" s="117"/>
      <c r="GM384" s="117"/>
      <c r="GN384" s="117"/>
      <c r="GO384" s="117"/>
      <c r="GP384" s="117"/>
      <c r="GQ384" s="117"/>
      <c r="GR384" s="117"/>
      <c r="GS384" s="117"/>
      <c r="GT384" s="117"/>
      <c r="GU384" s="117"/>
      <c r="GV384" s="117"/>
      <c r="GW384" s="117"/>
      <c r="GX384" s="117"/>
      <c r="GY384" s="117"/>
      <c r="GZ384" s="117"/>
      <c r="HA384" s="117"/>
      <c r="HB384" s="117"/>
      <c r="HC384" s="117"/>
      <c r="HD384" s="117"/>
      <c r="HE384" s="117"/>
      <c r="HF384" s="117"/>
      <c r="HG384" s="117"/>
      <c r="HH384" s="117"/>
      <c r="HI384" s="117"/>
      <c r="HJ384" s="117"/>
      <c r="HK384" s="117"/>
      <c r="HL384" s="117"/>
      <c r="HM384" s="117"/>
      <c r="HN384" s="117"/>
      <c r="HO384" s="117"/>
      <c r="HP384" s="117"/>
      <c r="HQ384" s="117"/>
      <c r="HR384" s="117"/>
      <c r="HS384" s="117"/>
      <c r="HT384" s="117"/>
      <c r="HU384" s="117"/>
      <c r="HV384" s="117"/>
      <c r="HW384" s="117"/>
      <c r="HX384" s="117"/>
      <c r="HY384" s="117"/>
      <c r="HZ384" s="117"/>
      <c r="IA384" s="117"/>
      <c r="IB384" s="117"/>
      <c r="IC384" s="117"/>
      <c r="ID384" s="117"/>
      <c r="IE384" s="117"/>
      <c r="IF384" s="117"/>
      <c r="IG384" s="117"/>
      <c r="IH384" s="117"/>
      <c r="II384" s="117"/>
      <c r="IJ384" s="117"/>
      <c r="IK384" s="117"/>
      <c r="IL384" s="117"/>
      <c r="IM384" s="117"/>
      <c r="IN384" s="117"/>
      <c r="IO384" s="117"/>
      <c r="IP384" s="117"/>
      <c r="IQ384" s="117"/>
      <c r="IR384" s="117"/>
      <c r="IS384" s="117"/>
      <c r="IT384" s="117"/>
      <c r="IU384" s="117"/>
      <c r="IV384" s="117"/>
      <c r="IW384" s="117"/>
    </row>
    <row r="385" customFormat="false" ht="12.75" hidden="false" customHeight="false" outlineLevel="0" collapsed="false">
      <c r="A385" s="117"/>
      <c r="B385" s="128"/>
      <c r="L385" s="117"/>
      <c r="M385" s="117"/>
      <c r="N385" s="117"/>
      <c r="O385" s="117"/>
      <c r="P385" s="117"/>
      <c r="Q385" s="117"/>
      <c r="R385" s="117"/>
      <c r="S385" s="117"/>
      <c r="T385" s="117"/>
      <c r="U385" s="117"/>
      <c r="V385" s="117"/>
      <c r="W385" s="117"/>
      <c r="X385" s="117"/>
      <c r="Y385" s="117"/>
      <c r="Z385" s="117"/>
      <c r="AA385" s="117"/>
      <c r="AB385" s="117"/>
      <c r="AC385" s="117"/>
      <c r="AD385" s="117"/>
      <c r="AE385" s="117"/>
      <c r="AF385" s="117"/>
      <c r="AG385" s="117"/>
      <c r="AH385" s="117"/>
      <c r="AI385" s="117"/>
      <c r="AJ385" s="117"/>
      <c r="AK385" s="117"/>
      <c r="AL385" s="117"/>
      <c r="AM385" s="117"/>
      <c r="AN385" s="117"/>
      <c r="AO385" s="117"/>
      <c r="AP385" s="117"/>
      <c r="AQ385" s="117"/>
      <c r="AR385" s="117"/>
      <c r="AS385" s="117"/>
      <c r="AT385" s="117"/>
      <c r="AU385" s="117"/>
      <c r="AV385" s="117"/>
      <c r="AW385" s="117"/>
      <c r="AX385" s="117"/>
      <c r="AY385" s="117"/>
      <c r="AZ385" s="117"/>
      <c r="BA385" s="117"/>
      <c r="BB385" s="117"/>
      <c r="BC385" s="117"/>
      <c r="BD385" s="117"/>
      <c r="BE385" s="117"/>
      <c r="BF385" s="117"/>
      <c r="BG385" s="117"/>
      <c r="BH385" s="117"/>
      <c r="BI385" s="117"/>
      <c r="BJ385" s="117"/>
      <c r="BK385" s="117"/>
      <c r="BL385" s="117"/>
      <c r="BM385" s="117"/>
      <c r="BN385" s="117"/>
      <c r="BO385" s="117"/>
      <c r="BP385" s="117"/>
      <c r="BQ385" s="117"/>
      <c r="BR385" s="117"/>
      <c r="BS385" s="117"/>
      <c r="BT385" s="117"/>
      <c r="BU385" s="117"/>
      <c r="BV385" s="117"/>
      <c r="BW385" s="117"/>
      <c r="BX385" s="117"/>
      <c r="BY385" s="117"/>
      <c r="BZ385" s="117"/>
      <c r="CA385" s="117"/>
      <c r="CB385" s="117"/>
      <c r="CC385" s="117"/>
      <c r="CD385" s="117"/>
      <c r="CE385" s="117"/>
      <c r="CF385" s="117"/>
      <c r="CG385" s="117"/>
      <c r="CH385" s="117"/>
      <c r="CI385" s="117"/>
      <c r="CJ385" s="117"/>
      <c r="CK385" s="117"/>
      <c r="CL385" s="117"/>
      <c r="CM385" s="117"/>
      <c r="CN385" s="117"/>
      <c r="CO385" s="117"/>
      <c r="CP385" s="117"/>
      <c r="CQ385" s="117"/>
      <c r="CR385" s="117"/>
      <c r="CS385" s="117"/>
      <c r="CT385" s="117"/>
      <c r="CU385" s="117"/>
      <c r="CV385" s="117"/>
      <c r="CW385" s="117"/>
      <c r="CX385" s="117"/>
      <c r="CY385" s="117"/>
      <c r="CZ385" s="117"/>
      <c r="DA385" s="117"/>
      <c r="DB385" s="117"/>
      <c r="DC385" s="117"/>
      <c r="DD385" s="117"/>
      <c r="DE385" s="117"/>
      <c r="DF385" s="117"/>
      <c r="DG385" s="117"/>
      <c r="DH385" s="117"/>
      <c r="DI385" s="117"/>
      <c r="DJ385" s="117"/>
      <c r="DK385" s="117"/>
      <c r="DL385" s="117"/>
      <c r="DM385" s="117"/>
      <c r="DN385" s="117"/>
      <c r="DO385" s="117"/>
      <c r="DP385" s="117"/>
      <c r="DQ385" s="117"/>
      <c r="DR385" s="117"/>
      <c r="DS385" s="117"/>
      <c r="DT385" s="117"/>
      <c r="DU385" s="117"/>
      <c r="DV385" s="117"/>
      <c r="DW385" s="117"/>
      <c r="DX385" s="117"/>
      <c r="DY385" s="117"/>
      <c r="DZ385" s="117"/>
      <c r="EA385" s="117"/>
      <c r="EB385" s="117"/>
      <c r="EC385" s="117"/>
      <c r="ED385" s="117"/>
      <c r="EE385" s="117"/>
      <c r="EF385" s="117"/>
      <c r="EG385" s="117"/>
      <c r="EH385" s="117"/>
      <c r="EI385" s="117"/>
      <c r="EJ385" s="117"/>
      <c r="EK385" s="117"/>
      <c r="EL385" s="117"/>
      <c r="EM385" s="117"/>
      <c r="EN385" s="117"/>
      <c r="EO385" s="117"/>
      <c r="EP385" s="117"/>
      <c r="EQ385" s="117"/>
      <c r="ER385" s="117"/>
      <c r="ES385" s="117"/>
      <c r="ET385" s="117"/>
      <c r="EU385" s="117"/>
      <c r="EV385" s="117"/>
      <c r="EW385" s="117"/>
      <c r="EX385" s="117"/>
      <c r="EY385" s="117"/>
      <c r="EZ385" s="117"/>
      <c r="FA385" s="117"/>
      <c r="FB385" s="117"/>
      <c r="FC385" s="117"/>
      <c r="FD385" s="117"/>
      <c r="FE385" s="117"/>
      <c r="FF385" s="117"/>
      <c r="FG385" s="117"/>
      <c r="FH385" s="117"/>
      <c r="FI385" s="117"/>
      <c r="FJ385" s="117"/>
      <c r="FK385" s="117"/>
      <c r="FL385" s="117"/>
      <c r="FM385" s="117"/>
      <c r="FN385" s="117"/>
      <c r="FO385" s="117"/>
      <c r="FP385" s="117"/>
      <c r="FQ385" s="117"/>
      <c r="FR385" s="117"/>
      <c r="FS385" s="117"/>
      <c r="FT385" s="117"/>
      <c r="FU385" s="117"/>
      <c r="FV385" s="117"/>
      <c r="FW385" s="117"/>
      <c r="FX385" s="117"/>
      <c r="FY385" s="117"/>
      <c r="FZ385" s="117"/>
      <c r="GA385" s="117"/>
      <c r="GB385" s="117"/>
      <c r="GC385" s="117"/>
      <c r="GD385" s="117"/>
      <c r="GE385" s="117"/>
      <c r="GF385" s="117"/>
      <c r="GG385" s="117"/>
      <c r="GH385" s="117"/>
      <c r="GI385" s="117"/>
      <c r="GJ385" s="117"/>
      <c r="GK385" s="117"/>
      <c r="GL385" s="117"/>
      <c r="GM385" s="117"/>
      <c r="GN385" s="117"/>
      <c r="GO385" s="117"/>
      <c r="GP385" s="117"/>
      <c r="GQ385" s="117"/>
      <c r="GR385" s="117"/>
      <c r="GS385" s="117"/>
      <c r="GT385" s="117"/>
      <c r="GU385" s="117"/>
      <c r="GV385" s="117"/>
      <c r="GW385" s="117"/>
      <c r="GX385" s="117"/>
      <c r="GY385" s="117"/>
      <c r="GZ385" s="117"/>
      <c r="HA385" s="117"/>
      <c r="HB385" s="117"/>
      <c r="HC385" s="117"/>
      <c r="HD385" s="117"/>
      <c r="HE385" s="117"/>
      <c r="HF385" s="117"/>
      <c r="HG385" s="117"/>
      <c r="HH385" s="117"/>
      <c r="HI385" s="117"/>
      <c r="HJ385" s="117"/>
      <c r="HK385" s="117"/>
      <c r="HL385" s="117"/>
      <c r="HM385" s="117"/>
      <c r="HN385" s="117"/>
      <c r="HO385" s="117"/>
      <c r="HP385" s="117"/>
      <c r="HQ385" s="117"/>
      <c r="HR385" s="117"/>
      <c r="HS385" s="117"/>
      <c r="HT385" s="117"/>
      <c r="HU385" s="117"/>
      <c r="HV385" s="117"/>
      <c r="HW385" s="117"/>
      <c r="HX385" s="117"/>
      <c r="HY385" s="117"/>
      <c r="HZ385" s="117"/>
      <c r="IA385" s="117"/>
      <c r="IB385" s="117"/>
      <c r="IC385" s="117"/>
      <c r="ID385" s="117"/>
      <c r="IE385" s="117"/>
      <c r="IF385" s="117"/>
      <c r="IG385" s="117"/>
      <c r="IH385" s="117"/>
      <c r="II385" s="117"/>
      <c r="IJ385" s="117"/>
      <c r="IK385" s="117"/>
      <c r="IL385" s="117"/>
      <c r="IM385" s="117"/>
      <c r="IN385" s="117"/>
      <c r="IO385" s="117"/>
      <c r="IP385" s="117"/>
      <c r="IQ385" s="117"/>
      <c r="IR385" s="117"/>
      <c r="IS385" s="117"/>
      <c r="IT385" s="117"/>
      <c r="IU385" s="117"/>
      <c r="IV385" s="117"/>
      <c r="IW385" s="117"/>
    </row>
    <row r="386" customFormat="false" ht="12.75" hidden="false" customHeight="false" outlineLevel="0" collapsed="false">
      <c r="A386" s="117"/>
      <c r="B386" s="128"/>
      <c r="L386" s="117"/>
      <c r="M386" s="117"/>
      <c r="N386" s="117"/>
      <c r="O386" s="117"/>
      <c r="P386" s="117"/>
      <c r="Q386" s="117"/>
      <c r="R386" s="117"/>
      <c r="S386" s="117"/>
      <c r="T386" s="117"/>
      <c r="U386" s="117"/>
      <c r="V386" s="117"/>
      <c r="W386" s="117"/>
      <c r="X386" s="117"/>
      <c r="Y386" s="117"/>
      <c r="Z386" s="117"/>
      <c r="AA386" s="117"/>
      <c r="AB386" s="117"/>
      <c r="AC386" s="117"/>
      <c r="AD386" s="117"/>
      <c r="AE386" s="117"/>
      <c r="AF386" s="117"/>
      <c r="AG386" s="117"/>
      <c r="AH386" s="117"/>
      <c r="AI386" s="117"/>
      <c r="AJ386" s="117"/>
      <c r="AK386" s="117"/>
      <c r="AL386" s="117"/>
      <c r="AM386" s="117"/>
      <c r="AN386" s="117"/>
      <c r="AO386" s="117"/>
      <c r="AP386" s="117"/>
      <c r="AQ386" s="117"/>
      <c r="AR386" s="117"/>
      <c r="AS386" s="117"/>
      <c r="AT386" s="117"/>
      <c r="AU386" s="117"/>
      <c r="AV386" s="117"/>
      <c r="AW386" s="117"/>
      <c r="AX386" s="117"/>
      <c r="AY386" s="117"/>
      <c r="AZ386" s="117"/>
      <c r="BA386" s="117"/>
      <c r="BB386" s="117"/>
      <c r="BC386" s="117"/>
      <c r="BD386" s="117"/>
      <c r="BE386" s="117"/>
      <c r="BF386" s="117"/>
      <c r="BG386" s="117"/>
      <c r="BH386" s="117"/>
      <c r="BI386" s="117"/>
      <c r="BJ386" s="117"/>
      <c r="BK386" s="117"/>
      <c r="BL386" s="117"/>
      <c r="BM386" s="117"/>
      <c r="BN386" s="117"/>
      <c r="BO386" s="117"/>
      <c r="BP386" s="117"/>
      <c r="BQ386" s="117"/>
      <c r="BR386" s="117"/>
      <c r="BS386" s="117"/>
      <c r="BT386" s="117"/>
      <c r="BU386" s="117"/>
      <c r="BV386" s="117"/>
      <c r="BW386" s="117"/>
      <c r="BX386" s="117"/>
      <c r="BY386" s="117"/>
      <c r="BZ386" s="117"/>
      <c r="CA386" s="117"/>
      <c r="CB386" s="117"/>
      <c r="CC386" s="117"/>
      <c r="CD386" s="117"/>
      <c r="CE386" s="117"/>
      <c r="CF386" s="117"/>
      <c r="CG386" s="117"/>
      <c r="CH386" s="117"/>
      <c r="CI386" s="117"/>
      <c r="CJ386" s="117"/>
      <c r="CK386" s="117"/>
      <c r="CL386" s="117"/>
      <c r="CM386" s="117"/>
      <c r="CN386" s="117"/>
      <c r="CO386" s="117"/>
      <c r="CP386" s="117"/>
      <c r="CQ386" s="117"/>
      <c r="CR386" s="117"/>
      <c r="CS386" s="117"/>
      <c r="CT386" s="117"/>
      <c r="CU386" s="117"/>
      <c r="CV386" s="117"/>
      <c r="CW386" s="117"/>
      <c r="CX386" s="117"/>
      <c r="CY386" s="117"/>
      <c r="CZ386" s="117"/>
      <c r="DA386" s="117"/>
      <c r="DB386" s="117"/>
      <c r="DC386" s="117"/>
      <c r="DD386" s="117"/>
      <c r="DE386" s="117"/>
      <c r="DF386" s="117"/>
      <c r="DG386" s="117"/>
      <c r="DH386" s="117"/>
      <c r="DI386" s="117"/>
      <c r="DJ386" s="117"/>
      <c r="DK386" s="117"/>
      <c r="DL386" s="117"/>
      <c r="DM386" s="117"/>
      <c r="DN386" s="117"/>
      <c r="DO386" s="117"/>
      <c r="DP386" s="117"/>
      <c r="DQ386" s="117"/>
      <c r="DR386" s="117"/>
      <c r="DS386" s="117"/>
      <c r="DT386" s="117"/>
      <c r="DU386" s="117"/>
      <c r="DV386" s="117"/>
      <c r="DW386" s="117"/>
      <c r="DX386" s="117"/>
      <c r="DY386" s="117"/>
      <c r="DZ386" s="117"/>
      <c r="EA386" s="117"/>
      <c r="EB386" s="117"/>
      <c r="EC386" s="117"/>
      <c r="ED386" s="117"/>
      <c r="EE386" s="117"/>
      <c r="EF386" s="117"/>
      <c r="EG386" s="117"/>
      <c r="EH386" s="117"/>
      <c r="EI386" s="117"/>
      <c r="EJ386" s="117"/>
      <c r="EK386" s="117"/>
      <c r="EL386" s="117"/>
      <c r="EM386" s="117"/>
      <c r="EN386" s="117"/>
      <c r="EO386" s="117"/>
      <c r="EP386" s="117"/>
      <c r="EQ386" s="117"/>
      <c r="ER386" s="117"/>
      <c r="ES386" s="117"/>
      <c r="ET386" s="117"/>
      <c r="EU386" s="117"/>
      <c r="EV386" s="117"/>
      <c r="EW386" s="117"/>
      <c r="EX386" s="117"/>
      <c r="EY386" s="117"/>
      <c r="EZ386" s="117"/>
      <c r="FA386" s="117"/>
      <c r="FB386" s="117"/>
      <c r="FC386" s="117"/>
      <c r="FD386" s="117"/>
      <c r="FE386" s="117"/>
      <c r="FF386" s="117"/>
      <c r="FG386" s="117"/>
      <c r="FH386" s="117"/>
      <c r="FI386" s="117"/>
      <c r="FJ386" s="117"/>
      <c r="FK386" s="117"/>
      <c r="FL386" s="117"/>
      <c r="FM386" s="117"/>
      <c r="FN386" s="117"/>
      <c r="FO386" s="117"/>
      <c r="FP386" s="117"/>
      <c r="FQ386" s="117"/>
      <c r="FR386" s="117"/>
      <c r="FS386" s="117"/>
      <c r="FT386" s="117"/>
      <c r="FU386" s="117"/>
      <c r="FV386" s="117"/>
      <c r="FW386" s="117"/>
      <c r="FX386" s="117"/>
      <c r="FY386" s="117"/>
      <c r="FZ386" s="117"/>
      <c r="GA386" s="117"/>
      <c r="GB386" s="117"/>
      <c r="GC386" s="117"/>
      <c r="GD386" s="117"/>
      <c r="GE386" s="117"/>
      <c r="GF386" s="117"/>
      <c r="GG386" s="117"/>
      <c r="GH386" s="117"/>
      <c r="GI386" s="117"/>
      <c r="GJ386" s="117"/>
      <c r="GK386" s="117"/>
      <c r="GL386" s="117"/>
      <c r="GM386" s="117"/>
      <c r="GN386" s="117"/>
      <c r="GO386" s="117"/>
      <c r="GP386" s="117"/>
      <c r="GQ386" s="117"/>
      <c r="GR386" s="117"/>
      <c r="GS386" s="117"/>
      <c r="GT386" s="117"/>
      <c r="GU386" s="117"/>
      <c r="GV386" s="117"/>
      <c r="GW386" s="117"/>
      <c r="GX386" s="117"/>
      <c r="GY386" s="117"/>
      <c r="GZ386" s="117"/>
      <c r="HA386" s="117"/>
      <c r="HB386" s="117"/>
      <c r="HC386" s="117"/>
      <c r="HD386" s="117"/>
      <c r="HE386" s="117"/>
      <c r="HF386" s="117"/>
      <c r="HG386" s="117"/>
      <c r="HH386" s="117"/>
      <c r="HI386" s="117"/>
      <c r="HJ386" s="117"/>
      <c r="HK386" s="117"/>
      <c r="HL386" s="117"/>
      <c r="HM386" s="117"/>
      <c r="HN386" s="117"/>
      <c r="HO386" s="117"/>
      <c r="HP386" s="117"/>
      <c r="HQ386" s="117"/>
      <c r="HR386" s="117"/>
      <c r="HS386" s="117"/>
      <c r="HT386" s="117"/>
      <c r="HU386" s="117"/>
      <c r="HV386" s="117"/>
      <c r="HW386" s="117"/>
      <c r="HX386" s="117"/>
      <c r="HY386" s="117"/>
      <c r="HZ386" s="117"/>
      <c r="IA386" s="117"/>
      <c r="IB386" s="117"/>
      <c r="IC386" s="117"/>
      <c r="ID386" s="117"/>
      <c r="IE386" s="117"/>
      <c r="IF386" s="117"/>
      <c r="IG386" s="117"/>
      <c r="IH386" s="117"/>
      <c r="II386" s="117"/>
      <c r="IJ386" s="117"/>
      <c r="IK386" s="117"/>
      <c r="IL386" s="117"/>
      <c r="IM386" s="117"/>
      <c r="IN386" s="117"/>
      <c r="IO386" s="117"/>
      <c r="IP386" s="117"/>
      <c r="IQ386" s="117"/>
      <c r="IR386" s="117"/>
      <c r="IS386" s="117"/>
      <c r="IT386" s="117"/>
      <c r="IU386" s="117"/>
      <c r="IV386" s="117"/>
      <c r="IW386" s="117"/>
    </row>
    <row r="387" customFormat="false" ht="12.75" hidden="false" customHeight="false" outlineLevel="0" collapsed="false">
      <c r="A387" s="117"/>
      <c r="B387" s="128"/>
      <c r="L387" s="117"/>
      <c r="M387" s="117"/>
      <c r="N387" s="117"/>
      <c r="O387" s="117"/>
      <c r="P387" s="117"/>
      <c r="Q387" s="117"/>
      <c r="R387" s="117"/>
      <c r="S387" s="117"/>
      <c r="T387" s="117"/>
      <c r="U387" s="117"/>
      <c r="V387" s="117"/>
      <c r="W387" s="117"/>
      <c r="X387" s="117"/>
      <c r="Y387" s="117"/>
      <c r="Z387" s="117"/>
      <c r="AA387" s="117"/>
      <c r="AB387" s="117"/>
      <c r="AC387" s="117"/>
      <c r="AD387" s="117"/>
      <c r="AE387" s="117"/>
      <c r="AF387" s="117"/>
      <c r="AG387" s="117"/>
      <c r="AH387" s="117"/>
      <c r="AI387" s="117"/>
      <c r="AJ387" s="117"/>
      <c r="AK387" s="117"/>
      <c r="AL387" s="117"/>
      <c r="AM387" s="117"/>
      <c r="AN387" s="117"/>
      <c r="AO387" s="117"/>
      <c r="AP387" s="117"/>
      <c r="AQ387" s="117"/>
      <c r="AR387" s="117"/>
      <c r="AS387" s="117"/>
      <c r="AT387" s="117"/>
      <c r="AU387" s="117"/>
      <c r="AV387" s="117"/>
      <c r="AW387" s="117"/>
      <c r="AX387" s="117"/>
      <c r="AY387" s="117"/>
      <c r="AZ387" s="117"/>
      <c r="BA387" s="117"/>
      <c r="BB387" s="117"/>
      <c r="BC387" s="117"/>
      <c r="BD387" s="117"/>
      <c r="BE387" s="117"/>
      <c r="BF387" s="117"/>
      <c r="BG387" s="117"/>
      <c r="BH387" s="117"/>
      <c r="BI387" s="117"/>
      <c r="BJ387" s="117"/>
      <c r="BK387" s="117"/>
      <c r="BL387" s="117"/>
      <c r="BM387" s="117"/>
      <c r="BN387" s="117"/>
      <c r="BO387" s="117"/>
      <c r="BP387" s="117"/>
      <c r="BQ387" s="117"/>
      <c r="BR387" s="117"/>
      <c r="BS387" s="117"/>
      <c r="BT387" s="117"/>
      <c r="BU387" s="117"/>
      <c r="BV387" s="117"/>
      <c r="BW387" s="117"/>
      <c r="BX387" s="117"/>
      <c r="BY387" s="117"/>
      <c r="BZ387" s="117"/>
      <c r="CA387" s="117"/>
      <c r="CB387" s="117"/>
      <c r="CC387" s="117"/>
      <c r="CD387" s="117"/>
      <c r="CE387" s="117"/>
      <c r="CF387" s="117"/>
      <c r="CG387" s="117"/>
      <c r="CH387" s="117"/>
      <c r="CI387" s="117"/>
      <c r="CJ387" s="117"/>
      <c r="CK387" s="117"/>
      <c r="CL387" s="117"/>
      <c r="CM387" s="117"/>
      <c r="CN387" s="117"/>
      <c r="CO387" s="117"/>
      <c r="CP387" s="117"/>
      <c r="CQ387" s="117"/>
      <c r="CR387" s="117"/>
      <c r="CS387" s="117"/>
      <c r="CT387" s="117"/>
      <c r="CU387" s="117"/>
      <c r="CV387" s="117"/>
      <c r="CW387" s="117"/>
      <c r="CX387" s="117"/>
      <c r="CY387" s="117"/>
      <c r="CZ387" s="117"/>
      <c r="DA387" s="117"/>
      <c r="DB387" s="117"/>
      <c r="DC387" s="117"/>
      <c r="DD387" s="117"/>
      <c r="DE387" s="117"/>
      <c r="DF387" s="117"/>
      <c r="DG387" s="117"/>
      <c r="DH387" s="117"/>
      <c r="DI387" s="117"/>
      <c r="DJ387" s="117"/>
      <c r="DK387" s="117"/>
      <c r="DL387" s="117"/>
      <c r="DM387" s="117"/>
      <c r="DN387" s="117"/>
      <c r="DO387" s="117"/>
      <c r="DP387" s="117"/>
      <c r="DQ387" s="117"/>
      <c r="DR387" s="117"/>
      <c r="DS387" s="117"/>
      <c r="DT387" s="117"/>
      <c r="DU387" s="117"/>
      <c r="DV387" s="117"/>
      <c r="DW387" s="117"/>
      <c r="DX387" s="117"/>
      <c r="DY387" s="117"/>
      <c r="DZ387" s="117"/>
      <c r="EA387" s="117"/>
      <c r="EB387" s="117"/>
      <c r="EC387" s="117"/>
      <c r="ED387" s="117"/>
      <c r="EE387" s="117"/>
      <c r="EF387" s="117"/>
      <c r="EG387" s="117"/>
      <c r="EH387" s="117"/>
      <c r="EI387" s="117"/>
      <c r="EJ387" s="117"/>
      <c r="EK387" s="117"/>
      <c r="EL387" s="117"/>
      <c r="EM387" s="117"/>
      <c r="EN387" s="117"/>
      <c r="EO387" s="117"/>
      <c r="EP387" s="117"/>
      <c r="EQ387" s="117"/>
      <c r="ER387" s="117"/>
      <c r="ES387" s="117"/>
      <c r="ET387" s="117"/>
      <c r="EU387" s="117"/>
      <c r="EV387" s="117"/>
      <c r="EW387" s="117"/>
      <c r="EX387" s="117"/>
      <c r="EY387" s="117"/>
      <c r="EZ387" s="117"/>
      <c r="FA387" s="117"/>
      <c r="FB387" s="117"/>
      <c r="FC387" s="117"/>
      <c r="FD387" s="117"/>
      <c r="FE387" s="117"/>
      <c r="FF387" s="117"/>
      <c r="FG387" s="117"/>
      <c r="FH387" s="117"/>
      <c r="FI387" s="117"/>
      <c r="FJ387" s="117"/>
      <c r="FK387" s="117"/>
      <c r="FL387" s="117"/>
      <c r="FM387" s="117"/>
      <c r="FN387" s="117"/>
      <c r="FO387" s="117"/>
      <c r="FP387" s="117"/>
      <c r="FQ387" s="117"/>
      <c r="FR387" s="117"/>
      <c r="FS387" s="117"/>
      <c r="FT387" s="117"/>
      <c r="FU387" s="117"/>
      <c r="FV387" s="117"/>
      <c r="FW387" s="117"/>
      <c r="FX387" s="117"/>
      <c r="FY387" s="117"/>
      <c r="FZ387" s="117"/>
      <c r="GA387" s="117"/>
      <c r="GB387" s="117"/>
      <c r="GC387" s="117"/>
      <c r="GD387" s="117"/>
      <c r="GE387" s="117"/>
      <c r="GF387" s="117"/>
      <c r="GG387" s="117"/>
      <c r="GH387" s="117"/>
      <c r="GI387" s="117"/>
      <c r="GJ387" s="117"/>
      <c r="GK387" s="117"/>
      <c r="GL387" s="117"/>
      <c r="GM387" s="117"/>
      <c r="GN387" s="117"/>
      <c r="GO387" s="117"/>
      <c r="GP387" s="117"/>
      <c r="GQ387" s="117"/>
      <c r="GR387" s="117"/>
      <c r="GS387" s="117"/>
      <c r="GT387" s="117"/>
      <c r="GU387" s="117"/>
      <c r="GV387" s="117"/>
      <c r="GW387" s="117"/>
      <c r="GX387" s="117"/>
      <c r="GY387" s="117"/>
      <c r="GZ387" s="117"/>
      <c r="HA387" s="117"/>
      <c r="HB387" s="117"/>
      <c r="HC387" s="117"/>
      <c r="HD387" s="117"/>
      <c r="HE387" s="117"/>
      <c r="HF387" s="117"/>
      <c r="HG387" s="117"/>
      <c r="HH387" s="117"/>
      <c r="HI387" s="117"/>
      <c r="HJ387" s="117"/>
      <c r="HK387" s="117"/>
      <c r="HL387" s="117"/>
      <c r="HM387" s="117"/>
      <c r="HN387" s="117"/>
      <c r="HO387" s="117"/>
      <c r="HP387" s="117"/>
      <c r="HQ387" s="117"/>
      <c r="HR387" s="117"/>
      <c r="HS387" s="117"/>
      <c r="HT387" s="117"/>
      <c r="HU387" s="117"/>
      <c r="HV387" s="117"/>
      <c r="HW387" s="117"/>
      <c r="HX387" s="117"/>
      <c r="HY387" s="117"/>
      <c r="HZ387" s="117"/>
      <c r="IA387" s="117"/>
      <c r="IB387" s="117"/>
      <c r="IC387" s="117"/>
      <c r="ID387" s="117"/>
      <c r="IE387" s="117"/>
      <c r="IF387" s="117"/>
      <c r="IG387" s="117"/>
      <c r="IH387" s="117"/>
      <c r="II387" s="117"/>
      <c r="IJ387" s="117"/>
      <c r="IK387" s="117"/>
      <c r="IL387" s="117"/>
      <c r="IM387" s="117"/>
      <c r="IN387" s="117"/>
      <c r="IO387" s="117"/>
      <c r="IP387" s="117"/>
      <c r="IQ387" s="117"/>
      <c r="IR387" s="117"/>
      <c r="IS387" s="117"/>
      <c r="IT387" s="117"/>
      <c r="IU387" s="117"/>
      <c r="IV387" s="117"/>
      <c r="IW387" s="117"/>
    </row>
    <row r="388" customFormat="false" ht="12.75" hidden="false" customHeight="false" outlineLevel="0" collapsed="false">
      <c r="A388" s="117"/>
      <c r="B388" s="128"/>
      <c r="L388" s="117"/>
      <c r="M388" s="117"/>
      <c r="N388" s="117"/>
      <c r="O388" s="117"/>
      <c r="P388" s="117"/>
      <c r="Q388" s="117"/>
      <c r="R388" s="117"/>
      <c r="S388" s="117"/>
      <c r="T388" s="117"/>
      <c r="U388" s="117"/>
      <c r="V388" s="117"/>
      <c r="W388" s="117"/>
      <c r="X388" s="117"/>
      <c r="Y388" s="117"/>
      <c r="Z388" s="117"/>
      <c r="AA388" s="117"/>
      <c r="AB388" s="117"/>
      <c r="AC388" s="117"/>
      <c r="AD388" s="117"/>
      <c r="AE388" s="117"/>
      <c r="AF388" s="117"/>
      <c r="AG388" s="117"/>
      <c r="AH388" s="117"/>
      <c r="AI388" s="117"/>
      <c r="AJ388" s="117"/>
      <c r="AK388" s="117"/>
      <c r="AL388" s="117"/>
      <c r="AM388" s="117"/>
      <c r="AN388" s="117"/>
      <c r="AO388" s="117"/>
      <c r="AP388" s="117"/>
      <c r="AQ388" s="117"/>
      <c r="AR388" s="117"/>
      <c r="AS388" s="117"/>
      <c r="AT388" s="117"/>
      <c r="AU388" s="117"/>
      <c r="AV388" s="117"/>
      <c r="AW388" s="117"/>
      <c r="AX388" s="117"/>
      <c r="AY388" s="117"/>
      <c r="AZ388" s="117"/>
      <c r="BA388" s="117"/>
      <c r="BB388" s="117"/>
      <c r="BC388" s="117"/>
      <c r="BD388" s="117"/>
      <c r="BE388" s="117"/>
      <c r="BF388" s="117"/>
      <c r="BG388" s="117"/>
      <c r="BH388" s="117"/>
      <c r="BI388" s="117"/>
      <c r="BJ388" s="117"/>
      <c r="BK388" s="117"/>
      <c r="BL388" s="117"/>
      <c r="BM388" s="117"/>
      <c r="BN388" s="117"/>
      <c r="BO388" s="117"/>
      <c r="BP388" s="117"/>
      <c r="BQ388" s="117"/>
      <c r="BR388" s="117"/>
      <c r="BS388" s="117"/>
      <c r="BT388" s="117"/>
      <c r="BU388" s="117"/>
      <c r="BV388" s="117"/>
      <c r="BW388" s="117"/>
      <c r="BX388" s="117"/>
      <c r="BY388" s="117"/>
      <c r="BZ388" s="117"/>
      <c r="CA388" s="117"/>
      <c r="CB388" s="117"/>
      <c r="CC388" s="117"/>
      <c r="CD388" s="117"/>
      <c r="CE388" s="117"/>
      <c r="CF388" s="117"/>
      <c r="CG388" s="117"/>
      <c r="CH388" s="117"/>
      <c r="CI388" s="117"/>
      <c r="CJ388" s="117"/>
      <c r="CK388" s="117"/>
      <c r="CL388" s="117"/>
      <c r="CM388" s="117"/>
      <c r="CN388" s="117"/>
      <c r="CO388" s="117"/>
      <c r="CP388" s="117"/>
      <c r="CQ388" s="117"/>
      <c r="CR388" s="117"/>
      <c r="CS388" s="117"/>
      <c r="CT388" s="117"/>
      <c r="CU388" s="117"/>
      <c r="CV388" s="117"/>
      <c r="CW388" s="117"/>
      <c r="CX388" s="117"/>
      <c r="CY388" s="117"/>
      <c r="CZ388" s="117"/>
      <c r="DA388" s="117"/>
      <c r="DB388" s="117"/>
      <c r="DC388" s="117"/>
      <c r="DD388" s="117"/>
      <c r="DE388" s="117"/>
      <c r="DF388" s="117"/>
      <c r="DG388" s="117"/>
      <c r="DH388" s="117"/>
      <c r="DI388" s="117"/>
      <c r="DJ388" s="117"/>
      <c r="DK388" s="117"/>
      <c r="DL388" s="117"/>
      <c r="DM388" s="117"/>
      <c r="DN388" s="117"/>
      <c r="DO388" s="117"/>
      <c r="DP388" s="117"/>
      <c r="DQ388" s="117"/>
      <c r="DR388" s="117"/>
      <c r="DS388" s="117"/>
      <c r="DT388" s="117"/>
      <c r="DU388" s="117"/>
      <c r="DV388" s="117"/>
      <c r="DW388" s="117"/>
      <c r="DX388" s="117"/>
      <c r="DY388" s="117"/>
      <c r="DZ388" s="117"/>
      <c r="EA388" s="117"/>
      <c r="EB388" s="117"/>
      <c r="EC388" s="117"/>
      <c r="ED388" s="117"/>
      <c r="EE388" s="117"/>
      <c r="EF388" s="117"/>
      <c r="EG388" s="117"/>
      <c r="EH388" s="117"/>
      <c r="EI388" s="117"/>
      <c r="EJ388" s="117"/>
      <c r="EK388" s="117"/>
      <c r="EL388" s="117"/>
      <c r="EM388" s="117"/>
      <c r="EN388" s="117"/>
      <c r="EO388" s="117"/>
      <c r="EP388" s="117"/>
      <c r="EQ388" s="117"/>
      <c r="ER388" s="117"/>
      <c r="ES388" s="117"/>
      <c r="ET388" s="117"/>
      <c r="EU388" s="117"/>
      <c r="EV388" s="117"/>
      <c r="EW388" s="117"/>
      <c r="EX388" s="117"/>
      <c r="EY388" s="117"/>
      <c r="EZ388" s="117"/>
      <c r="FA388" s="117"/>
      <c r="FB388" s="117"/>
      <c r="FC388" s="117"/>
      <c r="FD388" s="117"/>
      <c r="FE388" s="117"/>
      <c r="FF388" s="117"/>
      <c r="FG388" s="117"/>
      <c r="FH388" s="117"/>
      <c r="FI388" s="117"/>
      <c r="FJ388" s="117"/>
      <c r="FK388" s="117"/>
      <c r="FL388" s="117"/>
      <c r="FM388" s="117"/>
      <c r="FN388" s="117"/>
      <c r="FO388" s="117"/>
      <c r="FP388" s="117"/>
      <c r="FQ388" s="117"/>
      <c r="FR388" s="117"/>
      <c r="FS388" s="117"/>
      <c r="FT388" s="117"/>
      <c r="FU388" s="117"/>
      <c r="FV388" s="117"/>
      <c r="FW388" s="117"/>
      <c r="FX388" s="117"/>
      <c r="FY388" s="117"/>
      <c r="FZ388" s="117"/>
      <c r="GA388" s="117"/>
      <c r="GB388" s="117"/>
      <c r="GC388" s="117"/>
      <c r="GD388" s="117"/>
      <c r="GE388" s="117"/>
      <c r="GF388" s="117"/>
      <c r="GG388" s="117"/>
      <c r="GH388" s="117"/>
      <c r="GI388" s="117"/>
      <c r="GJ388" s="117"/>
      <c r="GK388" s="117"/>
      <c r="GL388" s="117"/>
      <c r="GM388" s="117"/>
      <c r="GN388" s="117"/>
      <c r="GO388" s="117"/>
      <c r="GP388" s="117"/>
      <c r="GQ388" s="117"/>
      <c r="GR388" s="117"/>
      <c r="GS388" s="117"/>
      <c r="GT388" s="117"/>
      <c r="GU388" s="117"/>
      <c r="GV388" s="117"/>
      <c r="GW388" s="117"/>
      <c r="GX388" s="117"/>
      <c r="GY388" s="117"/>
      <c r="GZ388" s="117"/>
      <c r="HA388" s="117"/>
      <c r="HB388" s="117"/>
      <c r="HC388" s="117"/>
      <c r="HD388" s="117"/>
      <c r="HE388" s="117"/>
      <c r="HF388" s="117"/>
      <c r="HG388" s="117"/>
      <c r="HH388" s="117"/>
      <c r="HI388" s="117"/>
      <c r="HJ388" s="117"/>
      <c r="HK388" s="117"/>
      <c r="HL388" s="117"/>
      <c r="HM388" s="117"/>
      <c r="HN388" s="117"/>
      <c r="HO388" s="117"/>
      <c r="HP388" s="117"/>
      <c r="HQ388" s="117"/>
      <c r="HR388" s="117"/>
      <c r="HS388" s="117"/>
      <c r="HT388" s="117"/>
      <c r="HU388" s="117"/>
      <c r="HV388" s="117"/>
      <c r="HW388" s="117"/>
      <c r="HX388" s="117"/>
      <c r="HY388" s="117"/>
      <c r="HZ388" s="117"/>
      <c r="IA388" s="117"/>
      <c r="IB388" s="117"/>
      <c r="IC388" s="117"/>
      <c r="ID388" s="117"/>
      <c r="IE388" s="117"/>
      <c r="IF388" s="117"/>
      <c r="IG388" s="117"/>
      <c r="IH388" s="117"/>
      <c r="II388" s="117"/>
      <c r="IJ388" s="117"/>
      <c r="IK388" s="117"/>
      <c r="IL388" s="117"/>
      <c r="IM388" s="117"/>
      <c r="IN388" s="117"/>
      <c r="IO388" s="117"/>
      <c r="IP388" s="117"/>
      <c r="IQ388" s="117"/>
      <c r="IR388" s="117"/>
      <c r="IS388" s="117"/>
      <c r="IT388" s="117"/>
      <c r="IU388" s="117"/>
      <c r="IV388" s="117"/>
      <c r="IW388" s="117"/>
    </row>
    <row r="389" customFormat="false" ht="12.75" hidden="false" customHeight="false" outlineLevel="0" collapsed="false">
      <c r="A389" s="117"/>
      <c r="B389" s="128"/>
      <c r="L389" s="117"/>
      <c r="M389" s="117"/>
      <c r="N389" s="117"/>
      <c r="O389" s="117"/>
      <c r="P389" s="117"/>
      <c r="Q389" s="117"/>
      <c r="R389" s="117"/>
      <c r="S389" s="117"/>
      <c r="T389" s="117"/>
      <c r="U389" s="117"/>
      <c r="V389" s="117"/>
      <c r="W389" s="117"/>
      <c r="X389" s="117"/>
      <c r="Y389" s="117"/>
      <c r="Z389" s="117"/>
      <c r="AA389" s="117"/>
      <c r="AB389" s="117"/>
      <c r="AC389" s="117"/>
      <c r="AD389" s="117"/>
      <c r="AE389" s="117"/>
      <c r="AF389" s="117"/>
      <c r="AG389" s="117"/>
      <c r="AH389" s="117"/>
      <c r="AI389" s="117"/>
      <c r="AJ389" s="117"/>
      <c r="AK389" s="117"/>
      <c r="AL389" s="117"/>
      <c r="AM389" s="117"/>
      <c r="AN389" s="117"/>
      <c r="AO389" s="117"/>
      <c r="AP389" s="117"/>
      <c r="AQ389" s="117"/>
      <c r="AR389" s="117"/>
      <c r="AS389" s="117"/>
      <c r="AT389" s="117"/>
      <c r="AU389" s="117"/>
      <c r="AV389" s="117"/>
      <c r="AW389" s="117"/>
      <c r="AX389" s="117"/>
      <c r="AY389" s="117"/>
      <c r="AZ389" s="117"/>
      <c r="BA389" s="117"/>
      <c r="BB389" s="117"/>
      <c r="BC389" s="117"/>
      <c r="BD389" s="117"/>
      <c r="BE389" s="117"/>
      <c r="BF389" s="117"/>
      <c r="BG389" s="117"/>
      <c r="BH389" s="117"/>
      <c r="BI389" s="117"/>
      <c r="BJ389" s="117"/>
      <c r="BK389" s="117"/>
      <c r="BL389" s="117"/>
      <c r="BM389" s="117"/>
      <c r="BN389" s="117"/>
      <c r="BO389" s="117"/>
      <c r="BP389" s="117"/>
      <c r="BQ389" s="117"/>
      <c r="BR389" s="117"/>
      <c r="BS389" s="117"/>
      <c r="BT389" s="117"/>
      <c r="BU389" s="117"/>
      <c r="BV389" s="117"/>
      <c r="BW389" s="117"/>
      <c r="BX389" s="117"/>
      <c r="BY389" s="117"/>
      <c r="BZ389" s="117"/>
      <c r="CA389" s="117"/>
      <c r="CB389" s="117"/>
      <c r="CC389" s="117"/>
      <c r="CD389" s="117"/>
      <c r="CE389" s="117"/>
      <c r="CF389" s="117"/>
      <c r="CG389" s="117"/>
      <c r="CH389" s="117"/>
      <c r="CI389" s="117"/>
      <c r="CJ389" s="117"/>
      <c r="CK389" s="117"/>
      <c r="CL389" s="117"/>
      <c r="CM389" s="117"/>
      <c r="CN389" s="117"/>
      <c r="CO389" s="117"/>
      <c r="CP389" s="117"/>
      <c r="CQ389" s="117"/>
      <c r="CR389" s="117"/>
      <c r="CS389" s="117"/>
      <c r="CT389" s="117"/>
      <c r="CU389" s="117"/>
      <c r="CV389" s="117"/>
      <c r="CW389" s="117"/>
      <c r="CX389" s="117"/>
      <c r="CY389" s="117"/>
      <c r="CZ389" s="117"/>
      <c r="DA389" s="117"/>
      <c r="DB389" s="117"/>
      <c r="DC389" s="117"/>
      <c r="DD389" s="117"/>
      <c r="DE389" s="117"/>
      <c r="DF389" s="117"/>
      <c r="DG389" s="117"/>
      <c r="DH389" s="117"/>
      <c r="DI389" s="117"/>
      <c r="DJ389" s="117"/>
      <c r="DK389" s="117"/>
      <c r="DL389" s="117"/>
      <c r="DM389" s="117"/>
      <c r="DN389" s="117"/>
      <c r="DO389" s="117"/>
      <c r="DP389" s="117"/>
      <c r="DQ389" s="117"/>
      <c r="DR389" s="117"/>
      <c r="DS389" s="117"/>
      <c r="DT389" s="117"/>
      <c r="DU389" s="117"/>
      <c r="DV389" s="117"/>
      <c r="DW389" s="117"/>
      <c r="DX389" s="117"/>
      <c r="DY389" s="117"/>
      <c r="DZ389" s="117"/>
      <c r="EA389" s="117"/>
      <c r="EB389" s="117"/>
      <c r="EC389" s="117"/>
      <c r="ED389" s="117"/>
      <c r="EE389" s="117"/>
      <c r="EF389" s="117"/>
      <c r="EG389" s="117"/>
      <c r="EH389" s="117"/>
      <c r="EI389" s="117"/>
      <c r="EJ389" s="117"/>
      <c r="EK389" s="117"/>
      <c r="EL389" s="117"/>
      <c r="EM389" s="117"/>
      <c r="EN389" s="117"/>
      <c r="EO389" s="117"/>
      <c r="EP389" s="117"/>
      <c r="EQ389" s="117"/>
      <c r="ER389" s="117"/>
      <c r="ES389" s="117"/>
      <c r="ET389" s="117"/>
      <c r="EU389" s="117"/>
      <c r="EV389" s="117"/>
      <c r="EW389" s="117"/>
      <c r="EX389" s="117"/>
      <c r="EY389" s="117"/>
      <c r="EZ389" s="117"/>
      <c r="FA389" s="117"/>
      <c r="FB389" s="117"/>
      <c r="FC389" s="117"/>
      <c r="FD389" s="117"/>
      <c r="FE389" s="117"/>
      <c r="FF389" s="117"/>
      <c r="FG389" s="117"/>
      <c r="FH389" s="117"/>
      <c r="FI389" s="117"/>
      <c r="FJ389" s="117"/>
      <c r="FK389" s="117"/>
      <c r="FL389" s="117"/>
      <c r="FM389" s="117"/>
      <c r="FN389" s="117"/>
      <c r="FO389" s="117"/>
      <c r="FP389" s="117"/>
      <c r="FQ389" s="117"/>
      <c r="FR389" s="117"/>
      <c r="FS389" s="117"/>
      <c r="FT389" s="117"/>
      <c r="FU389" s="117"/>
      <c r="FV389" s="117"/>
      <c r="FW389" s="117"/>
      <c r="FX389" s="117"/>
      <c r="FY389" s="117"/>
      <c r="FZ389" s="117"/>
      <c r="GA389" s="117"/>
      <c r="GB389" s="117"/>
      <c r="GC389" s="117"/>
      <c r="GD389" s="117"/>
      <c r="GE389" s="117"/>
      <c r="GF389" s="117"/>
      <c r="GG389" s="117"/>
      <c r="GH389" s="117"/>
      <c r="GI389" s="117"/>
      <c r="GJ389" s="117"/>
      <c r="GK389" s="117"/>
      <c r="GL389" s="117"/>
      <c r="GM389" s="117"/>
      <c r="GN389" s="117"/>
      <c r="GO389" s="117"/>
      <c r="GP389" s="117"/>
      <c r="GQ389" s="117"/>
      <c r="GR389" s="117"/>
      <c r="GS389" s="117"/>
      <c r="GT389" s="117"/>
      <c r="GU389" s="117"/>
      <c r="GV389" s="117"/>
      <c r="GW389" s="117"/>
      <c r="GX389" s="117"/>
      <c r="GY389" s="117"/>
      <c r="GZ389" s="117"/>
      <c r="HA389" s="117"/>
      <c r="HB389" s="117"/>
      <c r="HC389" s="117"/>
      <c r="HD389" s="117"/>
      <c r="HE389" s="117"/>
      <c r="HF389" s="117"/>
      <c r="HG389" s="117"/>
      <c r="HH389" s="117"/>
      <c r="HI389" s="117"/>
      <c r="HJ389" s="117"/>
      <c r="HK389" s="117"/>
      <c r="HL389" s="117"/>
      <c r="HM389" s="117"/>
      <c r="HN389" s="117"/>
      <c r="HO389" s="117"/>
      <c r="HP389" s="117"/>
      <c r="HQ389" s="117"/>
      <c r="HR389" s="117"/>
      <c r="HS389" s="117"/>
      <c r="HT389" s="117"/>
      <c r="HU389" s="117"/>
      <c r="HV389" s="117"/>
      <c r="HW389" s="117"/>
      <c r="HX389" s="117"/>
      <c r="HY389" s="117"/>
      <c r="HZ389" s="117"/>
      <c r="IA389" s="117"/>
      <c r="IB389" s="117"/>
      <c r="IC389" s="117"/>
      <c r="ID389" s="117"/>
      <c r="IE389" s="117"/>
      <c r="IF389" s="117"/>
      <c r="IG389" s="117"/>
      <c r="IH389" s="117"/>
      <c r="II389" s="117"/>
      <c r="IJ389" s="117"/>
      <c r="IK389" s="117"/>
      <c r="IL389" s="117"/>
      <c r="IM389" s="117"/>
      <c r="IN389" s="117"/>
      <c r="IO389" s="117"/>
      <c r="IP389" s="117"/>
      <c r="IQ389" s="117"/>
      <c r="IR389" s="117"/>
      <c r="IS389" s="117"/>
      <c r="IT389" s="117"/>
      <c r="IU389" s="117"/>
      <c r="IV389" s="117"/>
      <c r="IW389" s="117"/>
    </row>
    <row r="390" customFormat="false" ht="12.75" hidden="false" customHeight="false" outlineLevel="0" collapsed="false">
      <c r="A390" s="117"/>
      <c r="B390" s="128"/>
      <c r="L390" s="117"/>
      <c r="M390" s="117"/>
      <c r="N390" s="117"/>
      <c r="O390" s="117"/>
      <c r="P390" s="117"/>
      <c r="Q390" s="117"/>
      <c r="R390" s="117"/>
      <c r="S390" s="117"/>
      <c r="T390" s="117"/>
      <c r="U390" s="117"/>
      <c r="V390" s="117"/>
      <c r="W390" s="117"/>
      <c r="X390" s="117"/>
      <c r="Y390" s="117"/>
      <c r="Z390" s="117"/>
      <c r="AA390" s="117"/>
      <c r="AB390" s="117"/>
      <c r="AC390" s="117"/>
      <c r="AD390" s="117"/>
      <c r="AE390" s="117"/>
      <c r="AF390" s="117"/>
      <c r="AG390" s="117"/>
      <c r="AH390" s="117"/>
      <c r="AI390" s="117"/>
      <c r="AJ390" s="117"/>
      <c r="AK390" s="117"/>
      <c r="AL390" s="117"/>
      <c r="AM390" s="117"/>
      <c r="AN390" s="117"/>
      <c r="AO390" s="117"/>
      <c r="AP390" s="117"/>
      <c r="AQ390" s="117"/>
      <c r="AR390" s="117"/>
      <c r="AS390" s="117"/>
      <c r="AT390" s="117"/>
      <c r="AU390" s="117"/>
      <c r="AV390" s="117"/>
      <c r="AW390" s="117"/>
      <c r="AX390" s="117"/>
      <c r="AY390" s="117"/>
      <c r="AZ390" s="117"/>
      <c r="BA390" s="117"/>
      <c r="BB390" s="117"/>
      <c r="BC390" s="117"/>
      <c r="BD390" s="117"/>
      <c r="BE390" s="117"/>
      <c r="BF390" s="117"/>
      <c r="BG390" s="117"/>
      <c r="BH390" s="117"/>
      <c r="BI390" s="117"/>
      <c r="BJ390" s="117"/>
      <c r="BK390" s="117"/>
      <c r="BL390" s="117"/>
      <c r="BM390" s="117"/>
      <c r="BN390" s="117"/>
      <c r="BO390" s="117"/>
      <c r="BP390" s="117"/>
      <c r="BQ390" s="117"/>
      <c r="BR390" s="117"/>
      <c r="BS390" s="117"/>
      <c r="BT390" s="117"/>
      <c r="BU390" s="117"/>
      <c r="BV390" s="117"/>
      <c r="BW390" s="117"/>
      <c r="BX390" s="117"/>
      <c r="BY390" s="117"/>
      <c r="BZ390" s="117"/>
      <c r="CA390" s="117"/>
      <c r="CB390" s="117"/>
      <c r="CC390" s="117"/>
      <c r="CD390" s="117"/>
      <c r="CE390" s="117"/>
      <c r="CF390" s="117"/>
      <c r="CG390" s="117"/>
      <c r="CH390" s="117"/>
      <c r="CI390" s="117"/>
      <c r="CJ390" s="117"/>
      <c r="CK390" s="117"/>
      <c r="CL390" s="117"/>
      <c r="CM390" s="117"/>
      <c r="CN390" s="117"/>
      <c r="CO390" s="117"/>
      <c r="CP390" s="117"/>
      <c r="CQ390" s="117"/>
      <c r="CR390" s="117"/>
      <c r="CS390" s="117"/>
      <c r="CT390" s="117"/>
      <c r="CU390" s="117"/>
      <c r="CV390" s="117"/>
      <c r="CW390" s="117"/>
      <c r="CX390" s="117"/>
      <c r="CY390" s="117"/>
      <c r="CZ390" s="117"/>
      <c r="DA390" s="117"/>
      <c r="DB390" s="117"/>
      <c r="DC390" s="117"/>
      <c r="DD390" s="117"/>
      <c r="DE390" s="117"/>
      <c r="DF390" s="117"/>
      <c r="DG390" s="117"/>
      <c r="DH390" s="117"/>
      <c r="DI390" s="117"/>
      <c r="DJ390" s="117"/>
      <c r="DK390" s="117"/>
      <c r="DL390" s="117"/>
      <c r="DM390" s="117"/>
      <c r="DN390" s="117"/>
      <c r="DO390" s="117"/>
      <c r="DP390" s="117"/>
      <c r="DQ390" s="117"/>
      <c r="DR390" s="117"/>
      <c r="DS390" s="117"/>
      <c r="DT390" s="117"/>
      <c r="DU390" s="117"/>
      <c r="DV390" s="117"/>
      <c r="DW390" s="117"/>
      <c r="DX390" s="117"/>
      <c r="DY390" s="117"/>
      <c r="DZ390" s="117"/>
      <c r="EA390" s="117"/>
      <c r="EB390" s="117"/>
      <c r="EC390" s="117"/>
      <c r="ED390" s="117"/>
      <c r="EE390" s="117"/>
      <c r="EF390" s="117"/>
      <c r="EG390" s="117"/>
      <c r="EH390" s="117"/>
      <c r="EI390" s="117"/>
      <c r="EJ390" s="117"/>
      <c r="EK390" s="117"/>
      <c r="EL390" s="117"/>
      <c r="EM390" s="117"/>
      <c r="EN390" s="117"/>
      <c r="EO390" s="117"/>
      <c r="EP390" s="117"/>
      <c r="EQ390" s="117"/>
      <c r="ER390" s="117"/>
      <c r="ES390" s="117"/>
      <c r="ET390" s="117"/>
      <c r="EU390" s="117"/>
      <c r="EV390" s="117"/>
      <c r="EW390" s="117"/>
      <c r="EX390" s="117"/>
      <c r="EY390" s="117"/>
      <c r="EZ390" s="117"/>
      <c r="FA390" s="117"/>
      <c r="FB390" s="117"/>
      <c r="FC390" s="117"/>
      <c r="FD390" s="117"/>
      <c r="FE390" s="117"/>
      <c r="FF390" s="117"/>
      <c r="FG390" s="117"/>
      <c r="FH390" s="117"/>
      <c r="FI390" s="117"/>
      <c r="FJ390" s="117"/>
      <c r="FK390" s="117"/>
      <c r="FL390" s="117"/>
      <c r="FM390" s="117"/>
      <c r="FN390" s="117"/>
      <c r="FO390" s="117"/>
      <c r="FP390" s="117"/>
      <c r="FQ390" s="117"/>
      <c r="FR390" s="117"/>
      <c r="FS390" s="117"/>
      <c r="FT390" s="117"/>
      <c r="FU390" s="117"/>
      <c r="FV390" s="117"/>
      <c r="FW390" s="117"/>
      <c r="FX390" s="117"/>
      <c r="FY390" s="117"/>
      <c r="FZ390" s="117"/>
      <c r="GA390" s="117"/>
      <c r="GB390" s="117"/>
      <c r="GC390" s="117"/>
      <c r="GD390" s="117"/>
      <c r="GE390" s="117"/>
      <c r="GF390" s="117"/>
      <c r="GG390" s="117"/>
      <c r="GH390" s="117"/>
      <c r="GI390" s="117"/>
      <c r="GJ390" s="117"/>
      <c r="GK390" s="117"/>
      <c r="GL390" s="117"/>
      <c r="GM390" s="117"/>
      <c r="GN390" s="117"/>
      <c r="GO390" s="117"/>
      <c r="GP390" s="117"/>
      <c r="GQ390" s="117"/>
      <c r="GR390" s="117"/>
      <c r="GS390" s="117"/>
      <c r="GT390" s="117"/>
      <c r="GU390" s="117"/>
      <c r="GV390" s="117"/>
      <c r="GW390" s="117"/>
      <c r="GX390" s="117"/>
      <c r="GY390" s="117"/>
      <c r="GZ390" s="117"/>
      <c r="HA390" s="117"/>
      <c r="HB390" s="117"/>
      <c r="HC390" s="117"/>
      <c r="HD390" s="117"/>
      <c r="HE390" s="117"/>
      <c r="HF390" s="117"/>
      <c r="HG390" s="117"/>
      <c r="HH390" s="117"/>
      <c r="HI390" s="117"/>
      <c r="HJ390" s="117"/>
      <c r="HK390" s="117"/>
      <c r="HL390" s="117"/>
      <c r="HM390" s="117"/>
      <c r="HN390" s="117"/>
      <c r="HO390" s="117"/>
      <c r="HP390" s="117"/>
      <c r="HQ390" s="117"/>
      <c r="HR390" s="117"/>
      <c r="HS390" s="117"/>
      <c r="HT390" s="117"/>
      <c r="HU390" s="117"/>
      <c r="HV390" s="117"/>
      <c r="HW390" s="117"/>
      <c r="HX390" s="117"/>
      <c r="HY390" s="117"/>
      <c r="HZ390" s="117"/>
      <c r="IA390" s="117"/>
      <c r="IB390" s="117"/>
      <c r="IC390" s="117"/>
      <c r="ID390" s="117"/>
      <c r="IE390" s="117"/>
      <c r="IF390" s="117"/>
      <c r="IG390" s="117"/>
      <c r="IH390" s="117"/>
      <c r="II390" s="117"/>
      <c r="IJ390" s="117"/>
      <c r="IK390" s="117"/>
      <c r="IL390" s="117"/>
      <c r="IM390" s="117"/>
      <c r="IN390" s="117"/>
      <c r="IO390" s="117"/>
      <c r="IP390" s="117"/>
      <c r="IQ390" s="117"/>
      <c r="IR390" s="117"/>
      <c r="IS390" s="117"/>
      <c r="IT390" s="117"/>
      <c r="IU390" s="117"/>
      <c r="IV390" s="117"/>
      <c r="IW390" s="117"/>
    </row>
    <row r="391" customFormat="false" ht="12.75" hidden="false" customHeight="false" outlineLevel="0" collapsed="false">
      <c r="A391" s="117"/>
      <c r="B391" s="128"/>
      <c r="L391" s="117"/>
      <c r="M391" s="117"/>
      <c r="N391" s="117"/>
      <c r="O391" s="117"/>
      <c r="P391" s="117"/>
      <c r="Q391" s="117"/>
      <c r="R391" s="117"/>
      <c r="S391" s="117"/>
      <c r="T391" s="117"/>
      <c r="U391" s="117"/>
      <c r="V391" s="117"/>
      <c r="W391" s="117"/>
      <c r="X391" s="117"/>
      <c r="Y391" s="117"/>
      <c r="Z391" s="117"/>
      <c r="AA391" s="117"/>
      <c r="AB391" s="117"/>
      <c r="AC391" s="117"/>
      <c r="AD391" s="117"/>
      <c r="AE391" s="117"/>
      <c r="AF391" s="117"/>
      <c r="AG391" s="117"/>
      <c r="AH391" s="117"/>
      <c r="AI391" s="117"/>
      <c r="AJ391" s="117"/>
      <c r="AK391" s="117"/>
      <c r="AL391" s="117"/>
      <c r="AM391" s="117"/>
      <c r="AN391" s="117"/>
      <c r="AO391" s="117"/>
      <c r="AP391" s="117"/>
      <c r="AQ391" s="117"/>
      <c r="AR391" s="117"/>
      <c r="AS391" s="117"/>
      <c r="AT391" s="117"/>
      <c r="AU391" s="117"/>
      <c r="AV391" s="117"/>
      <c r="AW391" s="117"/>
      <c r="AX391" s="117"/>
      <c r="AY391" s="117"/>
      <c r="AZ391" s="117"/>
      <c r="BA391" s="117"/>
      <c r="BB391" s="117"/>
      <c r="BC391" s="117"/>
      <c r="BD391" s="117"/>
      <c r="BE391" s="117"/>
      <c r="BF391" s="117"/>
      <c r="BG391" s="117"/>
      <c r="BH391" s="117"/>
      <c r="BI391" s="117"/>
      <c r="BJ391" s="117"/>
      <c r="BK391" s="117"/>
      <c r="BL391" s="117"/>
      <c r="BM391" s="117"/>
      <c r="BN391" s="117"/>
      <c r="BO391" s="117"/>
      <c r="BP391" s="117"/>
      <c r="BQ391" s="117"/>
      <c r="BR391" s="117"/>
      <c r="BS391" s="117"/>
      <c r="BT391" s="117"/>
      <c r="BU391" s="117"/>
      <c r="BV391" s="117"/>
      <c r="BW391" s="117"/>
      <c r="BX391" s="117"/>
      <c r="BY391" s="117"/>
      <c r="BZ391" s="117"/>
      <c r="CA391" s="117"/>
      <c r="CB391" s="117"/>
      <c r="CC391" s="117"/>
      <c r="CD391" s="117"/>
      <c r="CE391" s="117"/>
      <c r="CF391" s="117"/>
      <c r="CG391" s="117"/>
      <c r="CH391" s="117"/>
      <c r="CI391" s="117"/>
      <c r="CJ391" s="117"/>
      <c r="CK391" s="117"/>
      <c r="CL391" s="117"/>
      <c r="CM391" s="117"/>
      <c r="CN391" s="117"/>
      <c r="CO391" s="117"/>
      <c r="CP391" s="117"/>
      <c r="CQ391" s="117"/>
      <c r="CR391" s="117"/>
      <c r="CS391" s="117"/>
      <c r="CT391" s="117"/>
      <c r="CU391" s="117"/>
      <c r="CV391" s="117"/>
      <c r="CW391" s="117"/>
      <c r="CX391" s="117"/>
      <c r="CY391" s="117"/>
      <c r="CZ391" s="117"/>
      <c r="DA391" s="117"/>
      <c r="DB391" s="117"/>
      <c r="DC391" s="117"/>
      <c r="DD391" s="117"/>
      <c r="DE391" s="117"/>
      <c r="DF391" s="117"/>
      <c r="DG391" s="117"/>
      <c r="DH391" s="117"/>
      <c r="DI391" s="117"/>
      <c r="DJ391" s="117"/>
      <c r="DK391" s="117"/>
      <c r="DL391" s="117"/>
      <c r="DM391" s="117"/>
      <c r="DN391" s="117"/>
      <c r="DO391" s="117"/>
      <c r="DP391" s="117"/>
      <c r="DQ391" s="117"/>
      <c r="DR391" s="117"/>
      <c r="DS391" s="117"/>
      <c r="DT391" s="117"/>
      <c r="DU391" s="117"/>
      <c r="DV391" s="117"/>
      <c r="DW391" s="117"/>
      <c r="DX391" s="117"/>
      <c r="DY391" s="117"/>
      <c r="DZ391" s="117"/>
      <c r="EA391" s="117"/>
      <c r="EB391" s="117"/>
      <c r="EC391" s="117"/>
      <c r="ED391" s="117"/>
      <c r="EE391" s="117"/>
      <c r="EF391" s="117"/>
      <c r="EG391" s="117"/>
      <c r="EH391" s="117"/>
      <c r="EI391" s="117"/>
      <c r="EJ391" s="117"/>
      <c r="EK391" s="117"/>
      <c r="EL391" s="117"/>
      <c r="EM391" s="117"/>
      <c r="EN391" s="117"/>
      <c r="EO391" s="117"/>
      <c r="EP391" s="117"/>
      <c r="EQ391" s="117"/>
      <c r="ER391" s="117"/>
      <c r="ES391" s="117"/>
      <c r="ET391" s="117"/>
      <c r="EU391" s="117"/>
      <c r="EV391" s="117"/>
      <c r="EW391" s="117"/>
      <c r="EX391" s="117"/>
      <c r="EY391" s="117"/>
      <c r="EZ391" s="117"/>
      <c r="FA391" s="117"/>
      <c r="FB391" s="117"/>
      <c r="FC391" s="117"/>
      <c r="FD391" s="117"/>
      <c r="FE391" s="117"/>
      <c r="FF391" s="117"/>
      <c r="FG391" s="117"/>
      <c r="FH391" s="117"/>
      <c r="FI391" s="117"/>
      <c r="FJ391" s="117"/>
      <c r="FK391" s="117"/>
      <c r="FL391" s="117"/>
      <c r="FM391" s="117"/>
      <c r="FN391" s="117"/>
      <c r="FO391" s="117"/>
      <c r="FP391" s="117"/>
      <c r="FQ391" s="117"/>
      <c r="FR391" s="117"/>
      <c r="FS391" s="117"/>
      <c r="FT391" s="117"/>
      <c r="FU391" s="117"/>
      <c r="FV391" s="117"/>
      <c r="FW391" s="117"/>
      <c r="FX391" s="117"/>
      <c r="FY391" s="117"/>
      <c r="FZ391" s="117"/>
      <c r="GA391" s="117"/>
      <c r="GB391" s="117"/>
      <c r="GC391" s="117"/>
      <c r="GD391" s="117"/>
      <c r="GE391" s="117"/>
      <c r="GF391" s="117"/>
      <c r="GG391" s="117"/>
      <c r="GH391" s="117"/>
      <c r="GI391" s="117"/>
      <c r="GJ391" s="117"/>
      <c r="GK391" s="117"/>
      <c r="GL391" s="117"/>
      <c r="GM391" s="117"/>
      <c r="GN391" s="117"/>
      <c r="GO391" s="117"/>
      <c r="GP391" s="117"/>
      <c r="GQ391" s="117"/>
      <c r="GR391" s="117"/>
      <c r="GS391" s="117"/>
      <c r="GT391" s="117"/>
      <c r="GU391" s="117"/>
      <c r="GV391" s="117"/>
      <c r="GW391" s="117"/>
      <c r="GX391" s="117"/>
      <c r="GY391" s="117"/>
      <c r="GZ391" s="117"/>
      <c r="HA391" s="117"/>
      <c r="HB391" s="117"/>
      <c r="HC391" s="117"/>
      <c r="HD391" s="117"/>
      <c r="HE391" s="117"/>
      <c r="HF391" s="117"/>
      <c r="HG391" s="117"/>
      <c r="HH391" s="117"/>
      <c r="HI391" s="117"/>
      <c r="HJ391" s="117"/>
      <c r="HK391" s="117"/>
      <c r="HL391" s="117"/>
      <c r="HM391" s="117"/>
      <c r="HN391" s="117"/>
      <c r="HO391" s="117"/>
      <c r="HP391" s="117"/>
      <c r="HQ391" s="117"/>
      <c r="HR391" s="117"/>
      <c r="HS391" s="117"/>
      <c r="HT391" s="117"/>
      <c r="HU391" s="117"/>
      <c r="HV391" s="117"/>
      <c r="HW391" s="117"/>
      <c r="HX391" s="117"/>
      <c r="HY391" s="117"/>
      <c r="HZ391" s="117"/>
      <c r="IA391" s="117"/>
      <c r="IB391" s="117"/>
      <c r="IC391" s="117"/>
      <c r="ID391" s="117"/>
      <c r="IE391" s="117"/>
      <c r="IF391" s="117"/>
      <c r="IG391" s="117"/>
      <c r="IH391" s="117"/>
      <c r="II391" s="117"/>
      <c r="IJ391" s="117"/>
      <c r="IK391" s="117"/>
      <c r="IL391" s="117"/>
      <c r="IM391" s="117"/>
      <c r="IN391" s="117"/>
      <c r="IO391" s="117"/>
      <c r="IP391" s="117"/>
      <c r="IQ391" s="117"/>
      <c r="IR391" s="117"/>
      <c r="IS391" s="117"/>
      <c r="IT391" s="117"/>
      <c r="IU391" s="117"/>
      <c r="IV391" s="117"/>
      <c r="IW391" s="117"/>
    </row>
    <row r="392" customFormat="false" ht="12.75" hidden="false" customHeight="false" outlineLevel="0" collapsed="false">
      <c r="A392" s="117"/>
      <c r="B392" s="128"/>
      <c r="L392" s="117"/>
      <c r="M392" s="117"/>
      <c r="N392" s="117"/>
      <c r="O392" s="117"/>
      <c r="P392" s="117"/>
      <c r="Q392" s="117"/>
      <c r="R392" s="117"/>
      <c r="S392" s="117"/>
      <c r="T392" s="117"/>
      <c r="U392" s="117"/>
      <c r="V392" s="117"/>
      <c r="W392" s="117"/>
      <c r="X392" s="117"/>
      <c r="Y392" s="117"/>
      <c r="Z392" s="117"/>
      <c r="AA392" s="117"/>
      <c r="AB392" s="117"/>
      <c r="AC392" s="117"/>
      <c r="AD392" s="117"/>
      <c r="AE392" s="117"/>
      <c r="AF392" s="117"/>
      <c r="AG392" s="117"/>
      <c r="AH392" s="117"/>
      <c r="AI392" s="117"/>
      <c r="AJ392" s="117"/>
      <c r="AK392" s="117"/>
      <c r="AL392" s="117"/>
      <c r="AM392" s="117"/>
      <c r="AN392" s="117"/>
      <c r="AO392" s="117"/>
      <c r="AP392" s="117"/>
      <c r="AQ392" s="117"/>
      <c r="AR392" s="117"/>
      <c r="AS392" s="117"/>
      <c r="AT392" s="117"/>
      <c r="AU392" s="117"/>
      <c r="AV392" s="117"/>
      <c r="AW392" s="117"/>
      <c r="AX392" s="117"/>
      <c r="AY392" s="117"/>
      <c r="AZ392" s="117"/>
      <c r="BA392" s="117"/>
      <c r="BB392" s="117"/>
      <c r="BC392" s="117"/>
      <c r="BD392" s="117"/>
      <c r="BE392" s="117"/>
      <c r="BF392" s="117"/>
      <c r="BG392" s="117"/>
      <c r="BH392" s="117"/>
      <c r="BI392" s="117"/>
      <c r="BJ392" s="117"/>
      <c r="BK392" s="117"/>
      <c r="BL392" s="117"/>
      <c r="BM392" s="117"/>
      <c r="BN392" s="117"/>
      <c r="BO392" s="117"/>
      <c r="BP392" s="117"/>
      <c r="BQ392" s="117"/>
      <c r="BR392" s="117"/>
      <c r="BS392" s="117"/>
      <c r="BT392" s="117"/>
      <c r="BU392" s="117"/>
      <c r="BV392" s="117"/>
      <c r="BW392" s="117"/>
      <c r="BX392" s="117"/>
      <c r="BY392" s="117"/>
      <c r="BZ392" s="117"/>
      <c r="CA392" s="117"/>
      <c r="CB392" s="117"/>
      <c r="CC392" s="117"/>
      <c r="CD392" s="117"/>
      <c r="CE392" s="117"/>
      <c r="CF392" s="117"/>
      <c r="CG392" s="117"/>
      <c r="CH392" s="117"/>
      <c r="CI392" s="117"/>
      <c r="CJ392" s="117"/>
      <c r="CK392" s="117"/>
      <c r="CL392" s="117"/>
      <c r="CM392" s="117"/>
      <c r="CN392" s="117"/>
      <c r="CO392" s="117"/>
      <c r="CP392" s="117"/>
      <c r="CQ392" s="117"/>
      <c r="CR392" s="117"/>
      <c r="CS392" s="117"/>
      <c r="CT392" s="117"/>
      <c r="CU392" s="117"/>
      <c r="CV392" s="117"/>
      <c r="CW392" s="117"/>
      <c r="CX392" s="117"/>
      <c r="CY392" s="117"/>
      <c r="CZ392" s="117"/>
      <c r="DA392" s="117"/>
      <c r="DB392" s="117"/>
      <c r="DC392" s="117"/>
      <c r="DD392" s="117"/>
      <c r="DE392" s="117"/>
      <c r="DF392" s="117"/>
      <c r="DG392" s="117"/>
      <c r="DH392" s="117"/>
      <c r="DI392" s="117"/>
      <c r="DJ392" s="117"/>
      <c r="DK392" s="117"/>
      <c r="DL392" s="117"/>
      <c r="DM392" s="117"/>
      <c r="DN392" s="117"/>
      <c r="DO392" s="117"/>
      <c r="DP392" s="117"/>
      <c r="DQ392" s="117"/>
      <c r="DR392" s="117"/>
      <c r="DS392" s="117"/>
      <c r="DT392" s="117"/>
      <c r="DU392" s="117"/>
      <c r="DV392" s="117"/>
      <c r="DW392" s="117"/>
      <c r="DX392" s="117"/>
      <c r="DY392" s="117"/>
      <c r="DZ392" s="117"/>
      <c r="EA392" s="117"/>
      <c r="EB392" s="117"/>
      <c r="EC392" s="117"/>
      <c r="ED392" s="117"/>
      <c r="EE392" s="117"/>
      <c r="EF392" s="117"/>
      <c r="EG392" s="117"/>
      <c r="EH392" s="117"/>
      <c r="EI392" s="117"/>
      <c r="EJ392" s="117"/>
      <c r="EK392" s="117"/>
      <c r="EL392" s="117"/>
      <c r="EM392" s="117"/>
      <c r="EN392" s="117"/>
      <c r="EO392" s="117"/>
      <c r="EP392" s="117"/>
      <c r="EQ392" s="117"/>
      <c r="ER392" s="117"/>
      <c r="ES392" s="117"/>
      <c r="ET392" s="117"/>
      <c r="EU392" s="117"/>
      <c r="EV392" s="117"/>
      <c r="EW392" s="117"/>
      <c r="EX392" s="117"/>
      <c r="EY392" s="117"/>
      <c r="EZ392" s="117"/>
      <c r="FA392" s="117"/>
      <c r="FB392" s="117"/>
      <c r="FC392" s="117"/>
      <c r="FD392" s="117"/>
      <c r="FE392" s="117"/>
      <c r="FF392" s="117"/>
      <c r="FG392" s="117"/>
      <c r="FH392" s="117"/>
      <c r="FI392" s="117"/>
      <c r="FJ392" s="117"/>
      <c r="FK392" s="117"/>
      <c r="FL392" s="117"/>
      <c r="FM392" s="117"/>
      <c r="FN392" s="117"/>
      <c r="FO392" s="117"/>
      <c r="FP392" s="117"/>
      <c r="FQ392" s="117"/>
      <c r="FR392" s="117"/>
      <c r="FS392" s="117"/>
      <c r="FT392" s="117"/>
      <c r="FU392" s="117"/>
      <c r="FV392" s="117"/>
      <c r="FW392" s="117"/>
      <c r="FX392" s="117"/>
      <c r="FY392" s="117"/>
      <c r="FZ392" s="117"/>
      <c r="GA392" s="117"/>
      <c r="GB392" s="117"/>
      <c r="GC392" s="117"/>
      <c r="GD392" s="117"/>
      <c r="GE392" s="117"/>
      <c r="GF392" s="117"/>
      <c r="GG392" s="117"/>
      <c r="GH392" s="117"/>
      <c r="GI392" s="117"/>
      <c r="GJ392" s="117"/>
      <c r="GK392" s="117"/>
      <c r="GL392" s="117"/>
      <c r="GM392" s="117"/>
      <c r="GN392" s="117"/>
      <c r="GO392" s="117"/>
      <c r="GP392" s="117"/>
      <c r="GQ392" s="117"/>
      <c r="GR392" s="117"/>
      <c r="GS392" s="117"/>
      <c r="GT392" s="117"/>
      <c r="GU392" s="117"/>
      <c r="GV392" s="117"/>
      <c r="GW392" s="117"/>
      <c r="GX392" s="117"/>
      <c r="GY392" s="117"/>
      <c r="GZ392" s="117"/>
      <c r="HA392" s="117"/>
      <c r="HB392" s="117"/>
      <c r="HC392" s="117"/>
      <c r="HD392" s="117"/>
      <c r="HE392" s="117"/>
      <c r="HF392" s="117"/>
      <c r="HG392" s="117"/>
      <c r="HH392" s="117"/>
      <c r="HI392" s="117"/>
      <c r="HJ392" s="117"/>
      <c r="HK392" s="117"/>
      <c r="HL392" s="117"/>
      <c r="HM392" s="117"/>
      <c r="HN392" s="117"/>
      <c r="HO392" s="117"/>
      <c r="HP392" s="117"/>
      <c r="HQ392" s="117"/>
      <c r="HR392" s="117"/>
      <c r="HS392" s="117"/>
      <c r="HT392" s="117"/>
      <c r="HU392" s="117"/>
      <c r="HV392" s="117"/>
      <c r="HW392" s="117"/>
      <c r="HX392" s="117"/>
      <c r="HY392" s="117"/>
      <c r="HZ392" s="117"/>
      <c r="IA392" s="117"/>
      <c r="IB392" s="117"/>
      <c r="IC392" s="117"/>
      <c r="ID392" s="117"/>
      <c r="IE392" s="117"/>
      <c r="IF392" s="117"/>
      <c r="IG392" s="117"/>
      <c r="IH392" s="117"/>
      <c r="II392" s="117"/>
      <c r="IJ392" s="117"/>
      <c r="IK392" s="117"/>
      <c r="IL392" s="117"/>
      <c r="IM392" s="117"/>
      <c r="IN392" s="117"/>
      <c r="IO392" s="117"/>
      <c r="IP392" s="117"/>
      <c r="IQ392" s="117"/>
      <c r="IR392" s="117"/>
      <c r="IS392" s="117"/>
      <c r="IT392" s="117"/>
      <c r="IU392" s="117"/>
      <c r="IV392" s="117"/>
      <c r="IW392" s="117"/>
    </row>
    <row r="393" customFormat="false" ht="12.75" hidden="false" customHeight="false" outlineLevel="0" collapsed="false">
      <c r="A393" s="117"/>
      <c r="B393" s="128"/>
      <c r="L393" s="117"/>
      <c r="M393" s="117"/>
      <c r="N393" s="117"/>
      <c r="O393" s="117"/>
      <c r="P393" s="117"/>
      <c r="Q393" s="117"/>
      <c r="R393" s="117"/>
      <c r="S393" s="117"/>
      <c r="T393" s="117"/>
      <c r="U393" s="117"/>
      <c r="V393" s="117"/>
      <c r="W393" s="117"/>
      <c r="X393" s="117"/>
      <c r="Y393" s="117"/>
      <c r="Z393" s="117"/>
      <c r="AA393" s="117"/>
      <c r="AB393" s="117"/>
      <c r="AC393" s="117"/>
      <c r="AD393" s="117"/>
      <c r="AE393" s="117"/>
      <c r="AF393" s="117"/>
      <c r="AG393" s="117"/>
      <c r="AH393" s="117"/>
      <c r="AI393" s="117"/>
      <c r="AJ393" s="117"/>
      <c r="AK393" s="117"/>
      <c r="AL393" s="117"/>
      <c r="AM393" s="117"/>
      <c r="AN393" s="117"/>
      <c r="AO393" s="117"/>
      <c r="AP393" s="117"/>
      <c r="AQ393" s="117"/>
      <c r="AR393" s="117"/>
      <c r="AS393" s="117"/>
      <c r="AT393" s="117"/>
      <c r="AU393" s="117"/>
      <c r="AV393" s="117"/>
      <c r="AW393" s="117"/>
      <c r="AX393" s="117"/>
      <c r="AY393" s="117"/>
      <c r="AZ393" s="117"/>
      <c r="BA393" s="117"/>
      <c r="BB393" s="117"/>
      <c r="BC393" s="117"/>
      <c r="BD393" s="117"/>
      <c r="BE393" s="117"/>
      <c r="BF393" s="117"/>
      <c r="BG393" s="117"/>
      <c r="BH393" s="117"/>
      <c r="BI393" s="117"/>
      <c r="BJ393" s="117"/>
      <c r="BK393" s="117"/>
      <c r="BL393" s="117"/>
      <c r="BM393" s="117"/>
      <c r="BN393" s="117"/>
      <c r="BO393" s="117"/>
      <c r="BP393" s="117"/>
      <c r="BQ393" s="117"/>
      <c r="BR393" s="117"/>
      <c r="BS393" s="117"/>
      <c r="BT393" s="117"/>
      <c r="BU393" s="117"/>
      <c r="BV393" s="117"/>
      <c r="BW393" s="117"/>
      <c r="BX393" s="117"/>
      <c r="BY393" s="117"/>
      <c r="BZ393" s="117"/>
      <c r="CA393" s="117"/>
      <c r="CB393" s="117"/>
      <c r="CC393" s="117"/>
      <c r="CD393" s="117"/>
      <c r="CE393" s="117"/>
      <c r="CF393" s="117"/>
      <c r="CG393" s="117"/>
      <c r="CH393" s="117"/>
      <c r="CI393" s="117"/>
      <c r="CJ393" s="117"/>
      <c r="CK393" s="117"/>
      <c r="CL393" s="117"/>
      <c r="CM393" s="117"/>
      <c r="CN393" s="117"/>
      <c r="CO393" s="117"/>
      <c r="CP393" s="117"/>
      <c r="CQ393" s="117"/>
      <c r="CR393" s="117"/>
      <c r="CS393" s="117"/>
      <c r="CT393" s="117"/>
      <c r="CU393" s="117"/>
      <c r="CV393" s="117"/>
      <c r="CW393" s="117"/>
      <c r="CX393" s="117"/>
      <c r="CY393" s="117"/>
      <c r="CZ393" s="117"/>
      <c r="DA393" s="117"/>
      <c r="DB393" s="117"/>
      <c r="DC393" s="117"/>
      <c r="DD393" s="117"/>
      <c r="DE393" s="117"/>
      <c r="DF393" s="117"/>
      <c r="DG393" s="117"/>
      <c r="DH393" s="117"/>
      <c r="DI393" s="117"/>
      <c r="DJ393" s="117"/>
      <c r="DK393" s="117"/>
      <c r="DL393" s="117"/>
      <c r="DM393" s="117"/>
      <c r="DN393" s="117"/>
      <c r="DO393" s="117"/>
      <c r="DP393" s="117"/>
      <c r="DQ393" s="117"/>
      <c r="DR393" s="117"/>
      <c r="DS393" s="117"/>
      <c r="DT393" s="117"/>
      <c r="DU393" s="117"/>
      <c r="DV393" s="117"/>
      <c r="DW393" s="117"/>
      <c r="DX393" s="117"/>
      <c r="DY393" s="117"/>
      <c r="DZ393" s="117"/>
      <c r="EA393" s="117"/>
      <c r="EB393" s="117"/>
      <c r="EC393" s="117"/>
      <c r="ED393" s="117"/>
      <c r="EE393" s="117"/>
      <c r="EF393" s="117"/>
      <c r="EG393" s="117"/>
      <c r="EH393" s="117"/>
      <c r="EI393" s="117"/>
      <c r="EJ393" s="117"/>
      <c r="EK393" s="117"/>
      <c r="EL393" s="117"/>
      <c r="EM393" s="117"/>
      <c r="EN393" s="117"/>
      <c r="EO393" s="117"/>
      <c r="EP393" s="117"/>
      <c r="EQ393" s="117"/>
      <c r="ER393" s="117"/>
      <c r="ES393" s="117"/>
      <c r="ET393" s="117"/>
      <c r="EU393" s="117"/>
      <c r="EV393" s="117"/>
      <c r="EW393" s="117"/>
      <c r="EX393" s="117"/>
      <c r="EY393" s="117"/>
      <c r="EZ393" s="117"/>
      <c r="FA393" s="117"/>
      <c r="FB393" s="117"/>
      <c r="FC393" s="117"/>
      <c r="FD393" s="117"/>
      <c r="FE393" s="117"/>
      <c r="FF393" s="117"/>
      <c r="FG393" s="117"/>
      <c r="FH393" s="117"/>
      <c r="FI393" s="117"/>
      <c r="FJ393" s="117"/>
      <c r="FK393" s="117"/>
      <c r="FL393" s="117"/>
      <c r="FM393" s="117"/>
      <c r="FN393" s="117"/>
      <c r="FO393" s="117"/>
      <c r="FP393" s="117"/>
      <c r="FQ393" s="117"/>
      <c r="FR393" s="117"/>
      <c r="FS393" s="117"/>
      <c r="FT393" s="117"/>
      <c r="FU393" s="117"/>
      <c r="FV393" s="117"/>
      <c r="FW393" s="117"/>
      <c r="FX393" s="117"/>
      <c r="FY393" s="117"/>
      <c r="FZ393" s="117"/>
      <c r="GA393" s="117"/>
      <c r="GB393" s="117"/>
      <c r="GC393" s="117"/>
      <c r="GD393" s="117"/>
      <c r="GE393" s="117"/>
      <c r="GF393" s="117"/>
      <c r="GG393" s="117"/>
      <c r="GH393" s="117"/>
      <c r="GI393" s="117"/>
      <c r="GJ393" s="117"/>
      <c r="GK393" s="117"/>
      <c r="GL393" s="117"/>
      <c r="GM393" s="117"/>
      <c r="GN393" s="117"/>
      <c r="GO393" s="117"/>
      <c r="GP393" s="117"/>
      <c r="GQ393" s="117"/>
      <c r="GR393" s="117"/>
      <c r="GS393" s="117"/>
      <c r="GT393" s="117"/>
      <c r="GU393" s="117"/>
      <c r="GV393" s="117"/>
      <c r="GW393" s="117"/>
      <c r="GX393" s="117"/>
      <c r="GY393" s="117"/>
      <c r="GZ393" s="117"/>
      <c r="HA393" s="117"/>
      <c r="HB393" s="117"/>
      <c r="HC393" s="117"/>
      <c r="HD393" s="117"/>
      <c r="HE393" s="117"/>
      <c r="HF393" s="117"/>
      <c r="HG393" s="117"/>
      <c r="HH393" s="117"/>
      <c r="HI393" s="117"/>
      <c r="HJ393" s="117"/>
      <c r="HK393" s="117"/>
      <c r="HL393" s="117"/>
      <c r="HM393" s="117"/>
      <c r="HN393" s="117"/>
      <c r="HO393" s="117"/>
      <c r="HP393" s="117"/>
      <c r="HQ393" s="117"/>
      <c r="HR393" s="117"/>
      <c r="HS393" s="117"/>
      <c r="HT393" s="117"/>
      <c r="HU393" s="117"/>
      <c r="HV393" s="117"/>
      <c r="HW393" s="117"/>
      <c r="HX393" s="117"/>
      <c r="HY393" s="117"/>
      <c r="HZ393" s="117"/>
      <c r="IA393" s="117"/>
      <c r="IB393" s="117"/>
      <c r="IC393" s="117"/>
      <c r="ID393" s="117"/>
      <c r="IE393" s="117"/>
      <c r="IF393" s="117"/>
      <c r="IG393" s="117"/>
      <c r="IH393" s="117"/>
      <c r="II393" s="117"/>
      <c r="IJ393" s="117"/>
      <c r="IK393" s="117"/>
      <c r="IL393" s="117"/>
      <c r="IM393" s="117"/>
      <c r="IN393" s="117"/>
      <c r="IO393" s="117"/>
      <c r="IP393" s="117"/>
      <c r="IQ393" s="117"/>
      <c r="IR393" s="117"/>
      <c r="IS393" s="117"/>
      <c r="IT393" s="117"/>
      <c r="IU393" s="117"/>
      <c r="IV393" s="117"/>
      <c r="IW393" s="117"/>
    </row>
    <row r="394" customFormat="false" ht="12.75" hidden="false" customHeight="false" outlineLevel="0" collapsed="false">
      <c r="A394" s="117"/>
      <c r="B394" s="128"/>
      <c r="L394" s="117"/>
      <c r="M394" s="117"/>
      <c r="N394" s="117"/>
      <c r="O394" s="117"/>
      <c r="P394" s="117"/>
      <c r="Q394" s="117"/>
      <c r="R394" s="117"/>
      <c r="S394" s="117"/>
      <c r="T394" s="117"/>
      <c r="U394" s="117"/>
      <c r="V394" s="117"/>
      <c r="W394" s="117"/>
      <c r="X394" s="117"/>
      <c r="Y394" s="117"/>
      <c r="Z394" s="117"/>
      <c r="AA394" s="117"/>
      <c r="AB394" s="117"/>
      <c r="AC394" s="117"/>
      <c r="AD394" s="117"/>
      <c r="AE394" s="117"/>
      <c r="AF394" s="117"/>
      <c r="AG394" s="117"/>
      <c r="AH394" s="117"/>
      <c r="AI394" s="117"/>
      <c r="AJ394" s="117"/>
      <c r="AK394" s="117"/>
      <c r="AL394" s="117"/>
      <c r="AM394" s="117"/>
      <c r="AN394" s="117"/>
      <c r="AO394" s="117"/>
      <c r="AP394" s="117"/>
      <c r="AQ394" s="117"/>
      <c r="AR394" s="117"/>
      <c r="AS394" s="117"/>
      <c r="AT394" s="117"/>
      <c r="AU394" s="117"/>
      <c r="AV394" s="117"/>
      <c r="AW394" s="117"/>
      <c r="AX394" s="117"/>
      <c r="AY394" s="117"/>
      <c r="AZ394" s="117"/>
      <c r="BA394" s="117"/>
      <c r="BB394" s="117"/>
      <c r="BC394" s="117"/>
      <c r="BD394" s="117"/>
      <c r="BE394" s="117"/>
      <c r="BF394" s="117"/>
      <c r="BG394" s="117"/>
      <c r="BH394" s="117"/>
      <c r="BI394" s="117"/>
      <c r="BJ394" s="117"/>
      <c r="BK394" s="117"/>
      <c r="BL394" s="117"/>
      <c r="BM394" s="117"/>
      <c r="BN394" s="117"/>
      <c r="BO394" s="117"/>
      <c r="BP394" s="117"/>
      <c r="BQ394" s="117"/>
      <c r="BR394" s="117"/>
      <c r="BS394" s="117"/>
      <c r="BT394" s="117"/>
      <c r="BU394" s="117"/>
      <c r="BV394" s="117"/>
      <c r="BW394" s="117"/>
      <c r="BX394" s="117"/>
      <c r="BY394" s="117"/>
      <c r="BZ394" s="117"/>
      <c r="CA394" s="117"/>
      <c r="CB394" s="117"/>
      <c r="CC394" s="117"/>
      <c r="CD394" s="117"/>
      <c r="CE394" s="117"/>
      <c r="CF394" s="117"/>
      <c r="CG394" s="117"/>
      <c r="CH394" s="117"/>
      <c r="CI394" s="117"/>
      <c r="CJ394" s="117"/>
      <c r="CK394" s="117"/>
      <c r="CL394" s="117"/>
      <c r="CM394" s="117"/>
      <c r="CN394" s="117"/>
      <c r="CO394" s="117"/>
      <c r="CP394" s="117"/>
      <c r="CQ394" s="117"/>
      <c r="CR394" s="117"/>
      <c r="CS394" s="117"/>
      <c r="CT394" s="117"/>
      <c r="CU394" s="117"/>
      <c r="CV394" s="117"/>
      <c r="CW394" s="117"/>
      <c r="CX394" s="117"/>
      <c r="CY394" s="117"/>
      <c r="CZ394" s="117"/>
      <c r="DA394" s="117"/>
      <c r="DB394" s="117"/>
      <c r="DC394" s="117"/>
      <c r="DD394" s="117"/>
      <c r="DE394" s="117"/>
      <c r="DF394" s="117"/>
      <c r="DG394" s="117"/>
      <c r="DH394" s="117"/>
      <c r="DI394" s="117"/>
      <c r="DJ394" s="117"/>
      <c r="DK394" s="117"/>
      <c r="DL394" s="117"/>
      <c r="DM394" s="117"/>
      <c r="DN394" s="117"/>
      <c r="DO394" s="117"/>
      <c r="DP394" s="117"/>
      <c r="DQ394" s="117"/>
      <c r="DR394" s="117"/>
      <c r="DS394" s="117"/>
      <c r="DT394" s="117"/>
      <c r="DU394" s="117"/>
      <c r="DV394" s="117"/>
      <c r="DW394" s="117"/>
      <c r="DX394" s="117"/>
      <c r="DY394" s="117"/>
      <c r="DZ394" s="117"/>
      <c r="EA394" s="117"/>
      <c r="EB394" s="117"/>
      <c r="EC394" s="117"/>
      <c r="ED394" s="117"/>
      <c r="EE394" s="117"/>
      <c r="EF394" s="117"/>
      <c r="EG394" s="117"/>
      <c r="EH394" s="117"/>
      <c r="EI394" s="117"/>
      <c r="EJ394" s="117"/>
      <c r="EK394" s="117"/>
      <c r="EL394" s="117"/>
      <c r="EM394" s="117"/>
      <c r="EN394" s="117"/>
      <c r="EO394" s="117"/>
      <c r="EP394" s="117"/>
      <c r="EQ394" s="117"/>
      <c r="ER394" s="117"/>
      <c r="ES394" s="117"/>
      <c r="ET394" s="117"/>
      <c r="EU394" s="117"/>
      <c r="EV394" s="117"/>
      <c r="EW394" s="117"/>
      <c r="EX394" s="117"/>
      <c r="EY394" s="117"/>
      <c r="EZ394" s="117"/>
      <c r="FA394" s="117"/>
      <c r="FB394" s="117"/>
      <c r="FC394" s="117"/>
      <c r="FD394" s="117"/>
      <c r="FE394" s="117"/>
      <c r="FF394" s="117"/>
      <c r="FG394" s="117"/>
      <c r="FH394" s="117"/>
      <c r="FI394" s="117"/>
      <c r="FJ394" s="117"/>
      <c r="FK394" s="117"/>
      <c r="FL394" s="117"/>
      <c r="FM394" s="117"/>
      <c r="FN394" s="117"/>
      <c r="FO394" s="117"/>
      <c r="FP394" s="117"/>
      <c r="FQ394" s="117"/>
      <c r="FR394" s="117"/>
      <c r="FS394" s="117"/>
      <c r="FT394" s="117"/>
      <c r="FU394" s="117"/>
      <c r="FV394" s="117"/>
      <c r="FW394" s="117"/>
      <c r="FX394" s="117"/>
      <c r="FY394" s="117"/>
      <c r="FZ394" s="117"/>
      <c r="GA394" s="117"/>
      <c r="GB394" s="117"/>
      <c r="GC394" s="117"/>
      <c r="GD394" s="117"/>
      <c r="GE394" s="117"/>
      <c r="GF394" s="117"/>
      <c r="GG394" s="117"/>
      <c r="GH394" s="117"/>
      <c r="GI394" s="117"/>
      <c r="GJ394" s="117"/>
      <c r="GK394" s="117"/>
      <c r="GL394" s="117"/>
      <c r="GM394" s="117"/>
      <c r="GN394" s="117"/>
      <c r="GO394" s="117"/>
      <c r="GP394" s="117"/>
      <c r="GQ394" s="117"/>
      <c r="GR394" s="117"/>
      <c r="GS394" s="117"/>
      <c r="GT394" s="117"/>
      <c r="GU394" s="117"/>
      <c r="GV394" s="117"/>
      <c r="GW394" s="117"/>
      <c r="GX394" s="117"/>
      <c r="GY394" s="117"/>
      <c r="GZ394" s="117"/>
      <c r="HA394" s="117"/>
      <c r="HB394" s="117"/>
      <c r="HC394" s="117"/>
      <c r="HD394" s="117"/>
      <c r="HE394" s="117"/>
      <c r="HF394" s="117"/>
      <c r="HG394" s="117"/>
      <c r="HH394" s="117"/>
      <c r="HI394" s="117"/>
      <c r="HJ394" s="117"/>
      <c r="HK394" s="117"/>
      <c r="HL394" s="117"/>
      <c r="HM394" s="117"/>
      <c r="HN394" s="117"/>
      <c r="HO394" s="117"/>
      <c r="HP394" s="117"/>
      <c r="HQ394" s="117"/>
      <c r="HR394" s="117"/>
      <c r="HS394" s="117"/>
      <c r="HT394" s="117"/>
      <c r="HU394" s="117"/>
      <c r="HV394" s="117"/>
      <c r="HW394" s="117"/>
      <c r="HX394" s="117"/>
      <c r="HY394" s="117"/>
      <c r="HZ394" s="117"/>
      <c r="IA394" s="117"/>
      <c r="IB394" s="117"/>
      <c r="IC394" s="117"/>
      <c r="ID394" s="117"/>
      <c r="IE394" s="117"/>
      <c r="IF394" s="117"/>
      <c r="IG394" s="117"/>
      <c r="IH394" s="117"/>
      <c r="II394" s="117"/>
      <c r="IJ394" s="117"/>
      <c r="IK394" s="117"/>
      <c r="IL394" s="117"/>
      <c r="IM394" s="117"/>
      <c r="IN394" s="117"/>
      <c r="IO394" s="117"/>
      <c r="IP394" s="117"/>
      <c r="IQ394" s="117"/>
      <c r="IR394" s="117"/>
      <c r="IS394" s="117"/>
      <c r="IT394" s="117"/>
      <c r="IU394" s="117"/>
      <c r="IV394" s="117"/>
      <c r="IW394" s="117"/>
    </row>
    <row r="395" customFormat="false" ht="12.75" hidden="false" customHeight="false" outlineLevel="0" collapsed="false">
      <c r="A395" s="117"/>
      <c r="B395" s="128"/>
      <c r="L395" s="117"/>
      <c r="M395" s="117"/>
      <c r="N395" s="117"/>
      <c r="O395" s="117"/>
      <c r="P395" s="117"/>
      <c r="Q395" s="117"/>
      <c r="R395" s="117"/>
      <c r="S395" s="117"/>
      <c r="T395" s="117"/>
      <c r="U395" s="117"/>
      <c r="V395" s="117"/>
      <c r="W395" s="117"/>
      <c r="X395" s="117"/>
      <c r="Y395" s="117"/>
      <c r="Z395" s="117"/>
      <c r="AA395" s="117"/>
      <c r="AB395" s="117"/>
      <c r="AC395" s="117"/>
      <c r="AD395" s="117"/>
      <c r="AE395" s="117"/>
      <c r="AF395" s="117"/>
      <c r="AG395" s="117"/>
      <c r="AH395" s="117"/>
      <c r="AI395" s="117"/>
      <c r="AJ395" s="117"/>
      <c r="AK395" s="117"/>
      <c r="AL395" s="117"/>
      <c r="AM395" s="117"/>
      <c r="AN395" s="117"/>
      <c r="AO395" s="117"/>
      <c r="AP395" s="117"/>
      <c r="AQ395" s="117"/>
      <c r="AR395" s="117"/>
      <c r="AS395" s="117"/>
      <c r="AT395" s="117"/>
      <c r="AU395" s="117"/>
      <c r="AV395" s="117"/>
      <c r="AW395" s="117"/>
      <c r="AX395" s="117"/>
      <c r="AY395" s="117"/>
      <c r="AZ395" s="117"/>
      <c r="BA395" s="117"/>
      <c r="BB395" s="117"/>
      <c r="BC395" s="117"/>
      <c r="BD395" s="117"/>
      <c r="BE395" s="117"/>
      <c r="BF395" s="117"/>
      <c r="BG395" s="117"/>
      <c r="BH395" s="117"/>
      <c r="BI395" s="117"/>
      <c r="BJ395" s="117"/>
      <c r="BK395" s="117"/>
      <c r="BL395" s="117"/>
      <c r="BM395" s="117"/>
      <c r="BN395" s="117"/>
      <c r="BO395" s="117"/>
      <c r="BP395" s="117"/>
      <c r="BQ395" s="117"/>
      <c r="BR395" s="117"/>
      <c r="BS395" s="117"/>
      <c r="BT395" s="117"/>
      <c r="BU395" s="117"/>
      <c r="BV395" s="117"/>
      <c r="BW395" s="117"/>
      <c r="BX395" s="117"/>
      <c r="BY395" s="117"/>
      <c r="BZ395" s="117"/>
      <c r="CA395" s="117"/>
      <c r="CB395" s="117"/>
      <c r="CC395" s="117"/>
      <c r="CD395" s="117"/>
      <c r="CE395" s="117"/>
      <c r="CF395" s="117"/>
      <c r="CG395" s="117"/>
      <c r="CH395" s="117"/>
      <c r="CI395" s="117"/>
      <c r="CJ395" s="117"/>
      <c r="CK395" s="117"/>
      <c r="CL395" s="117"/>
      <c r="CM395" s="117"/>
      <c r="CN395" s="117"/>
      <c r="CO395" s="117"/>
      <c r="CP395" s="117"/>
      <c r="CQ395" s="117"/>
      <c r="CR395" s="117"/>
      <c r="CS395" s="117"/>
      <c r="CT395" s="117"/>
      <c r="CU395" s="117"/>
      <c r="CV395" s="117"/>
      <c r="CW395" s="117"/>
      <c r="CX395" s="117"/>
      <c r="CY395" s="117"/>
      <c r="CZ395" s="117"/>
      <c r="DA395" s="117"/>
      <c r="DB395" s="117"/>
      <c r="DC395" s="117"/>
      <c r="DD395" s="117"/>
      <c r="DE395" s="117"/>
      <c r="DF395" s="117"/>
      <c r="DG395" s="117"/>
      <c r="DH395" s="117"/>
      <c r="DI395" s="117"/>
      <c r="DJ395" s="117"/>
      <c r="DK395" s="117"/>
      <c r="DL395" s="117"/>
      <c r="DM395" s="117"/>
      <c r="DN395" s="117"/>
      <c r="DO395" s="117"/>
      <c r="DP395" s="117"/>
      <c r="DQ395" s="117"/>
      <c r="DR395" s="117"/>
      <c r="DS395" s="117"/>
      <c r="DT395" s="117"/>
      <c r="DU395" s="117"/>
      <c r="DV395" s="117"/>
      <c r="DW395" s="117"/>
      <c r="DX395" s="117"/>
      <c r="DY395" s="117"/>
      <c r="DZ395" s="117"/>
      <c r="EA395" s="117"/>
      <c r="EB395" s="117"/>
      <c r="EC395" s="117"/>
      <c r="ED395" s="117"/>
      <c r="EE395" s="117"/>
      <c r="EF395" s="117"/>
      <c r="EG395" s="117"/>
      <c r="EH395" s="117"/>
      <c r="EI395" s="117"/>
      <c r="EJ395" s="117"/>
      <c r="EK395" s="117"/>
      <c r="EL395" s="117"/>
      <c r="EM395" s="117"/>
      <c r="EN395" s="117"/>
      <c r="EO395" s="117"/>
      <c r="EP395" s="117"/>
      <c r="EQ395" s="117"/>
      <c r="ER395" s="117"/>
      <c r="ES395" s="117"/>
      <c r="ET395" s="117"/>
      <c r="EU395" s="117"/>
      <c r="EV395" s="117"/>
      <c r="EW395" s="117"/>
      <c r="EX395" s="117"/>
      <c r="EY395" s="117"/>
      <c r="EZ395" s="117"/>
      <c r="FA395" s="117"/>
      <c r="FB395" s="117"/>
      <c r="FC395" s="117"/>
      <c r="FD395" s="117"/>
      <c r="FE395" s="117"/>
      <c r="FF395" s="117"/>
      <c r="FG395" s="117"/>
      <c r="FH395" s="117"/>
      <c r="FI395" s="117"/>
      <c r="FJ395" s="117"/>
      <c r="FK395" s="117"/>
      <c r="FL395" s="117"/>
      <c r="FM395" s="117"/>
      <c r="FN395" s="117"/>
      <c r="FO395" s="117"/>
      <c r="FP395" s="117"/>
      <c r="FQ395" s="117"/>
      <c r="FR395" s="117"/>
      <c r="FS395" s="117"/>
      <c r="FT395" s="117"/>
      <c r="FU395" s="117"/>
      <c r="FV395" s="117"/>
      <c r="FW395" s="117"/>
      <c r="FX395" s="117"/>
      <c r="FY395" s="117"/>
      <c r="FZ395" s="117"/>
      <c r="GA395" s="117"/>
      <c r="GB395" s="117"/>
      <c r="GC395" s="117"/>
      <c r="GD395" s="117"/>
      <c r="GE395" s="117"/>
      <c r="GF395" s="117"/>
      <c r="GG395" s="117"/>
      <c r="GH395" s="117"/>
      <c r="GI395" s="117"/>
      <c r="GJ395" s="117"/>
      <c r="GK395" s="117"/>
      <c r="GL395" s="117"/>
      <c r="GM395" s="117"/>
      <c r="GN395" s="117"/>
      <c r="GO395" s="117"/>
      <c r="GP395" s="117"/>
      <c r="GQ395" s="117"/>
      <c r="GR395" s="117"/>
      <c r="GS395" s="117"/>
      <c r="GT395" s="117"/>
      <c r="GU395" s="117"/>
      <c r="GV395" s="117"/>
      <c r="GW395" s="117"/>
      <c r="GX395" s="117"/>
      <c r="GY395" s="117"/>
      <c r="GZ395" s="117"/>
      <c r="HA395" s="117"/>
      <c r="HB395" s="117"/>
      <c r="HC395" s="117"/>
      <c r="HD395" s="117"/>
      <c r="HE395" s="117"/>
      <c r="HF395" s="117"/>
      <c r="HG395" s="117"/>
      <c r="HH395" s="117"/>
      <c r="HI395" s="117"/>
      <c r="HJ395" s="117"/>
      <c r="HK395" s="117"/>
      <c r="HL395" s="117"/>
      <c r="HM395" s="117"/>
      <c r="HN395" s="117"/>
      <c r="HO395" s="117"/>
      <c r="HP395" s="117"/>
      <c r="HQ395" s="117"/>
      <c r="HR395" s="117"/>
      <c r="HS395" s="117"/>
      <c r="HT395" s="117"/>
      <c r="HU395" s="117"/>
      <c r="HV395" s="117"/>
      <c r="HW395" s="117"/>
      <c r="HX395" s="117"/>
      <c r="HY395" s="117"/>
      <c r="HZ395" s="117"/>
      <c r="IA395" s="117"/>
      <c r="IB395" s="117"/>
      <c r="IC395" s="117"/>
      <c r="ID395" s="117"/>
      <c r="IE395" s="117"/>
      <c r="IF395" s="117"/>
      <c r="IG395" s="117"/>
      <c r="IH395" s="117"/>
      <c r="II395" s="117"/>
      <c r="IJ395" s="117"/>
      <c r="IK395" s="117"/>
      <c r="IL395" s="117"/>
      <c r="IM395" s="117"/>
      <c r="IN395" s="117"/>
      <c r="IO395" s="117"/>
      <c r="IP395" s="117"/>
      <c r="IQ395" s="117"/>
      <c r="IR395" s="117"/>
      <c r="IS395" s="117"/>
      <c r="IT395" s="117"/>
      <c r="IU395" s="117"/>
      <c r="IV395" s="117"/>
      <c r="IW395" s="117"/>
    </row>
    <row r="396" customFormat="false" ht="12.75" hidden="false" customHeight="false" outlineLevel="0" collapsed="false">
      <c r="A396" s="117"/>
      <c r="B396" s="128"/>
      <c r="L396" s="117"/>
      <c r="M396" s="117"/>
      <c r="N396" s="117"/>
      <c r="O396" s="117"/>
      <c r="P396" s="117"/>
      <c r="Q396" s="117"/>
      <c r="R396" s="117"/>
      <c r="S396" s="117"/>
      <c r="T396" s="117"/>
      <c r="U396" s="117"/>
      <c r="V396" s="117"/>
      <c r="W396" s="117"/>
      <c r="X396" s="117"/>
      <c r="Y396" s="117"/>
      <c r="Z396" s="117"/>
      <c r="AA396" s="117"/>
      <c r="AB396" s="117"/>
      <c r="AC396" s="117"/>
      <c r="AD396" s="117"/>
      <c r="AE396" s="117"/>
      <c r="AF396" s="117"/>
      <c r="AG396" s="117"/>
      <c r="AH396" s="117"/>
      <c r="AI396" s="117"/>
      <c r="AJ396" s="117"/>
      <c r="AK396" s="117"/>
      <c r="AL396" s="117"/>
      <c r="AM396" s="117"/>
      <c r="AN396" s="117"/>
      <c r="AO396" s="117"/>
      <c r="AP396" s="117"/>
      <c r="AQ396" s="117"/>
      <c r="AR396" s="117"/>
      <c r="AS396" s="117"/>
      <c r="AT396" s="117"/>
      <c r="AU396" s="117"/>
      <c r="AV396" s="117"/>
      <c r="AW396" s="117"/>
      <c r="AX396" s="117"/>
      <c r="AY396" s="117"/>
      <c r="AZ396" s="117"/>
      <c r="BA396" s="117"/>
      <c r="BB396" s="117"/>
      <c r="BC396" s="117"/>
      <c r="BD396" s="117"/>
      <c r="BE396" s="117"/>
      <c r="BF396" s="117"/>
      <c r="BG396" s="117"/>
      <c r="BH396" s="117"/>
      <c r="BI396" s="117"/>
      <c r="BJ396" s="117"/>
      <c r="BK396" s="117"/>
      <c r="BL396" s="117"/>
      <c r="BM396" s="117"/>
      <c r="BN396" s="117"/>
      <c r="BO396" s="117"/>
      <c r="BP396" s="117"/>
      <c r="BQ396" s="117"/>
      <c r="BR396" s="117"/>
      <c r="BS396" s="117"/>
      <c r="BT396" s="117"/>
      <c r="BU396" s="117"/>
      <c r="BV396" s="117"/>
      <c r="BW396" s="117"/>
      <c r="BX396" s="117"/>
      <c r="BY396" s="117"/>
      <c r="BZ396" s="117"/>
      <c r="CA396" s="117"/>
      <c r="CB396" s="117"/>
      <c r="CC396" s="117"/>
      <c r="CD396" s="117"/>
      <c r="CE396" s="117"/>
      <c r="CF396" s="117"/>
      <c r="CG396" s="117"/>
      <c r="CH396" s="117"/>
      <c r="CI396" s="117"/>
      <c r="CJ396" s="117"/>
      <c r="CK396" s="117"/>
      <c r="CL396" s="117"/>
      <c r="CM396" s="117"/>
      <c r="CN396" s="117"/>
      <c r="CO396" s="117"/>
      <c r="CP396" s="117"/>
      <c r="CQ396" s="117"/>
      <c r="CR396" s="117"/>
      <c r="CS396" s="117"/>
      <c r="CT396" s="117"/>
      <c r="CU396" s="117"/>
      <c r="CV396" s="117"/>
      <c r="CW396" s="117"/>
      <c r="CX396" s="117"/>
      <c r="CY396" s="117"/>
      <c r="CZ396" s="117"/>
      <c r="DA396" s="117"/>
      <c r="DB396" s="117"/>
      <c r="DC396" s="117"/>
      <c r="DD396" s="117"/>
      <c r="DE396" s="117"/>
      <c r="DF396" s="117"/>
      <c r="DG396" s="117"/>
      <c r="DH396" s="117"/>
      <c r="DI396" s="117"/>
      <c r="DJ396" s="117"/>
      <c r="DK396" s="117"/>
      <c r="DL396" s="117"/>
      <c r="DM396" s="117"/>
      <c r="DN396" s="117"/>
      <c r="DO396" s="117"/>
      <c r="DP396" s="117"/>
      <c r="DQ396" s="117"/>
      <c r="DR396" s="117"/>
      <c r="DS396" s="117"/>
      <c r="DT396" s="117"/>
      <c r="DU396" s="117"/>
      <c r="DV396" s="117"/>
      <c r="DW396" s="117"/>
      <c r="DX396" s="117"/>
      <c r="DY396" s="117"/>
      <c r="DZ396" s="117"/>
      <c r="EA396" s="117"/>
      <c r="EB396" s="117"/>
      <c r="EC396" s="117"/>
      <c r="ED396" s="117"/>
      <c r="EE396" s="117"/>
      <c r="EF396" s="117"/>
      <c r="EG396" s="117"/>
      <c r="EH396" s="117"/>
      <c r="EI396" s="117"/>
      <c r="EJ396" s="117"/>
      <c r="EK396" s="117"/>
      <c r="EL396" s="117"/>
      <c r="EM396" s="117"/>
      <c r="EN396" s="117"/>
      <c r="EO396" s="117"/>
      <c r="EP396" s="117"/>
      <c r="EQ396" s="117"/>
      <c r="ER396" s="117"/>
      <c r="ES396" s="117"/>
      <c r="ET396" s="117"/>
      <c r="EU396" s="117"/>
      <c r="EV396" s="117"/>
      <c r="EW396" s="117"/>
      <c r="EX396" s="117"/>
      <c r="EY396" s="117"/>
      <c r="EZ396" s="117"/>
      <c r="FA396" s="117"/>
      <c r="FB396" s="117"/>
      <c r="FC396" s="117"/>
      <c r="FD396" s="117"/>
      <c r="FE396" s="117"/>
      <c r="FF396" s="117"/>
      <c r="FG396" s="117"/>
      <c r="FH396" s="117"/>
      <c r="FI396" s="117"/>
      <c r="FJ396" s="117"/>
      <c r="FK396" s="117"/>
      <c r="FL396" s="117"/>
      <c r="FM396" s="117"/>
      <c r="FN396" s="117"/>
      <c r="FO396" s="117"/>
      <c r="FP396" s="117"/>
      <c r="FQ396" s="117"/>
      <c r="FR396" s="117"/>
      <c r="FS396" s="117"/>
      <c r="FT396" s="117"/>
      <c r="FU396" s="117"/>
      <c r="FV396" s="117"/>
      <c r="FW396" s="117"/>
      <c r="FX396" s="117"/>
      <c r="FY396" s="117"/>
      <c r="FZ396" s="117"/>
      <c r="GA396" s="117"/>
      <c r="GB396" s="117"/>
      <c r="GC396" s="117"/>
      <c r="GD396" s="117"/>
      <c r="GE396" s="117"/>
      <c r="GF396" s="117"/>
      <c r="GG396" s="117"/>
      <c r="GH396" s="117"/>
      <c r="GI396" s="117"/>
      <c r="GJ396" s="117"/>
      <c r="GK396" s="117"/>
      <c r="GL396" s="117"/>
      <c r="GM396" s="117"/>
      <c r="GN396" s="117"/>
      <c r="GO396" s="117"/>
      <c r="GP396" s="117"/>
      <c r="GQ396" s="117"/>
      <c r="GR396" s="117"/>
      <c r="GS396" s="117"/>
      <c r="GT396" s="117"/>
      <c r="GU396" s="117"/>
      <c r="GV396" s="117"/>
      <c r="GW396" s="117"/>
      <c r="GX396" s="117"/>
      <c r="GY396" s="117"/>
      <c r="GZ396" s="117"/>
      <c r="HA396" s="117"/>
      <c r="HB396" s="117"/>
      <c r="HC396" s="117"/>
      <c r="HD396" s="117"/>
      <c r="HE396" s="117"/>
      <c r="HF396" s="117"/>
      <c r="HG396" s="117"/>
      <c r="HH396" s="117"/>
      <c r="HI396" s="117"/>
      <c r="HJ396" s="117"/>
      <c r="HK396" s="117"/>
      <c r="HL396" s="117"/>
      <c r="HM396" s="117"/>
      <c r="HN396" s="117"/>
      <c r="HO396" s="117"/>
      <c r="HP396" s="117"/>
      <c r="HQ396" s="117"/>
      <c r="HR396" s="117"/>
      <c r="HS396" s="117"/>
      <c r="HT396" s="117"/>
      <c r="HU396" s="117"/>
      <c r="HV396" s="117"/>
      <c r="HW396" s="117"/>
      <c r="HX396" s="117"/>
      <c r="HY396" s="117"/>
      <c r="HZ396" s="117"/>
      <c r="IA396" s="117"/>
      <c r="IB396" s="117"/>
      <c r="IC396" s="117"/>
      <c r="ID396" s="117"/>
      <c r="IE396" s="117"/>
      <c r="IF396" s="117"/>
      <c r="IG396" s="117"/>
      <c r="IH396" s="117"/>
      <c r="II396" s="117"/>
      <c r="IJ396" s="117"/>
      <c r="IK396" s="117"/>
      <c r="IL396" s="117"/>
      <c r="IM396" s="117"/>
      <c r="IN396" s="117"/>
      <c r="IO396" s="117"/>
      <c r="IP396" s="117"/>
      <c r="IQ396" s="117"/>
      <c r="IR396" s="117"/>
      <c r="IS396" s="117"/>
      <c r="IT396" s="117"/>
      <c r="IU396" s="117"/>
      <c r="IV396" s="117"/>
      <c r="IW396" s="117"/>
    </row>
    <row r="397" customFormat="false" ht="12.75" hidden="false" customHeight="false" outlineLevel="0" collapsed="false">
      <c r="A397" s="117"/>
      <c r="B397" s="128"/>
      <c r="L397" s="117"/>
      <c r="M397" s="117"/>
      <c r="N397" s="117"/>
      <c r="O397" s="117"/>
      <c r="P397" s="117"/>
      <c r="Q397" s="117"/>
      <c r="R397" s="117"/>
      <c r="S397" s="117"/>
      <c r="T397" s="117"/>
      <c r="U397" s="117"/>
      <c r="V397" s="117"/>
      <c r="W397" s="117"/>
      <c r="X397" s="117"/>
      <c r="Y397" s="117"/>
      <c r="Z397" s="117"/>
      <c r="AA397" s="117"/>
      <c r="AB397" s="117"/>
      <c r="AC397" s="117"/>
      <c r="AD397" s="117"/>
      <c r="AE397" s="117"/>
      <c r="AF397" s="117"/>
      <c r="AG397" s="117"/>
      <c r="AH397" s="117"/>
      <c r="AI397" s="117"/>
      <c r="AJ397" s="117"/>
      <c r="AK397" s="117"/>
      <c r="AL397" s="117"/>
      <c r="AM397" s="117"/>
      <c r="AN397" s="117"/>
      <c r="AO397" s="117"/>
      <c r="AP397" s="117"/>
      <c r="AQ397" s="117"/>
      <c r="AR397" s="117"/>
      <c r="AS397" s="117"/>
      <c r="AT397" s="117"/>
      <c r="AU397" s="117"/>
      <c r="AV397" s="117"/>
      <c r="AW397" s="117"/>
      <c r="AX397" s="117"/>
      <c r="AY397" s="117"/>
      <c r="AZ397" s="117"/>
      <c r="BA397" s="117"/>
      <c r="BB397" s="117"/>
      <c r="BC397" s="117"/>
      <c r="BD397" s="117"/>
      <c r="BE397" s="117"/>
      <c r="BF397" s="117"/>
      <c r="BG397" s="117"/>
      <c r="BH397" s="117"/>
      <c r="BI397" s="117"/>
      <c r="BJ397" s="117"/>
      <c r="BK397" s="117"/>
      <c r="BL397" s="117"/>
      <c r="BM397" s="117"/>
      <c r="BN397" s="117"/>
      <c r="BO397" s="117"/>
      <c r="BP397" s="117"/>
      <c r="BQ397" s="117"/>
      <c r="BR397" s="117"/>
      <c r="BS397" s="117"/>
      <c r="BT397" s="117"/>
      <c r="BU397" s="117"/>
      <c r="BV397" s="117"/>
      <c r="BW397" s="117"/>
      <c r="BX397" s="117"/>
      <c r="BY397" s="117"/>
      <c r="BZ397" s="117"/>
      <c r="CA397" s="117"/>
      <c r="CB397" s="117"/>
      <c r="CC397" s="117"/>
      <c r="CD397" s="117"/>
      <c r="CE397" s="117"/>
      <c r="CF397" s="117"/>
      <c r="CG397" s="117"/>
      <c r="CH397" s="117"/>
      <c r="CI397" s="117"/>
      <c r="CJ397" s="117"/>
      <c r="CK397" s="117"/>
      <c r="CL397" s="117"/>
      <c r="CM397" s="117"/>
      <c r="CN397" s="117"/>
      <c r="CO397" s="117"/>
      <c r="CP397" s="117"/>
      <c r="CQ397" s="117"/>
      <c r="CR397" s="117"/>
      <c r="CS397" s="117"/>
      <c r="CT397" s="117"/>
      <c r="CU397" s="117"/>
      <c r="CV397" s="117"/>
      <c r="CW397" s="117"/>
      <c r="CX397" s="117"/>
      <c r="CY397" s="117"/>
      <c r="CZ397" s="117"/>
      <c r="DA397" s="117"/>
      <c r="DB397" s="117"/>
      <c r="DC397" s="117"/>
      <c r="DD397" s="117"/>
      <c r="DE397" s="117"/>
      <c r="DF397" s="117"/>
      <c r="DG397" s="117"/>
      <c r="DH397" s="117"/>
      <c r="DI397" s="117"/>
      <c r="DJ397" s="117"/>
      <c r="DK397" s="117"/>
      <c r="DL397" s="117"/>
      <c r="DM397" s="117"/>
      <c r="DN397" s="117"/>
      <c r="DO397" s="117"/>
      <c r="DP397" s="117"/>
      <c r="DQ397" s="117"/>
      <c r="DR397" s="117"/>
      <c r="DS397" s="117"/>
      <c r="DT397" s="117"/>
      <c r="DU397" s="117"/>
      <c r="DV397" s="117"/>
      <c r="DW397" s="117"/>
      <c r="DX397" s="117"/>
      <c r="DY397" s="117"/>
      <c r="DZ397" s="117"/>
      <c r="EA397" s="117"/>
      <c r="EB397" s="117"/>
      <c r="EC397" s="117"/>
      <c r="ED397" s="117"/>
      <c r="EE397" s="117"/>
      <c r="EF397" s="117"/>
      <c r="EG397" s="117"/>
      <c r="EH397" s="117"/>
      <c r="EI397" s="117"/>
      <c r="EJ397" s="117"/>
      <c r="EK397" s="117"/>
      <c r="EL397" s="117"/>
      <c r="EM397" s="117"/>
      <c r="EN397" s="117"/>
      <c r="EO397" s="117"/>
      <c r="EP397" s="117"/>
      <c r="EQ397" s="117"/>
      <c r="ER397" s="117"/>
      <c r="ES397" s="117"/>
      <c r="ET397" s="117"/>
      <c r="EU397" s="117"/>
      <c r="EV397" s="117"/>
      <c r="EW397" s="117"/>
      <c r="EX397" s="117"/>
      <c r="EY397" s="117"/>
      <c r="EZ397" s="117"/>
      <c r="FA397" s="117"/>
      <c r="FB397" s="117"/>
      <c r="FC397" s="117"/>
      <c r="FD397" s="117"/>
      <c r="FE397" s="117"/>
      <c r="FF397" s="117"/>
      <c r="FG397" s="117"/>
      <c r="FH397" s="117"/>
      <c r="FI397" s="117"/>
      <c r="FJ397" s="117"/>
      <c r="FK397" s="117"/>
      <c r="FL397" s="117"/>
      <c r="FM397" s="117"/>
      <c r="FN397" s="117"/>
      <c r="FO397" s="117"/>
      <c r="FP397" s="117"/>
      <c r="FQ397" s="117"/>
      <c r="FR397" s="117"/>
      <c r="FS397" s="117"/>
      <c r="FT397" s="117"/>
      <c r="FU397" s="117"/>
      <c r="FV397" s="117"/>
      <c r="FW397" s="117"/>
      <c r="FX397" s="117"/>
      <c r="FY397" s="117"/>
      <c r="FZ397" s="117"/>
      <c r="GA397" s="117"/>
      <c r="GB397" s="117"/>
      <c r="GC397" s="117"/>
      <c r="GD397" s="117"/>
      <c r="GE397" s="117"/>
      <c r="GF397" s="117"/>
      <c r="GG397" s="117"/>
      <c r="GH397" s="117"/>
      <c r="GI397" s="117"/>
      <c r="GJ397" s="117"/>
      <c r="GK397" s="117"/>
      <c r="GL397" s="117"/>
      <c r="GM397" s="117"/>
      <c r="GN397" s="117"/>
      <c r="GO397" s="117"/>
      <c r="GP397" s="117"/>
      <c r="GQ397" s="117"/>
      <c r="GR397" s="117"/>
      <c r="GS397" s="117"/>
      <c r="GT397" s="117"/>
      <c r="GU397" s="117"/>
      <c r="GV397" s="117"/>
      <c r="GW397" s="117"/>
      <c r="GX397" s="117"/>
      <c r="GY397" s="117"/>
      <c r="GZ397" s="117"/>
      <c r="HA397" s="117"/>
      <c r="HB397" s="117"/>
      <c r="HC397" s="117"/>
      <c r="HD397" s="117"/>
      <c r="HE397" s="117"/>
      <c r="HF397" s="117"/>
      <c r="HG397" s="117"/>
      <c r="HH397" s="117"/>
      <c r="HI397" s="117"/>
      <c r="HJ397" s="117"/>
      <c r="HK397" s="117"/>
      <c r="HL397" s="117"/>
      <c r="HM397" s="117"/>
      <c r="HN397" s="117"/>
      <c r="HO397" s="117"/>
      <c r="HP397" s="117"/>
      <c r="HQ397" s="117"/>
      <c r="HR397" s="117"/>
      <c r="HS397" s="117"/>
      <c r="HT397" s="117"/>
      <c r="HU397" s="117"/>
      <c r="HV397" s="117"/>
      <c r="HW397" s="117"/>
      <c r="HX397" s="117"/>
      <c r="HY397" s="117"/>
      <c r="HZ397" s="117"/>
      <c r="IA397" s="117"/>
      <c r="IB397" s="117"/>
      <c r="IC397" s="117"/>
      <c r="ID397" s="117"/>
      <c r="IE397" s="117"/>
      <c r="IF397" s="117"/>
      <c r="IG397" s="117"/>
      <c r="IH397" s="117"/>
      <c r="II397" s="117"/>
      <c r="IJ397" s="117"/>
      <c r="IK397" s="117"/>
      <c r="IL397" s="117"/>
      <c r="IM397" s="117"/>
      <c r="IN397" s="117"/>
      <c r="IO397" s="117"/>
      <c r="IP397" s="117"/>
      <c r="IQ397" s="117"/>
      <c r="IR397" s="117"/>
      <c r="IS397" s="117"/>
      <c r="IT397" s="117"/>
      <c r="IU397" s="117"/>
      <c r="IV397" s="117"/>
      <c r="IW397" s="117"/>
    </row>
    <row r="398" customFormat="false" ht="12.75" hidden="false" customHeight="false" outlineLevel="0" collapsed="false">
      <c r="A398" s="117"/>
      <c r="B398" s="128"/>
      <c r="L398" s="117"/>
      <c r="M398" s="117"/>
      <c r="N398" s="117"/>
      <c r="O398" s="117"/>
      <c r="P398" s="117"/>
      <c r="Q398" s="117"/>
      <c r="R398" s="117"/>
      <c r="S398" s="117"/>
      <c r="T398" s="117"/>
      <c r="U398" s="117"/>
      <c r="V398" s="117"/>
      <c r="W398" s="117"/>
      <c r="X398" s="117"/>
      <c r="Y398" s="117"/>
      <c r="Z398" s="117"/>
      <c r="AA398" s="117"/>
      <c r="AB398" s="117"/>
      <c r="AC398" s="117"/>
      <c r="AD398" s="117"/>
      <c r="AE398" s="117"/>
      <c r="AF398" s="117"/>
      <c r="AG398" s="117"/>
      <c r="AH398" s="117"/>
      <c r="AI398" s="117"/>
      <c r="AJ398" s="117"/>
      <c r="AK398" s="117"/>
      <c r="AL398" s="117"/>
      <c r="AM398" s="117"/>
      <c r="AN398" s="117"/>
      <c r="AO398" s="117"/>
      <c r="AP398" s="117"/>
      <c r="AQ398" s="117"/>
      <c r="AR398" s="117"/>
      <c r="AS398" s="117"/>
      <c r="AT398" s="117"/>
      <c r="AU398" s="117"/>
      <c r="AV398" s="117"/>
      <c r="AW398" s="117"/>
      <c r="AX398" s="117"/>
      <c r="AY398" s="117"/>
      <c r="AZ398" s="117"/>
      <c r="BA398" s="117"/>
      <c r="BB398" s="117"/>
      <c r="BC398" s="117"/>
      <c r="BD398" s="117"/>
      <c r="BE398" s="117"/>
      <c r="BF398" s="117"/>
      <c r="BG398" s="117"/>
      <c r="BH398" s="117"/>
      <c r="BI398" s="117"/>
      <c r="BJ398" s="117"/>
      <c r="BK398" s="117"/>
      <c r="BL398" s="117"/>
      <c r="BM398" s="117"/>
      <c r="BN398" s="117"/>
      <c r="BO398" s="117"/>
      <c r="BP398" s="117"/>
      <c r="BQ398" s="117"/>
      <c r="BR398" s="117"/>
      <c r="BS398" s="117"/>
      <c r="BT398" s="117"/>
      <c r="BU398" s="117"/>
      <c r="BV398" s="117"/>
      <c r="BW398" s="117"/>
      <c r="BX398" s="117"/>
      <c r="BY398" s="117"/>
      <c r="BZ398" s="117"/>
      <c r="CA398" s="117"/>
      <c r="CB398" s="117"/>
      <c r="CC398" s="117"/>
      <c r="CD398" s="117"/>
      <c r="CE398" s="117"/>
      <c r="CF398" s="117"/>
      <c r="CG398" s="117"/>
      <c r="CH398" s="117"/>
      <c r="CI398" s="117"/>
      <c r="CJ398" s="117"/>
      <c r="CK398" s="117"/>
      <c r="CL398" s="117"/>
      <c r="CM398" s="117"/>
      <c r="CN398" s="117"/>
      <c r="CO398" s="117"/>
      <c r="CP398" s="117"/>
      <c r="CQ398" s="117"/>
      <c r="CR398" s="117"/>
      <c r="CS398" s="117"/>
      <c r="CT398" s="117"/>
      <c r="CU398" s="117"/>
      <c r="CV398" s="117"/>
      <c r="CW398" s="117"/>
      <c r="CX398" s="117"/>
      <c r="CY398" s="117"/>
      <c r="CZ398" s="117"/>
      <c r="DA398" s="117"/>
      <c r="DB398" s="117"/>
      <c r="DC398" s="117"/>
      <c r="DD398" s="117"/>
      <c r="DE398" s="117"/>
      <c r="DF398" s="117"/>
      <c r="DG398" s="117"/>
      <c r="DH398" s="117"/>
      <c r="DI398" s="117"/>
      <c r="DJ398" s="117"/>
      <c r="DK398" s="117"/>
      <c r="DL398" s="117"/>
      <c r="DM398" s="117"/>
      <c r="DN398" s="117"/>
      <c r="DO398" s="117"/>
      <c r="DP398" s="117"/>
      <c r="DQ398" s="117"/>
      <c r="DR398" s="117"/>
      <c r="DS398" s="117"/>
      <c r="DT398" s="117"/>
      <c r="DU398" s="117"/>
      <c r="DV398" s="117"/>
      <c r="DW398" s="117"/>
      <c r="DX398" s="117"/>
      <c r="DY398" s="117"/>
      <c r="DZ398" s="117"/>
      <c r="EA398" s="117"/>
      <c r="EB398" s="117"/>
      <c r="EC398" s="117"/>
      <c r="ED398" s="117"/>
      <c r="EE398" s="117"/>
      <c r="EF398" s="117"/>
      <c r="EG398" s="117"/>
      <c r="EH398" s="117"/>
      <c r="EI398" s="117"/>
      <c r="EJ398" s="117"/>
      <c r="EK398" s="117"/>
      <c r="EL398" s="117"/>
      <c r="EM398" s="117"/>
      <c r="EN398" s="117"/>
      <c r="EO398" s="117"/>
      <c r="EP398" s="117"/>
      <c r="EQ398" s="117"/>
      <c r="ER398" s="117"/>
      <c r="ES398" s="117"/>
      <c r="ET398" s="117"/>
      <c r="EU398" s="117"/>
      <c r="EV398" s="117"/>
      <c r="EW398" s="117"/>
      <c r="EX398" s="117"/>
      <c r="EY398" s="117"/>
      <c r="EZ398" s="117"/>
      <c r="FA398" s="117"/>
      <c r="FB398" s="117"/>
      <c r="FC398" s="117"/>
      <c r="FD398" s="117"/>
      <c r="FE398" s="117"/>
      <c r="FF398" s="117"/>
      <c r="FG398" s="117"/>
      <c r="FH398" s="117"/>
      <c r="FI398" s="117"/>
      <c r="FJ398" s="117"/>
      <c r="FK398" s="117"/>
      <c r="FL398" s="117"/>
      <c r="FM398" s="117"/>
      <c r="FN398" s="117"/>
      <c r="FO398" s="117"/>
      <c r="FP398" s="117"/>
      <c r="FQ398" s="117"/>
      <c r="FR398" s="117"/>
      <c r="FS398" s="117"/>
      <c r="FT398" s="117"/>
      <c r="FU398" s="117"/>
      <c r="FV398" s="117"/>
      <c r="FW398" s="117"/>
      <c r="FX398" s="117"/>
      <c r="FY398" s="117"/>
      <c r="FZ398" s="117"/>
      <c r="GA398" s="117"/>
      <c r="GB398" s="117"/>
      <c r="GC398" s="117"/>
      <c r="GD398" s="117"/>
      <c r="GE398" s="117"/>
      <c r="GF398" s="117"/>
      <c r="GG398" s="117"/>
      <c r="GH398" s="117"/>
      <c r="GI398" s="117"/>
      <c r="GJ398" s="117"/>
      <c r="GK398" s="117"/>
      <c r="GL398" s="117"/>
      <c r="GM398" s="117"/>
      <c r="GN398" s="117"/>
      <c r="GO398" s="117"/>
      <c r="GP398" s="117"/>
      <c r="GQ398" s="117"/>
      <c r="GR398" s="117"/>
      <c r="GS398" s="117"/>
      <c r="GT398" s="117"/>
      <c r="GU398" s="117"/>
      <c r="GV398" s="117"/>
      <c r="GW398" s="117"/>
      <c r="GX398" s="117"/>
      <c r="GY398" s="117"/>
      <c r="GZ398" s="117"/>
      <c r="HA398" s="117"/>
      <c r="HB398" s="117"/>
      <c r="HC398" s="117"/>
      <c r="HD398" s="117"/>
      <c r="HE398" s="117"/>
      <c r="HF398" s="117"/>
      <c r="HG398" s="117"/>
      <c r="HH398" s="117"/>
      <c r="HI398" s="117"/>
      <c r="HJ398" s="117"/>
      <c r="HK398" s="117"/>
      <c r="HL398" s="117"/>
      <c r="HM398" s="117"/>
      <c r="HN398" s="117"/>
      <c r="HO398" s="117"/>
      <c r="HP398" s="117"/>
      <c r="HQ398" s="117"/>
      <c r="HR398" s="117"/>
      <c r="HS398" s="117"/>
      <c r="HT398" s="117"/>
      <c r="HU398" s="117"/>
      <c r="HV398" s="117"/>
      <c r="HW398" s="117"/>
      <c r="HX398" s="117"/>
      <c r="HY398" s="117"/>
      <c r="HZ398" s="117"/>
      <c r="IA398" s="117"/>
      <c r="IB398" s="117"/>
      <c r="IC398" s="117"/>
      <c r="ID398" s="117"/>
      <c r="IE398" s="117"/>
      <c r="IF398" s="117"/>
      <c r="IG398" s="117"/>
      <c r="IH398" s="117"/>
      <c r="II398" s="117"/>
      <c r="IJ398" s="117"/>
      <c r="IK398" s="117"/>
      <c r="IL398" s="117"/>
      <c r="IM398" s="117"/>
      <c r="IN398" s="117"/>
      <c r="IO398" s="117"/>
      <c r="IP398" s="117"/>
      <c r="IQ398" s="117"/>
      <c r="IR398" s="117"/>
      <c r="IS398" s="117"/>
      <c r="IT398" s="117"/>
      <c r="IU398" s="117"/>
      <c r="IV398" s="117"/>
      <c r="IW398" s="117"/>
    </row>
    <row r="399" customFormat="false" ht="12.75" hidden="false" customHeight="false" outlineLevel="0" collapsed="false">
      <c r="A399" s="117"/>
      <c r="B399" s="128"/>
      <c r="L399" s="117"/>
      <c r="M399" s="117"/>
      <c r="N399" s="117"/>
      <c r="O399" s="117"/>
      <c r="P399" s="117"/>
      <c r="Q399" s="117"/>
      <c r="R399" s="117"/>
      <c r="S399" s="117"/>
      <c r="T399" s="117"/>
      <c r="U399" s="117"/>
      <c r="V399" s="117"/>
      <c r="W399" s="117"/>
      <c r="X399" s="117"/>
      <c r="Y399" s="117"/>
      <c r="Z399" s="117"/>
      <c r="AA399" s="117"/>
      <c r="AB399" s="117"/>
      <c r="AC399" s="117"/>
      <c r="AD399" s="117"/>
      <c r="AE399" s="117"/>
      <c r="AF399" s="117"/>
      <c r="AG399" s="117"/>
      <c r="AH399" s="117"/>
      <c r="AI399" s="117"/>
      <c r="AJ399" s="117"/>
      <c r="AK399" s="117"/>
      <c r="AL399" s="117"/>
      <c r="AM399" s="117"/>
      <c r="AN399" s="117"/>
      <c r="AO399" s="117"/>
      <c r="AP399" s="117"/>
      <c r="AQ399" s="117"/>
      <c r="AR399" s="117"/>
      <c r="AS399" s="117"/>
      <c r="AT399" s="117"/>
      <c r="AU399" s="117"/>
      <c r="AV399" s="117"/>
      <c r="AW399" s="117"/>
      <c r="AX399" s="117"/>
      <c r="AY399" s="117"/>
      <c r="AZ399" s="117"/>
      <c r="BA399" s="117"/>
      <c r="BB399" s="117"/>
      <c r="BC399" s="117"/>
      <c r="BD399" s="117"/>
      <c r="BE399" s="117"/>
      <c r="BF399" s="117"/>
      <c r="BG399" s="117"/>
      <c r="BH399" s="117"/>
      <c r="BI399" s="117"/>
      <c r="BJ399" s="117"/>
      <c r="BK399" s="117"/>
      <c r="BL399" s="117"/>
      <c r="BM399" s="117"/>
      <c r="BN399" s="117"/>
      <c r="BO399" s="117"/>
      <c r="BP399" s="117"/>
      <c r="BQ399" s="117"/>
      <c r="BR399" s="117"/>
      <c r="BS399" s="117"/>
      <c r="BT399" s="117"/>
      <c r="BU399" s="117"/>
      <c r="BV399" s="117"/>
      <c r="BW399" s="117"/>
      <c r="BX399" s="117"/>
      <c r="BY399" s="117"/>
      <c r="BZ399" s="117"/>
      <c r="CA399" s="117"/>
      <c r="CB399" s="117"/>
      <c r="CC399" s="117"/>
      <c r="CD399" s="117"/>
      <c r="CE399" s="117"/>
      <c r="CF399" s="117"/>
      <c r="CG399" s="117"/>
      <c r="CH399" s="117"/>
      <c r="CI399" s="117"/>
      <c r="CJ399" s="117"/>
      <c r="CK399" s="117"/>
      <c r="CL399" s="117"/>
      <c r="CM399" s="117"/>
      <c r="CN399" s="117"/>
      <c r="CO399" s="117"/>
      <c r="CP399" s="117"/>
      <c r="CQ399" s="117"/>
      <c r="CR399" s="117"/>
      <c r="CS399" s="117"/>
      <c r="CT399" s="117"/>
      <c r="CU399" s="117"/>
      <c r="CV399" s="117"/>
      <c r="CW399" s="117"/>
      <c r="CX399" s="117"/>
      <c r="CY399" s="117"/>
      <c r="CZ399" s="117"/>
      <c r="DA399" s="117"/>
      <c r="DB399" s="117"/>
      <c r="DC399" s="117"/>
      <c r="DD399" s="117"/>
      <c r="DE399" s="117"/>
      <c r="DF399" s="117"/>
      <c r="DG399" s="117"/>
      <c r="DH399" s="117"/>
      <c r="DI399" s="117"/>
      <c r="DJ399" s="117"/>
      <c r="DK399" s="117"/>
      <c r="DL399" s="117"/>
      <c r="DM399" s="117"/>
      <c r="DN399" s="117"/>
      <c r="DO399" s="117"/>
      <c r="DP399" s="117"/>
      <c r="DQ399" s="117"/>
      <c r="DR399" s="117"/>
      <c r="DS399" s="117"/>
      <c r="DT399" s="117"/>
      <c r="DU399" s="117"/>
      <c r="DV399" s="117"/>
      <c r="DW399" s="117"/>
      <c r="DX399" s="117"/>
      <c r="DY399" s="117"/>
      <c r="DZ399" s="117"/>
      <c r="EA399" s="117"/>
      <c r="EB399" s="117"/>
      <c r="EC399" s="117"/>
      <c r="ED399" s="117"/>
      <c r="EE399" s="117"/>
      <c r="EF399" s="117"/>
      <c r="EG399" s="117"/>
      <c r="EH399" s="117"/>
      <c r="EI399" s="117"/>
      <c r="EJ399" s="117"/>
      <c r="EK399" s="117"/>
      <c r="EL399" s="117"/>
      <c r="EM399" s="117"/>
      <c r="EN399" s="117"/>
      <c r="EO399" s="117"/>
      <c r="EP399" s="117"/>
      <c r="EQ399" s="117"/>
      <c r="ER399" s="117"/>
      <c r="ES399" s="117"/>
      <c r="ET399" s="117"/>
      <c r="EU399" s="117"/>
      <c r="EV399" s="117"/>
      <c r="EW399" s="117"/>
      <c r="EX399" s="117"/>
      <c r="EY399" s="117"/>
      <c r="EZ399" s="117"/>
      <c r="FA399" s="117"/>
      <c r="FB399" s="117"/>
      <c r="FC399" s="117"/>
      <c r="FD399" s="117"/>
      <c r="FE399" s="117"/>
      <c r="FF399" s="117"/>
      <c r="FG399" s="117"/>
      <c r="FH399" s="117"/>
      <c r="FI399" s="117"/>
      <c r="FJ399" s="117"/>
      <c r="FK399" s="117"/>
      <c r="FL399" s="117"/>
      <c r="FM399" s="117"/>
      <c r="FN399" s="117"/>
      <c r="FO399" s="117"/>
      <c r="FP399" s="117"/>
      <c r="FQ399" s="117"/>
      <c r="FR399" s="117"/>
      <c r="FS399" s="117"/>
      <c r="FT399" s="117"/>
      <c r="FU399" s="117"/>
      <c r="FV399" s="117"/>
      <c r="FW399" s="117"/>
      <c r="FX399" s="117"/>
      <c r="FY399" s="117"/>
      <c r="FZ399" s="117"/>
      <c r="GA399" s="117"/>
      <c r="GB399" s="117"/>
      <c r="GC399" s="117"/>
      <c r="GD399" s="117"/>
      <c r="GE399" s="117"/>
      <c r="GF399" s="117"/>
      <c r="GG399" s="117"/>
      <c r="GH399" s="117"/>
      <c r="GI399" s="117"/>
      <c r="GJ399" s="117"/>
      <c r="GK399" s="117"/>
      <c r="GL399" s="117"/>
      <c r="GM399" s="117"/>
      <c r="GN399" s="117"/>
      <c r="GO399" s="117"/>
      <c r="GP399" s="117"/>
      <c r="GQ399" s="117"/>
      <c r="GR399" s="117"/>
      <c r="GS399" s="117"/>
      <c r="GT399" s="117"/>
      <c r="GU399" s="117"/>
      <c r="GV399" s="117"/>
      <c r="GW399" s="117"/>
      <c r="GX399" s="117"/>
      <c r="GY399" s="117"/>
      <c r="GZ399" s="117"/>
      <c r="HA399" s="117"/>
      <c r="HB399" s="117"/>
      <c r="HC399" s="117"/>
      <c r="HD399" s="117"/>
      <c r="HE399" s="117"/>
      <c r="HF399" s="117"/>
      <c r="HG399" s="117"/>
      <c r="HH399" s="117"/>
      <c r="HI399" s="117"/>
      <c r="HJ399" s="117"/>
      <c r="HK399" s="117"/>
      <c r="HL399" s="117"/>
      <c r="HM399" s="117"/>
      <c r="HN399" s="117"/>
      <c r="HO399" s="117"/>
      <c r="HP399" s="117"/>
      <c r="HQ399" s="117"/>
      <c r="HR399" s="117"/>
      <c r="HS399" s="117"/>
      <c r="HT399" s="117"/>
      <c r="HU399" s="117"/>
      <c r="HV399" s="117"/>
      <c r="HW399" s="117"/>
      <c r="HX399" s="117"/>
      <c r="HY399" s="117"/>
      <c r="HZ399" s="117"/>
      <c r="IA399" s="117"/>
      <c r="IB399" s="117"/>
      <c r="IC399" s="117"/>
      <c r="ID399" s="117"/>
      <c r="IE399" s="117"/>
      <c r="IF399" s="117"/>
      <c r="IG399" s="117"/>
      <c r="IH399" s="117"/>
      <c r="II399" s="117"/>
      <c r="IJ399" s="117"/>
      <c r="IK399" s="117"/>
      <c r="IL399" s="117"/>
      <c r="IM399" s="117"/>
      <c r="IN399" s="117"/>
      <c r="IO399" s="117"/>
      <c r="IP399" s="117"/>
      <c r="IQ399" s="117"/>
      <c r="IR399" s="117"/>
      <c r="IS399" s="117"/>
      <c r="IT399" s="117"/>
      <c r="IU399" s="117"/>
      <c r="IV399" s="117"/>
      <c r="IW399" s="117"/>
    </row>
    <row r="400" customFormat="false" ht="12.75" hidden="false" customHeight="false" outlineLevel="0" collapsed="false">
      <c r="A400" s="117"/>
      <c r="B400" s="128"/>
      <c r="L400" s="117"/>
      <c r="M400" s="117"/>
      <c r="N400" s="117"/>
      <c r="O400" s="117"/>
      <c r="P400" s="117"/>
      <c r="Q400" s="117"/>
      <c r="R400" s="117"/>
      <c r="S400" s="117"/>
      <c r="T400" s="117"/>
      <c r="U400" s="117"/>
      <c r="V400" s="117"/>
      <c r="W400" s="117"/>
      <c r="X400" s="117"/>
      <c r="Y400" s="117"/>
      <c r="Z400" s="117"/>
      <c r="AA400" s="117"/>
      <c r="AB400" s="117"/>
      <c r="AC400" s="117"/>
      <c r="AD400" s="117"/>
      <c r="AE400" s="117"/>
      <c r="AF400" s="117"/>
      <c r="AG400" s="117"/>
      <c r="AH400" s="117"/>
      <c r="AI400" s="117"/>
      <c r="AJ400" s="117"/>
      <c r="AK400" s="117"/>
      <c r="AL400" s="117"/>
      <c r="AM400" s="117"/>
      <c r="AN400" s="117"/>
      <c r="AO400" s="117"/>
      <c r="AP400" s="117"/>
      <c r="AQ400" s="117"/>
      <c r="AR400" s="117"/>
      <c r="AS400" s="117"/>
      <c r="AT400" s="117"/>
      <c r="AU400" s="117"/>
      <c r="AV400" s="117"/>
      <c r="AW400" s="117"/>
      <c r="AX400" s="117"/>
      <c r="AY400" s="117"/>
      <c r="AZ400" s="117"/>
      <c r="BA400" s="117"/>
      <c r="BB400" s="117"/>
      <c r="BC400" s="117"/>
      <c r="BD400" s="117"/>
      <c r="BE400" s="117"/>
      <c r="BF400" s="117"/>
      <c r="BG400" s="117"/>
      <c r="BH400" s="117"/>
      <c r="BI400" s="117"/>
      <c r="BJ400" s="117"/>
      <c r="BK400" s="117"/>
      <c r="BL400" s="117"/>
      <c r="BM400" s="117"/>
      <c r="BN400" s="117"/>
      <c r="BO400" s="117"/>
      <c r="BP400" s="117"/>
      <c r="BQ400" s="117"/>
      <c r="BR400" s="117"/>
      <c r="BS400" s="117"/>
      <c r="BT400" s="117"/>
      <c r="BU400" s="117"/>
      <c r="BV400" s="117"/>
      <c r="BW400" s="117"/>
      <c r="BX400" s="117"/>
      <c r="BY400" s="117"/>
      <c r="BZ400" s="117"/>
      <c r="CA400" s="117"/>
      <c r="CB400" s="117"/>
      <c r="CC400" s="117"/>
      <c r="CD400" s="117"/>
      <c r="CE400" s="117"/>
      <c r="CF400" s="117"/>
      <c r="CG400" s="117"/>
      <c r="CH400" s="117"/>
      <c r="CI400" s="117"/>
      <c r="CJ400" s="117"/>
      <c r="CK400" s="117"/>
      <c r="CL400" s="117"/>
      <c r="CM400" s="117"/>
      <c r="CN400" s="117"/>
      <c r="CO400" s="117"/>
      <c r="CP400" s="117"/>
      <c r="CQ400" s="117"/>
      <c r="CR400" s="117"/>
      <c r="CS400" s="117"/>
      <c r="CT400" s="117"/>
      <c r="CU400" s="117"/>
      <c r="CV400" s="117"/>
      <c r="CW400" s="117"/>
      <c r="CX400" s="117"/>
      <c r="CY400" s="117"/>
      <c r="CZ400" s="117"/>
      <c r="DA400" s="117"/>
      <c r="DB400" s="117"/>
      <c r="DC400" s="117"/>
      <c r="DD400" s="117"/>
      <c r="DE400" s="117"/>
      <c r="DF400" s="117"/>
      <c r="DG400" s="117"/>
      <c r="DH400" s="117"/>
      <c r="DI400" s="117"/>
      <c r="DJ400" s="117"/>
      <c r="DK400" s="117"/>
      <c r="DL400" s="117"/>
      <c r="DM400" s="117"/>
      <c r="DN400" s="117"/>
      <c r="DO400" s="117"/>
      <c r="DP400" s="117"/>
      <c r="DQ400" s="117"/>
      <c r="DR400" s="117"/>
      <c r="DS400" s="117"/>
      <c r="DT400" s="117"/>
      <c r="DU400" s="117"/>
      <c r="DV400" s="117"/>
      <c r="DW400" s="117"/>
      <c r="DX400" s="117"/>
      <c r="DY400" s="117"/>
      <c r="DZ400" s="117"/>
      <c r="EA400" s="117"/>
      <c r="EB400" s="117"/>
      <c r="EC400" s="117"/>
      <c r="ED400" s="117"/>
      <c r="EE400" s="117"/>
      <c r="EF400" s="117"/>
      <c r="EG400" s="117"/>
      <c r="EH400" s="117"/>
      <c r="EI400" s="117"/>
      <c r="EJ400" s="117"/>
      <c r="EK400" s="117"/>
      <c r="EL400" s="117"/>
      <c r="EM400" s="117"/>
      <c r="EN400" s="117"/>
      <c r="EO400" s="117"/>
      <c r="EP400" s="117"/>
      <c r="EQ400" s="117"/>
      <c r="ER400" s="117"/>
      <c r="ES400" s="117"/>
      <c r="ET400" s="117"/>
      <c r="EU400" s="117"/>
      <c r="EV400" s="117"/>
      <c r="EW400" s="117"/>
      <c r="EX400" s="117"/>
      <c r="EY400" s="117"/>
      <c r="EZ400" s="117"/>
      <c r="FA400" s="117"/>
      <c r="FB400" s="117"/>
      <c r="FC400" s="117"/>
      <c r="FD400" s="117"/>
      <c r="FE400" s="117"/>
      <c r="FF400" s="117"/>
      <c r="FG400" s="117"/>
      <c r="FH400" s="117"/>
      <c r="FI400" s="117"/>
      <c r="FJ400" s="117"/>
      <c r="FK400" s="117"/>
      <c r="FL400" s="117"/>
      <c r="FM400" s="117"/>
      <c r="FN400" s="117"/>
      <c r="FO400" s="117"/>
      <c r="FP400" s="117"/>
      <c r="FQ400" s="117"/>
      <c r="FR400" s="117"/>
      <c r="FS400" s="117"/>
      <c r="FT400" s="117"/>
      <c r="FU400" s="117"/>
      <c r="FV400" s="117"/>
      <c r="FW400" s="117"/>
      <c r="FX400" s="117"/>
      <c r="FY400" s="117"/>
      <c r="FZ400" s="117"/>
      <c r="GA400" s="117"/>
      <c r="GB400" s="117"/>
      <c r="GC400" s="117"/>
      <c r="GD400" s="117"/>
      <c r="GE400" s="117"/>
      <c r="GF400" s="117"/>
      <c r="GG400" s="117"/>
      <c r="GH400" s="117"/>
      <c r="GI400" s="117"/>
      <c r="GJ400" s="117"/>
      <c r="GK400" s="117"/>
      <c r="GL400" s="117"/>
      <c r="GM400" s="117"/>
      <c r="GN400" s="117"/>
      <c r="GO400" s="117"/>
      <c r="GP400" s="117"/>
      <c r="GQ400" s="117"/>
      <c r="GR400" s="117"/>
      <c r="GS400" s="117"/>
      <c r="GT400" s="117"/>
      <c r="GU400" s="117"/>
      <c r="GV400" s="117"/>
      <c r="GW400" s="117"/>
      <c r="GX400" s="117"/>
      <c r="GY400" s="117"/>
      <c r="GZ400" s="117"/>
      <c r="HA400" s="117"/>
      <c r="HB400" s="117"/>
      <c r="HC400" s="117"/>
      <c r="HD400" s="117"/>
      <c r="HE400" s="117"/>
      <c r="HF400" s="117"/>
      <c r="HG400" s="117"/>
      <c r="HH400" s="117"/>
      <c r="HI400" s="117"/>
      <c r="HJ400" s="117"/>
      <c r="HK400" s="117"/>
      <c r="HL400" s="117"/>
      <c r="HM400" s="117"/>
      <c r="HN400" s="117"/>
      <c r="HO400" s="117"/>
      <c r="HP400" s="117"/>
      <c r="HQ400" s="117"/>
      <c r="HR400" s="117"/>
      <c r="HS400" s="117"/>
      <c r="HT400" s="117"/>
      <c r="HU400" s="117"/>
      <c r="HV400" s="117"/>
      <c r="HW400" s="117"/>
      <c r="HX400" s="117"/>
      <c r="HY400" s="117"/>
      <c r="HZ400" s="117"/>
      <c r="IA400" s="117"/>
      <c r="IB400" s="117"/>
      <c r="IC400" s="117"/>
      <c r="ID400" s="117"/>
      <c r="IE400" s="117"/>
      <c r="IF400" s="117"/>
      <c r="IG400" s="117"/>
      <c r="IH400" s="117"/>
      <c r="II400" s="117"/>
      <c r="IJ400" s="117"/>
      <c r="IK400" s="117"/>
      <c r="IL400" s="117"/>
      <c r="IM400" s="117"/>
      <c r="IN400" s="117"/>
      <c r="IO400" s="117"/>
      <c r="IP400" s="117"/>
      <c r="IQ400" s="117"/>
      <c r="IR400" s="117"/>
      <c r="IS400" s="117"/>
      <c r="IT400" s="117"/>
      <c r="IU400" s="117"/>
      <c r="IV400" s="117"/>
      <c r="IW400" s="117"/>
    </row>
    <row r="401" customFormat="false" ht="12.75" hidden="false" customHeight="false" outlineLevel="0" collapsed="false">
      <c r="A401" s="117"/>
      <c r="B401" s="128"/>
      <c r="L401" s="117"/>
      <c r="M401" s="117"/>
      <c r="N401" s="117"/>
      <c r="O401" s="117"/>
      <c r="P401" s="117"/>
      <c r="Q401" s="117"/>
      <c r="R401" s="117"/>
      <c r="S401" s="117"/>
      <c r="T401" s="117"/>
      <c r="U401" s="117"/>
      <c r="V401" s="117"/>
      <c r="W401" s="117"/>
      <c r="X401" s="117"/>
      <c r="Y401" s="117"/>
      <c r="Z401" s="117"/>
      <c r="AA401" s="117"/>
      <c r="AB401" s="117"/>
      <c r="AC401" s="117"/>
      <c r="AD401" s="117"/>
      <c r="AE401" s="117"/>
      <c r="AF401" s="117"/>
      <c r="AG401" s="117"/>
      <c r="AH401" s="117"/>
      <c r="AI401" s="117"/>
      <c r="AJ401" s="117"/>
      <c r="AK401" s="117"/>
      <c r="AL401" s="117"/>
      <c r="AM401" s="117"/>
      <c r="AN401" s="117"/>
      <c r="AO401" s="117"/>
      <c r="AP401" s="117"/>
      <c r="AQ401" s="117"/>
      <c r="AR401" s="117"/>
      <c r="AS401" s="117"/>
      <c r="AT401" s="117"/>
      <c r="AU401" s="117"/>
      <c r="AV401" s="117"/>
      <c r="AW401" s="117"/>
      <c r="AX401" s="117"/>
      <c r="AY401" s="117"/>
      <c r="AZ401" s="117"/>
      <c r="BA401" s="117"/>
      <c r="BB401" s="117"/>
      <c r="BC401" s="117"/>
      <c r="BD401" s="117"/>
      <c r="BE401" s="117"/>
      <c r="BF401" s="117"/>
      <c r="BG401" s="117"/>
      <c r="BH401" s="117"/>
      <c r="BI401" s="117"/>
      <c r="BJ401" s="117"/>
      <c r="BK401" s="117"/>
      <c r="BL401" s="117"/>
      <c r="BM401" s="117"/>
      <c r="BN401" s="117"/>
      <c r="BO401" s="117"/>
      <c r="BP401" s="117"/>
      <c r="BQ401" s="117"/>
      <c r="BR401" s="117"/>
      <c r="BS401" s="117"/>
      <c r="BT401" s="117"/>
      <c r="BU401" s="117"/>
      <c r="BV401" s="117"/>
      <c r="BW401" s="117"/>
      <c r="BX401" s="117"/>
      <c r="BY401" s="117"/>
      <c r="BZ401" s="117"/>
      <c r="CA401" s="117"/>
      <c r="CB401" s="117"/>
      <c r="CC401" s="117"/>
      <c r="CD401" s="117"/>
      <c r="CE401" s="117"/>
      <c r="CF401" s="117"/>
      <c r="CG401" s="117"/>
      <c r="CH401" s="117"/>
      <c r="CI401" s="117"/>
      <c r="CJ401" s="117"/>
      <c r="CK401" s="117"/>
      <c r="CL401" s="117"/>
      <c r="CM401" s="117"/>
      <c r="CN401" s="117"/>
      <c r="CO401" s="117"/>
      <c r="CP401" s="117"/>
      <c r="CQ401" s="117"/>
      <c r="CR401" s="117"/>
      <c r="CS401" s="117"/>
      <c r="CT401" s="117"/>
      <c r="CU401" s="117"/>
      <c r="CV401" s="117"/>
      <c r="CW401" s="117"/>
      <c r="CX401" s="117"/>
      <c r="CY401" s="117"/>
      <c r="CZ401" s="117"/>
      <c r="DA401" s="117"/>
      <c r="DB401" s="117"/>
      <c r="DC401" s="117"/>
      <c r="DD401" s="117"/>
      <c r="DE401" s="117"/>
      <c r="DF401" s="117"/>
      <c r="DG401" s="117"/>
      <c r="DH401" s="117"/>
      <c r="DI401" s="117"/>
      <c r="DJ401" s="117"/>
      <c r="DK401" s="117"/>
      <c r="DL401" s="117"/>
      <c r="DM401" s="117"/>
      <c r="DN401" s="117"/>
      <c r="DO401" s="117"/>
      <c r="DP401" s="117"/>
      <c r="DQ401" s="117"/>
      <c r="DR401" s="117"/>
      <c r="DS401" s="117"/>
      <c r="DT401" s="117"/>
      <c r="DU401" s="117"/>
      <c r="DV401" s="117"/>
      <c r="DW401" s="117"/>
      <c r="DX401" s="117"/>
      <c r="DY401" s="117"/>
      <c r="DZ401" s="117"/>
      <c r="EA401" s="117"/>
      <c r="EB401" s="117"/>
      <c r="EC401" s="117"/>
      <c r="ED401" s="117"/>
      <c r="EE401" s="117"/>
      <c r="EF401" s="117"/>
      <c r="EG401" s="117"/>
      <c r="EH401" s="117"/>
      <c r="EI401" s="117"/>
      <c r="EJ401" s="117"/>
      <c r="EK401" s="117"/>
      <c r="EL401" s="117"/>
      <c r="EM401" s="117"/>
      <c r="EN401" s="117"/>
      <c r="EO401" s="117"/>
      <c r="EP401" s="117"/>
      <c r="EQ401" s="117"/>
      <c r="ER401" s="117"/>
      <c r="ES401" s="117"/>
      <c r="ET401" s="117"/>
      <c r="EU401" s="117"/>
      <c r="EV401" s="117"/>
      <c r="EW401" s="117"/>
      <c r="EX401" s="117"/>
      <c r="EY401" s="117"/>
      <c r="EZ401" s="117"/>
      <c r="FA401" s="117"/>
      <c r="FB401" s="117"/>
      <c r="FC401" s="117"/>
      <c r="FD401" s="117"/>
      <c r="FE401" s="117"/>
      <c r="FF401" s="117"/>
      <c r="FG401" s="117"/>
      <c r="FH401" s="117"/>
      <c r="FI401" s="117"/>
      <c r="FJ401" s="117"/>
      <c r="FK401" s="117"/>
      <c r="FL401" s="117"/>
      <c r="FM401" s="117"/>
      <c r="FN401" s="117"/>
      <c r="FO401" s="117"/>
      <c r="FP401" s="117"/>
      <c r="FQ401" s="117"/>
      <c r="FR401" s="117"/>
      <c r="FS401" s="117"/>
      <c r="FT401" s="117"/>
      <c r="FU401" s="117"/>
      <c r="FV401" s="117"/>
      <c r="FW401" s="117"/>
      <c r="FX401" s="117"/>
      <c r="FY401" s="117"/>
      <c r="FZ401" s="117"/>
      <c r="GA401" s="117"/>
      <c r="GB401" s="117"/>
      <c r="GC401" s="117"/>
      <c r="GD401" s="117"/>
      <c r="GE401" s="117"/>
      <c r="GF401" s="117"/>
      <c r="GG401" s="117"/>
      <c r="GH401" s="117"/>
      <c r="GI401" s="117"/>
      <c r="GJ401" s="117"/>
      <c r="GK401" s="117"/>
      <c r="GL401" s="117"/>
      <c r="GM401" s="117"/>
      <c r="GN401" s="117"/>
      <c r="GO401" s="117"/>
      <c r="GP401" s="117"/>
      <c r="GQ401" s="117"/>
      <c r="GR401" s="117"/>
      <c r="GS401" s="117"/>
      <c r="GT401" s="117"/>
      <c r="GU401" s="117"/>
      <c r="GV401" s="117"/>
      <c r="GW401" s="117"/>
      <c r="GX401" s="117"/>
      <c r="GY401" s="117"/>
      <c r="GZ401" s="117"/>
      <c r="HA401" s="117"/>
      <c r="HB401" s="117"/>
      <c r="HC401" s="117"/>
      <c r="HD401" s="117"/>
      <c r="HE401" s="117"/>
      <c r="HF401" s="117"/>
      <c r="HG401" s="117"/>
      <c r="HH401" s="117"/>
      <c r="HI401" s="117"/>
      <c r="HJ401" s="117"/>
      <c r="HK401" s="117"/>
      <c r="HL401" s="117"/>
      <c r="HM401" s="117"/>
      <c r="HN401" s="117"/>
      <c r="HO401" s="117"/>
      <c r="HP401" s="117"/>
      <c r="HQ401" s="117"/>
      <c r="HR401" s="117"/>
      <c r="HS401" s="117"/>
      <c r="HT401" s="117"/>
      <c r="HU401" s="117"/>
      <c r="HV401" s="117"/>
      <c r="HW401" s="117"/>
      <c r="HX401" s="117"/>
      <c r="HY401" s="117"/>
      <c r="HZ401" s="117"/>
      <c r="IA401" s="117"/>
      <c r="IB401" s="117"/>
      <c r="IC401" s="117"/>
      <c r="ID401" s="117"/>
      <c r="IE401" s="117"/>
      <c r="IF401" s="117"/>
      <c r="IG401" s="117"/>
      <c r="IH401" s="117"/>
      <c r="II401" s="117"/>
      <c r="IJ401" s="117"/>
      <c r="IK401" s="117"/>
      <c r="IL401" s="117"/>
      <c r="IM401" s="117"/>
      <c r="IN401" s="117"/>
      <c r="IO401" s="117"/>
      <c r="IP401" s="117"/>
      <c r="IQ401" s="117"/>
      <c r="IR401" s="117"/>
      <c r="IS401" s="117"/>
      <c r="IT401" s="117"/>
      <c r="IU401" s="117"/>
      <c r="IV401" s="117"/>
      <c r="IW401" s="117"/>
    </row>
    <row r="402" customFormat="false" ht="12.75" hidden="false" customHeight="false" outlineLevel="0" collapsed="false">
      <c r="A402" s="117"/>
      <c r="B402" s="128"/>
      <c r="L402" s="117"/>
      <c r="M402" s="117"/>
      <c r="N402" s="117"/>
      <c r="O402" s="117"/>
      <c r="P402" s="117"/>
      <c r="Q402" s="117"/>
      <c r="R402" s="117"/>
      <c r="S402" s="117"/>
      <c r="T402" s="117"/>
      <c r="U402" s="117"/>
      <c r="V402" s="117"/>
      <c r="W402" s="117"/>
      <c r="X402" s="117"/>
      <c r="Y402" s="117"/>
      <c r="Z402" s="117"/>
      <c r="AA402" s="117"/>
      <c r="AB402" s="117"/>
      <c r="AC402" s="117"/>
      <c r="AD402" s="117"/>
      <c r="AE402" s="117"/>
      <c r="AF402" s="117"/>
      <c r="AG402" s="117"/>
      <c r="AH402" s="117"/>
      <c r="AI402" s="117"/>
      <c r="AJ402" s="117"/>
      <c r="AK402" s="117"/>
      <c r="AL402" s="117"/>
      <c r="AM402" s="117"/>
      <c r="AN402" s="117"/>
      <c r="AO402" s="117"/>
      <c r="AP402" s="117"/>
      <c r="AQ402" s="117"/>
      <c r="AR402" s="117"/>
      <c r="AS402" s="117"/>
      <c r="AT402" s="117"/>
      <c r="AU402" s="117"/>
      <c r="AV402" s="117"/>
      <c r="AW402" s="117"/>
      <c r="AX402" s="117"/>
      <c r="AY402" s="117"/>
      <c r="AZ402" s="117"/>
      <c r="BA402" s="117"/>
      <c r="BB402" s="117"/>
      <c r="BC402" s="117"/>
      <c r="BD402" s="117"/>
      <c r="BE402" s="117"/>
      <c r="BF402" s="117"/>
      <c r="BG402" s="117"/>
      <c r="BH402" s="117"/>
      <c r="BI402" s="117"/>
      <c r="BJ402" s="117"/>
      <c r="BK402" s="117"/>
      <c r="BL402" s="117"/>
      <c r="BM402" s="117"/>
      <c r="BN402" s="117"/>
      <c r="BO402" s="117"/>
      <c r="BP402" s="117"/>
      <c r="BQ402" s="117"/>
      <c r="BR402" s="117"/>
      <c r="BS402" s="117"/>
      <c r="BT402" s="117"/>
      <c r="BU402" s="117"/>
      <c r="BV402" s="117"/>
      <c r="BW402" s="117"/>
      <c r="BX402" s="117"/>
      <c r="BY402" s="117"/>
      <c r="BZ402" s="117"/>
      <c r="CA402" s="117"/>
      <c r="CB402" s="117"/>
      <c r="CC402" s="117"/>
      <c r="CD402" s="117"/>
      <c r="CE402" s="117"/>
      <c r="CF402" s="117"/>
      <c r="CG402" s="117"/>
      <c r="CH402" s="117"/>
      <c r="CI402" s="117"/>
      <c r="CJ402" s="117"/>
      <c r="CK402" s="117"/>
      <c r="CL402" s="117"/>
      <c r="CM402" s="117"/>
      <c r="CN402" s="117"/>
      <c r="CO402" s="117"/>
      <c r="CP402" s="117"/>
      <c r="CQ402" s="117"/>
      <c r="CR402" s="117"/>
      <c r="CS402" s="117"/>
      <c r="CT402" s="117"/>
      <c r="CU402" s="117"/>
      <c r="CV402" s="117"/>
      <c r="CW402" s="117"/>
      <c r="CX402" s="117"/>
      <c r="CY402" s="117"/>
      <c r="CZ402" s="117"/>
      <c r="DA402" s="117"/>
      <c r="DB402" s="117"/>
      <c r="DC402" s="117"/>
      <c r="DD402" s="117"/>
      <c r="DE402" s="117"/>
      <c r="DF402" s="117"/>
      <c r="DG402" s="117"/>
      <c r="DH402" s="117"/>
      <c r="DI402" s="117"/>
      <c r="DJ402" s="117"/>
      <c r="DK402" s="117"/>
      <c r="DL402" s="117"/>
      <c r="DM402" s="117"/>
      <c r="DN402" s="117"/>
      <c r="DO402" s="117"/>
      <c r="DP402" s="117"/>
      <c r="DQ402" s="117"/>
      <c r="DR402" s="117"/>
      <c r="DS402" s="117"/>
      <c r="DT402" s="117"/>
      <c r="DU402" s="117"/>
      <c r="DV402" s="117"/>
      <c r="DW402" s="117"/>
      <c r="DX402" s="117"/>
      <c r="DY402" s="117"/>
      <c r="DZ402" s="117"/>
      <c r="EA402" s="117"/>
      <c r="EB402" s="117"/>
      <c r="EC402" s="117"/>
      <c r="ED402" s="117"/>
      <c r="EE402" s="117"/>
      <c r="EF402" s="117"/>
      <c r="EG402" s="117"/>
      <c r="EH402" s="117"/>
      <c r="EI402" s="117"/>
      <c r="EJ402" s="117"/>
      <c r="EK402" s="117"/>
      <c r="EL402" s="117"/>
      <c r="EM402" s="117"/>
      <c r="EN402" s="117"/>
      <c r="EO402" s="117"/>
      <c r="EP402" s="117"/>
      <c r="EQ402" s="117"/>
      <c r="ER402" s="117"/>
      <c r="ES402" s="117"/>
      <c r="ET402" s="117"/>
      <c r="EU402" s="117"/>
      <c r="EV402" s="117"/>
      <c r="EW402" s="117"/>
      <c r="EX402" s="117"/>
      <c r="EY402" s="117"/>
      <c r="EZ402" s="117"/>
      <c r="FA402" s="117"/>
      <c r="FB402" s="117"/>
      <c r="FC402" s="117"/>
      <c r="FD402" s="117"/>
      <c r="FE402" s="117"/>
      <c r="FF402" s="117"/>
      <c r="FG402" s="117"/>
      <c r="FH402" s="117"/>
      <c r="FI402" s="117"/>
      <c r="FJ402" s="117"/>
      <c r="FK402" s="117"/>
      <c r="FL402" s="117"/>
      <c r="FM402" s="117"/>
      <c r="FN402" s="117"/>
      <c r="FO402" s="117"/>
      <c r="FP402" s="117"/>
      <c r="FQ402" s="117"/>
      <c r="FR402" s="117"/>
      <c r="FS402" s="117"/>
      <c r="FT402" s="117"/>
      <c r="FU402" s="117"/>
      <c r="FV402" s="117"/>
      <c r="FW402" s="117"/>
      <c r="FX402" s="117"/>
      <c r="FY402" s="117"/>
      <c r="FZ402" s="117"/>
      <c r="GA402" s="117"/>
      <c r="GB402" s="117"/>
      <c r="GC402" s="117"/>
      <c r="GD402" s="117"/>
      <c r="GE402" s="117"/>
      <c r="GF402" s="117"/>
      <c r="GG402" s="117"/>
      <c r="GH402" s="117"/>
      <c r="GI402" s="117"/>
      <c r="GJ402" s="117"/>
      <c r="GK402" s="117"/>
      <c r="GL402" s="117"/>
      <c r="GM402" s="117"/>
      <c r="GN402" s="117"/>
      <c r="GO402" s="117"/>
      <c r="GP402" s="117"/>
      <c r="GQ402" s="117"/>
      <c r="GR402" s="117"/>
      <c r="GS402" s="117"/>
      <c r="GT402" s="117"/>
      <c r="GU402" s="117"/>
      <c r="GV402" s="117"/>
      <c r="GW402" s="117"/>
      <c r="GX402" s="117"/>
      <c r="GY402" s="117"/>
      <c r="GZ402" s="117"/>
      <c r="HA402" s="117"/>
      <c r="HB402" s="117"/>
      <c r="HC402" s="117"/>
      <c r="HD402" s="117"/>
      <c r="HE402" s="117"/>
      <c r="HF402" s="117"/>
      <c r="HG402" s="117"/>
      <c r="HH402" s="117"/>
      <c r="HI402" s="117"/>
      <c r="HJ402" s="117"/>
      <c r="HK402" s="117"/>
      <c r="HL402" s="117"/>
      <c r="HM402" s="117"/>
      <c r="HN402" s="117"/>
      <c r="HO402" s="117"/>
      <c r="HP402" s="117"/>
      <c r="HQ402" s="117"/>
      <c r="HR402" s="117"/>
      <c r="HS402" s="117"/>
      <c r="HT402" s="117"/>
      <c r="HU402" s="117"/>
      <c r="HV402" s="117"/>
      <c r="HW402" s="117"/>
      <c r="HX402" s="117"/>
      <c r="HY402" s="117"/>
      <c r="HZ402" s="117"/>
      <c r="IA402" s="117"/>
      <c r="IB402" s="117"/>
      <c r="IC402" s="117"/>
      <c r="ID402" s="117"/>
      <c r="IE402" s="117"/>
      <c r="IF402" s="117"/>
      <c r="IG402" s="117"/>
      <c r="IH402" s="117"/>
      <c r="II402" s="117"/>
      <c r="IJ402" s="117"/>
      <c r="IK402" s="117"/>
      <c r="IL402" s="117"/>
      <c r="IM402" s="117"/>
      <c r="IN402" s="117"/>
      <c r="IO402" s="117"/>
      <c r="IP402" s="117"/>
      <c r="IQ402" s="117"/>
      <c r="IR402" s="117"/>
      <c r="IS402" s="117"/>
      <c r="IT402" s="117"/>
      <c r="IU402" s="117"/>
      <c r="IV402" s="117"/>
      <c r="IW402" s="117"/>
    </row>
    <row r="403" customFormat="false" ht="12.75" hidden="false" customHeight="false" outlineLevel="0" collapsed="false">
      <c r="A403" s="117"/>
      <c r="B403" s="128"/>
      <c r="L403" s="117"/>
      <c r="M403" s="117"/>
      <c r="N403" s="117"/>
      <c r="O403" s="117"/>
      <c r="P403" s="117"/>
      <c r="Q403" s="117"/>
      <c r="R403" s="117"/>
      <c r="S403" s="117"/>
      <c r="T403" s="117"/>
      <c r="U403" s="117"/>
      <c r="V403" s="117"/>
      <c r="W403" s="117"/>
      <c r="X403" s="117"/>
      <c r="Y403" s="117"/>
      <c r="Z403" s="117"/>
      <c r="AA403" s="117"/>
      <c r="AB403" s="117"/>
      <c r="AC403" s="117"/>
      <c r="AD403" s="117"/>
      <c r="AE403" s="117"/>
      <c r="AF403" s="117"/>
      <c r="AG403" s="117"/>
      <c r="AH403" s="117"/>
      <c r="AI403" s="117"/>
      <c r="AJ403" s="117"/>
      <c r="AK403" s="117"/>
      <c r="AL403" s="117"/>
      <c r="AM403" s="117"/>
      <c r="AN403" s="117"/>
      <c r="AO403" s="117"/>
      <c r="AP403" s="117"/>
      <c r="AQ403" s="117"/>
      <c r="AR403" s="117"/>
      <c r="AS403" s="117"/>
      <c r="AT403" s="117"/>
      <c r="AU403" s="117"/>
      <c r="AV403" s="117"/>
      <c r="AW403" s="117"/>
      <c r="AX403" s="117"/>
      <c r="AY403" s="117"/>
      <c r="AZ403" s="117"/>
      <c r="BA403" s="117"/>
      <c r="BB403" s="117"/>
      <c r="BC403" s="117"/>
      <c r="BD403" s="117"/>
      <c r="BE403" s="117"/>
      <c r="BF403" s="117"/>
      <c r="BG403" s="117"/>
      <c r="BH403" s="117"/>
      <c r="BI403" s="117"/>
      <c r="BJ403" s="117"/>
      <c r="BK403" s="117"/>
      <c r="BL403" s="117"/>
      <c r="BM403" s="117"/>
      <c r="BN403" s="117"/>
      <c r="BO403" s="117"/>
      <c r="BP403" s="117"/>
      <c r="BQ403" s="117"/>
      <c r="BR403" s="117"/>
      <c r="BS403" s="117"/>
      <c r="BT403" s="117"/>
      <c r="BU403" s="117"/>
      <c r="BV403" s="117"/>
      <c r="BW403" s="117"/>
      <c r="BX403" s="117"/>
      <c r="BY403" s="117"/>
      <c r="BZ403" s="117"/>
      <c r="CA403" s="117"/>
      <c r="CB403" s="117"/>
      <c r="CC403" s="117"/>
      <c r="CD403" s="117"/>
      <c r="CE403" s="117"/>
      <c r="CF403" s="117"/>
      <c r="CG403" s="117"/>
      <c r="CH403" s="117"/>
      <c r="CI403" s="117"/>
      <c r="CJ403" s="117"/>
      <c r="CK403" s="117"/>
      <c r="CL403" s="117"/>
      <c r="CM403" s="117"/>
      <c r="CN403" s="117"/>
      <c r="CO403" s="117"/>
      <c r="CP403" s="117"/>
      <c r="CQ403" s="117"/>
      <c r="CR403" s="117"/>
      <c r="CS403" s="117"/>
      <c r="CT403" s="117"/>
      <c r="CU403" s="117"/>
      <c r="CV403" s="117"/>
      <c r="CW403" s="117"/>
      <c r="CX403" s="117"/>
      <c r="CY403" s="117"/>
      <c r="CZ403" s="117"/>
      <c r="DA403" s="117"/>
      <c r="DB403" s="117"/>
      <c r="DC403" s="117"/>
      <c r="DD403" s="117"/>
      <c r="DE403" s="117"/>
      <c r="DF403" s="117"/>
      <c r="DG403" s="117"/>
      <c r="DH403" s="117"/>
      <c r="DI403" s="117"/>
      <c r="DJ403" s="117"/>
      <c r="DK403" s="117"/>
      <c r="DL403" s="117"/>
      <c r="DM403" s="117"/>
      <c r="DN403" s="117"/>
      <c r="DO403" s="117"/>
      <c r="DP403" s="117"/>
      <c r="DQ403" s="117"/>
      <c r="DR403" s="117"/>
      <c r="DS403" s="117"/>
      <c r="DT403" s="117"/>
      <c r="DU403" s="117"/>
      <c r="DV403" s="117"/>
      <c r="DW403" s="117"/>
      <c r="DX403" s="117"/>
      <c r="DY403" s="117"/>
      <c r="DZ403" s="117"/>
      <c r="EA403" s="117"/>
      <c r="EB403" s="117"/>
      <c r="EC403" s="117"/>
      <c r="ED403" s="117"/>
      <c r="EE403" s="117"/>
      <c r="EF403" s="117"/>
      <c r="EG403" s="117"/>
      <c r="EH403" s="117"/>
      <c r="EI403" s="117"/>
      <c r="EJ403" s="117"/>
      <c r="EK403" s="117"/>
      <c r="EL403" s="117"/>
      <c r="EM403" s="117"/>
      <c r="EN403" s="117"/>
      <c r="EO403" s="117"/>
      <c r="EP403" s="117"/>
      <c r="EQ403" s="117"/>
      <c r="ER403" s="117"/>
      <c r="ES403" s="117"/>
      <c r="ET403" s="117"/>
      <c r="EU403" s="117"/>
      <c r="EV403" s="117"/>
      <c r="EW403" s="117"/>
      <c r="EX403" s="117"/>
      <c r="EY403" s="117"/>
      <c r="EZ403" s="117"/>
      <c r="FA403" s="117"/>
      <c r="FB403" s="117"/>
      <c r="FC403" s="117"/>
      <c r="FD403" s="117"/>
      <c r="FE403" s="117"/>
      <c r="FF403" s="117"/>
      <c r="FG403" s="117"/>
      <c r="FH403" s="117"/>
      <c r="FI403" s="117"/>
      <c r="FJ403" s="117"/>
      <c r="FK403" s="117"/>
      <c r="FL403" s="117"/>
      <c r="FM403" s="117"/>
      <c r="FN403" s="117"/>
      <c r="FO403" s="117"/>
      <c r="FP403" s="117"/>
      <c r="FQ403" s="117"/>
      <c r="FR403" s="117"/>
      <c r="FS403" s="117"/>
      <c r="FT403" s="117"/>
      <c r="FU403" s="117"/>
      <c r="FV403" s="117"/>
      <c r="FW403" s="117"/>
      <c r="FX403" s="117"/>
      <c r="FY403" s="117"/>
      <c r="FZ403" s="117"/>
      <c r="GA403" s="117"/>
      <c r="GB403" s="117"/>
      <c r="GC403" s="117"/>
      <c r="GD403" s="117"/>
      <c r="GE403" s="117"/>
      <c r="GF403" s="117"/>
      <c r="GG403" s="117"/>
      <c r="GH403" s="117"/>
      <c r="GI403" s="117"/>
      <c r="GJ403" s="117"/>
      <c r="GK403" s="117"/>
      <c r="GL403" s="117"/>
      <c r="GM403" s="117"/>
      <c r="GN403" s="117"/>
      <c r="GO403" s="117"/>
      <c r="GP403" s="117"/>
      <c r="GQ403" s="117"/>
      <c r="GR403" s="117"/>
      <c r="GS403" s="117"/>
      <c r="GT403" s="117"/>
      <c r="GU403" s="117"/>
      <c r="GV403" s="117"/>
      <c r="GW403" s="117"/>
      <c r="GX403" s="117"/>
      <c r="GY403" s="117"/>
      <c r="GZ403" s="117"/>
      <c r="HA403" s="117"/>
      <c r="HB403" s="117"/>
      <c r="HC403" s="117"/>
      <c r="HD403" s="117"/>
      <c r="HE403" s="117"/>
      <c r="HF403" s="117"/>
      <c r="HG403" s="117"/>
      <c r="HH403" s="117"/>
      <c r="HI403" s="117"/>
      <c r="HJ403" s="117"/>
      <c r="HK403" s="117"/>
      <c r="HL403" s="117"/>
      <c r="HM403" s="117"/>
      <c r="HN403" s="117"/>
      <c r="HO403" s="117"/>
      <c r="HP403" s="117"/>
      <c r="HQ403" s="117"/>
      <c r="HR403" s="117"/>
      <c r="HS403" s="117"/>
      <c r="HT403" s="117"/>
      <c r="HU403" s="117"/>
      <c r="HV403" s="117"/>
      <c r="HW403" s="117"/>
      <c r="HX403" s="117"/>
      <c r="HY403" s="117"/>
      <c r="HZ403" s="117"/>
      <c r="IA403" s="117"/>
      <c r="IB403" s="117"/>
      <c r="IC403" s="117"/>
      <c r="ID403" s="117"/>
      <c r="IE403" s="117"/>
      <c r="IF403" s="117"/>
      <c r="IG403" s="117"/>
      <c r="IH403" s="117"/>
      <c r="II403" s="117"/>
      <c r="IJ403" s="117"/>
      <c r="IK403" s="117"/>
      <c r="IL403" s="117"/>
      <c r="IM403" s="117"/>
      <c r="IN403" s="117"/>
      <c r="IO403" s="117"/>
      <c r="IP403" s="117"/>
      <c r="IQ403" s="117"/>
      <c r="IR403" s="117"/>
      <c r="IS403" s="117"/>
      <c r="IT403" s="117"/>
      <c r="IU403" s="117"/>
      <c r="IV403" s="117"/>
      <c r="IW403" s="117"/>
    </row>
    <row r="404" customFormat="false" ht="12.75" hidden="false" customHeight="false" outlineLevel="0" collapsed="false">
      <c r="A404" s="117"/>
      <c r="B404" s="128"/>
      <c r="L404" s="117"/>
      <c r="M404" s="117"/>
      <c r="N404" s="117"/>
      <c r="O404" s="117"/>
      <c r="P404" s="117"/>
      <c r="Q404" s="117"/>
      <c r="R404" s="117"/>
      <c r="S404" s="117"/>
      <c r="T404" s="117"/>
      <c r="U404" s="117"/>
      <c r="V404" s="117"/>
      <c r="W404" s="117"/>
      <c r="X404" s="117"/>
      <c r="Y404" s="117"/>
      <c r="Z404" s="117"/>
      <c r="AA404" s="117"/>
      <c r="AB404" s="117"/>
      <c r="AC404" s="117"/>
      <c r="AD404" s="117"/>
      <c r="AE404" s="117"/>
      <c r="AF404" s="117"/>
      <c r="AG404" s="117"/>
      <c r="AH404" s="117"/>
      <c r="AI404" s="117"/>
      <c r="AJ404" s="117"/>
      <c r="AK404" s="117"/>
      <c r="AL404" s="117"/>
      <c r="AM404" s="117"/>
      <c r="AN404" s="117"/>
      <c r="AO404" s="117"/>
      <c r="AP404" s="117"/>
      <c r="AQ404" s="117"/>
      <c r="AR404" s="117"/>
      <c r="AS404" s="117"/>
      <c r="AT404" s="117"/>
      <c r="AU404" s="117"/>
      <c r="AV404" s="117"/>
      <c r="AW404" s="117"/>
      <c r="AX404" s="117"/>
      <c r="AY404" s="117"/>
      <c r="AZ404" s="117"/>
      <c r="BA404" s="117"/>
      <c r="BB404" s="117"/>
      <c r="BC404" s="117"/>
      <c r="BD404" s="117"/>
      <c r="BE404" s="117"/>
      <c r="BF404" s="117"/>
      <c r="BG404" s="117"/>
      <c r="BH404" s="117"/>
      <c r="BI404" s="117"/>
      <c r="BJ404" s="117"/>
      <c r="BK404" s="117"/>
      <c r="BL404" s="117"/>
      <c r="BM404" s="117"/>
      <c r="BN404" s="117"/>
      <c r="BO404" s="117"/>
      <c r="BP404" s="117"/>
      <c r="BQ404" s="117"/>
      <c r="BR404" s="117"/>
      <c r="BS404" s="117"/>
      <c r="BT404" s="117"/>
      <c r="BU404" s="117"/>
      <c r="BV404" s="117"/>
      <c r="BW404" s="117"/>
      <c r="BX404" s="117"/>
      <c r="BY404" s="117"/>
      <c r="BZ404" s="117"/>
      <c r="CA404" s="117"/>
      <c r="CB404" s="117"/>
      <c r="CC404" s="117"/>
      <c r="CD404" s="117"/>
      <c r="CE404" s="117"/>
      <c r="CF404" s="117"/>
      <c r="CG404" s="117"/>
      <c r="CH404" s="117"/>
      <c r="CI404" s="117"/>
      <c r="CJ404" s="117"/>
      <c r="CK404" s="117"/>
      <c r="CL404" s="117"/>
      <c r="CM404" s="117"/>
      <c r="CN404" s="117"/>
      <c r="CO404" s="117"/>
      <c r="CP404" s="117"/>
      <c r="CQ404" s="117"/>
      <c r="CR404" s="117"/>
      <c r="CS404" s="117"/>
      <c r="CT404" s="117"/>
      <c r="CU404" s="117"/>
      <c r="CV404" s="117"/>
      <c r="CW404" s="117"/>
      <c r="CX404" s="117"/>
      <c r="CY404" s="117"/>
      <c r="CZ404" s="117"/>
      <c r="DA404" s="117"/>
      <c r="DB404" s="117"/>
      <c r="DC404" s="117"/>
      <c r="DD404" s="117"/>
      <c r="DE404" s="117"/>
      <c r="DF404" s="117"/>
      <c r="DG404" s="117"/>
      <c r="DH404" s="117"/>
      <c r="DI404" s="117"/>
      <c r="DJ404" s="117"/>
      <c r="DK404" s="117"/>
      <c r="DL404" s="117"/>
      <c r="DM404" s="117"/>
      <c r="DN404" s="117"/>
      <c r="DO404" s="117"/>
      <c r="DP404" s="117"/>
      <c r="DQ404" s="117"/>
      <c r="DR404" s="117"/>
      <c r="DS404" s="117"/>
      <c r="DT404" s="117"/>
      <c r="DU404" s="117"/>
      <c r="DV404" s="117"/>
      <c r="DW404" s="117"/>
      <c r="DX404" s="117"/>
      <c r="DY404" s="117"/>
      <c r="DZ404" s="117"/>
      <c r="EA404" s="117"/>
      <c r="EB404" s="117"/>
      <c r="EC404" s="117"/>
      <c r="ED404" s="117"/>
      <c r="EE404" s="117"/>
      <c r="EF404" s="117"/>
      <c r="EG404" s="117"/>
      <c r="EH404" s="117"/>
      <c r="EI404" s="117"/>
      <c r="EJ404" s="117"/>
      <c r="EK404" s="117"/>
      <c r="EL404" s="117"/>
      <c r="EM404" s="117"/>
      <c r="EN404" s="117"/>
      <c r="EO404" s="117"/>
      <c r="EP404" s="117"/>
      <c r="EQ404" s="117"/>
      <c r="ER404" s="117"/>
      <c r="ES404" s="117"/>
      <c r="ET404" s="117"/>
      <c r="EU404" s="117"/>
      <c r="EV404" s="117"/>
      <c r="EW404" s="117"/>
      <c r="EX404" s="117"/>
      <c r="EY404" s="117"/>
      <c r="EZ404" s="117"/>
      <c r="FA404" s="117"/>
      <c r="FB404" s="117"/>
      <c r="FC404" s="117"/>
      <c r="FD404" s="117"/>
      <c r="FE404" s="117"/>
      <c r="FF404" s="117"/>
      <c r="FG404" s="117"/>
      <c r="FH404" s="117"/>
      <c r="FI404" s="117"/>
      <c r="FJ404" s="117"/>
      <c r="FK404" s="117"/>
      <c r="FL404" s="117"/>
      <c r="FM404" s="117"/>
      <c r="FN404" s="117"/>
      <c r="FO404" s="117"/>
      <c r="FP404" s="117"/>
      <c r="FQ404" s="117"/>
      <c r="FR404" s="117"/>
      <c r="FS404" s="117"/>
      <c r="FT404" s="117"/>
      <c r="FU404" s="117"/>
      <c r="FV404" s="117"/>
      <c r="FW404" s="117"/>
      <c r="FX404" s="117"/>
      <c r="FY404" s="117"/>
      <c r="FZ404" s="117"/>
      <c r="GA404" s="117"/>
      <c r="GB404" s="117"/>
      <c r="GC404" s="117"/>
      <c r="GD404" s="117"/>
      <c r="GE404" s="117"/>
      <c r="GF404" s="117"/>
      <c r="GG404" s="117"/>
      <c r="GH404" s="117"/>
      <c r="GI404" s="117"/>
      <c r="GJ404" s="117"/>
      <c r="GK404" s="117"/>
      <c r="GL404" s="117"/>
      <c r="GM404" s="117"/>
      <c r="GN404" s="117"/>
      <c r="GO404" s="117"/>
      <c r="GP404" s="117"/>
      <c r="GQ404" s="117"/>
      <c r="GR404" s="117"/>
      <c r="GS404" s="117"/>
      <c r="GT404" s="117"/>
      <c r="GU404" s="117"/>
      <c r="GV404" s="117"/>
      <c r="GW404" s="117"/>
      <c r="GX404" s="117"/>
      <c r="GY404" s="117"/>
      <c r="GZ404" s="117"/>
      <c r="HA404" s="117"/>
      <c r="HB404" s="117"/>
      <c r="HC404" s="117"/>
      <c r="HD404" s="117"/>
      <c r="HE404" s="117"/>
      <c r="HF404" s="117"/>
      <c r="HG404" s="117"/>
      <c r="HH404" s="117"/>
      <c r="HI404" s="117"/>
      <c r="HJ404" s="117"/>
      <c r="HK404" s="117"/>
      <c r="HL404" s="117"/>
      <c r="HM404" s="117"/>
      <c r="HN404" s="117"/>
      <c r="HO404" s="117"/>
      <c r="HP404" s="117"/>
      <c r="HQ404" s="117"/>
      <c r="HR404" s="117"/>
      <c r="HS404" s="117"/>
      <c r="HT404" s="117"/>
      <c r="HU404" s="117"/>
      <c r="HV404" s="117"/>
      <c r="HW404" s="117"/>
      <c r="HX404" s="117"/>
      <c r="HY404" s="117"/>
      <c r="HZ404" s="117"/>
      <c r="IA404" s="117"/>
      <c r="IB404" s="117"/>
      <c r="IC404" s="117"/>
      <c r="ID404" s="117"/>
      <c r="IE404" s="117"/>
      <c r="IF404" s="117"/>
      <c r="IG404" s="117"/>
      <c r="IH404" s="117"/>
      <c r="II404" s="117"/>
      <c r="IJ404" s="117"/>
      <c r="IK404" s="117"/>
      <c r="IL404" s="117"/>
      <c r="IM404" s="117"/>
      <c r="IN404" s="117"/>
      <c r="IO404" s="117"/>
      <c r="IP404" s="117"/>
      <c r="IQ404" s="117"/>
      <c r="IR404" s="117"/>
      <c r="IS404" s="117"/>
      <c r="IT404" s="117"/>
      <c r="IU404" s="117"/>
      <c r="IV404" s="117"/>
      <c r="IW404" s="117"/>
    </row>
    <row r="405" customFormat="false" ht="12.75" hidden="false" customHeight="false" outlineLevel="0" collapsed="false">
      <c r="A405" s="117"/>
      <c r="B405" s="128"/>
      <c r="L405" s="117"/>
      <c r="M405" s="117"/>
      <c r="N405" s="117"/>
      <c r="O405" s="117"/>
      <c r="P405" s="117"/>
      <c r="Q405" s="117"/>
      <c r="R405" s="117"/>
      <c r="S405" s="117"/>
      <c r="T405" s="117"/>
      <c r="U405" s="117"/>
      <c r="V405" s="117"/>
      <c r="W405" s="117"/>
      <c r="X405" s="117"/>
      <c r="Y405" s="117"/>
      <c r="Z405" s="117"/>
      <c r="AA405" s="117"/>
      <c r="AB405" s="117"/>
      <c r="AC405" s="117"/>
      <c r="AD405" s="117"/>
      <c r="AE405" s="117"/>
      <c r="AF405" s="117"/>
      <c r="AG405" s="117"/>
      <c r="AH405" s="117"/>
      <c r="AI405" s="117"/>
      <c r="AJ405" s="117"/>
      <c r="AK405" s="117"/>
      <c r="AL405" s="117"/>
      <c r="AM405" s="117"/>
      <c r="AN405" s="117"/>
      <c r="AO405" s="117"/>
      <c r="AP405" s="117"/>
      <c r="AQ405" s="117"/>
      <c r="AR405" s="117"/>
      <c r="AS405" s="117"/>
      <c r="AT405" s="117"/>
      <c r="AU405" s="117"/>
      <c r="AV405" s="117"/>
      <c r="AW405" s="117"/>
      <c r="AX405" s="117"/>
      <c r="AY405" s="117"/>
      <c r="AZ405" s="117"/>
      <c r="BA405" s="117"/>
      <c r="BB405" s="117"/>
      <c r="BC405" s="117"/>
      <c r="BD405" s="117"/>
      <c r="BE405" s="117"/>
      <c r="BF405" s="117"/>
      <c r="BG405" s="117"/>
      <c r="BH405" s="117"/>
      <c r="BI405" s="117"/>
      <c r="BJ405" s="117"/>
      <c r="BK405" s="117"/>
      <c r="BL405" s="117"/>
      <c r="BM405" s="117"/>
      <c r="BN405" s="117"/>
      <c r="BO405" s="117"/>
      <c r="BP405" s="117"/>
      <c r="BQ405" s="117"/>
      <c r="BR405" s="117"/>
      <c r="BS405" s="117"/>
      <c r="BT405" s="117"/>
      <c r="BU405" s="117"/>
      <c r="BV405" s="117"/>
      <c r="BW405" s="117"/>
      <c r="BX405" s="117"/>
      <c r="BY405" s="117"/>
      <c r="BZ405" s="117"/>
      <c r="CA405" s="117"/>
      <c r="CB405" s="117"/>
      <c r="CC405" s="117"/>
      <c r="CD405" s="117"/>
      <c r="CE405" s="117"/>
      <c r="CF405" s="117"/>
      <c r="CG405" s="117"/>
      <c r="CH405" s="117"/>
      <c r="CI405" s="117"/>
      <c r="CJ405" s="117"/>
      <c r="CK405" s="117"/>
      <c r="CL405" s="117"/>
      <c r="CM405" s="117"/>
      <c r="CN405" s="117"/>
      <c r="CO405" s="117"/>
      <c r="CP405" s="117"/>
      <c r="CQ405" s="117"/>
      <c r="CR405" s="117"/>
      <c r="CS405" s="117"/>
      <c r="CT405" s="117"/>
      <c r="CU405" s="117"/>
      <c r="CV405" s="117"/>
      <c r="CW405" s="117"/>
      <c r="CX405" s="117"/>
      <c r="CY405" s="117"/>
      <c r="CZ405" s="117"/>
      <c r="DA405" s="117"/>
      <c r="DB405" s="117"/>
      <c r="DC405" s="117"/>
      <c r="DD405" s="117"/>
      <c r="DE405" s="117"/>
      <c r="DF405" s="117"/>
      <c r="DG405" s="117"/>
      <c r="DH405" s="117"/>
      <c r="DI405" s="117"/>
      <c r="DJ405" s="117"/>
      <c r="DK405" s="117"/>
      <c r="DL405" s="117"/>
      <c r="DM405" s="117"/>
      <c r="DN405" s="117"/>
      <c r="DO405" s="117"/>
      <c r="DP405" s="117"/>
      <c r="DQ405" s="117"/>
      <c r="DR405" s="117"/>
      <c r="DS405" s="117"/>
      <c r="DT405" s="117"/>
      <c r="DU405" s="117"/>
      <c r="DV405" s="117"/>
      <c r="DW405" s="117"/>
      <c r="DX405" s="117"/>
      <c r="DY405" s="117"/>
      <c r="DZ405" s="117"/>
      <c r="EA405" s="117"/>
      <c r="EB405" s="117"/>
      <c r="EC405" s="117"/>
      <c r="ED405" s="117"/>
      <c r="EE405" s="117"/>
      <c r="EF405" s="117"/>
      <c r="EG405" s="117"/>
      <c r="EH405" s="117"/>
      <c r="EI405" s="117"/>
      <c r="EJ405" s="117"/>
      <c r="EK405" s="117"/>
      <c r="EL405" s="117"/>
      <c r="EM405" s="117"/>
      <c r="EN405" s="117"/>
      <c r="EO405" s="117"/>
      <c r="EP405" s="117"/>
      <c r="EQ405" s="117"/>
      <c r="ER405" s="117"/>
      <c r="ES405" s="117"/>
      <c r="ET405" s="117"/>
      <c r="EU405" s="117"/>
      <c r="EV405" s="117"/>
      <c r="EW405" s="117"/>
      <c r="EX405" s="117"/>
      <c r="EY405" s="117"/>
      <c r="EZ405" s="117"/>
      <c r="FA405" s="117"/>
      <c r="FB405" s="117"/>
      <c r="FC405" s="117"/>
      <c r="FD405" s="117"/>
      <c r="FE405" s="117"/>
      <c r="FF405" s="117"/>
      <c r="FG405" s="117"/>
      <c r="FH405" s="117"/>
      <c r="FI405" s="117"/>
      <c r="FJ405" s="117"/>
      <c r="FK405" s="117"/>
      <c r="FL405" s="117"/>
      <c r="FM405" s="117"/>
      <c r="FN405" s="117"/>
      <c r="FO405" s="117"/>
      <c r="FP405" s="117"/>
      <c r="FQ405" s="117"/>
      <c r="FR405" s="117"/>
      <c r="FS405" s="117"/>
      <c r="FT405" s="117"/>
      <c r="FU405" s="117"/>
      <c r="FV405" s="117"/>
      <c r="FW405" s="117"/>
      <c r="FX405" s="117"/>
      <c r="FY405" s="117"/>
      <c r="FZ405" s="117"/>
      <c r="GA405" s="117"/>
      <c r="GB405" s="117"/>
      <c r="GC405" s="117"/>
      <c r="GD405" s="117"/>
      <c r="GE405" s="117"/>
      <c r="GF405" s="117"/>
      <c r="GG405" s="117"/>
      <c r="GH405" s="117"/>
      <c r="GI405" s="117"/>
      <c r="GJ405" s="117"/>
      <c r="GK405" s="117"/>
      <c r="GL405" s="117"/>
      <c r="GM405" s="117"/>
      <c r="GN405" s="117"/>
      <c r="GO405" s="117"/>
      <c r="GP405" s="117"/>
      <c r="GQ405" s="117"/>
      <c r="GR405" s="117"/>
      <c r="GS405" s="117"/>
      <c r="GT405" s="117"/>
      <c r="GU405" s="117"/>
      <c r="GV405" s="117"/>
      <c r="GW405" s="117"/>
      <c r="GX405" s="117"/>
      <c r="GY405" s="117"/>
      <c r="GZ405" s="117"/>
      <c r="HA405" s="117"/>
      <c r="HB405" s="117"/>
      <c r="HC405" s="117"/>
      <c r="HD405" s="117"/>
      <c r="HE405" s="117"/>
      <c r="HF405" s="117"/>
      <c r="HG405" s="117"/>
      <c r="HH405" s="117"/>
      <c r="HI405" s="117"/>
      <c r="HJ405" s="117"/>
      <c r="HK405" s="117"/>
      <c r="HL405" s="117"/>
      <c r="HM405" s="117"/>
      <c r="HN405" s="117"/>
      <c r="HO405" s="117"/>
      <c r="HP405" s="117"/>
      <c r="HQ405" s="117"/>
      <c r="HR405" s="117"/>
      <c r="HS405" s="117"/>
      <c r="HT405" s="117"/>
      <c r="HU405" s="117"/>
      <c r="HV405" s="117"/>
      <c r="HW405" s="117"/>
      <c r="HX405" s="117"/>
      <c r="HY405" s="117"/>
      <c r="HZ405" s="117"/>
      <c r="IA405" s="117"/>
      <c r="IB405" s="117"/>
      <c r="IC405" s="117"/>
      <c r="ID405" s="117"/>
      <c r="IE405" s="117"/>
      <c r="IF405" s="117"/>
      <c r="IG405" s="117"/>
      <c r="IH405" s="117"/>
      <c r="II405" s="117"/>
      <c r="IJ405" s="117"/>
      <c r="IK405" s="117"/>
      <c r="IL405" s="117"/>
      <c r="IM405" s="117"/>
      <c r="IN405" s="117"/>
      <c r="IO405" s="117"/>
      <c r="IP405" s="117"/>
      <c r="IQ405" s="117"/>
      <c r="IR405" s="117"/>
      <c r="IS405" s="117"/>
      <c r="IT405" s="117"/>
      <c r="IU405" s="117"/>
      <c r="IV405" s="117"/>
      <c r="IW405" s="117"/>
    </row>
    <row r="406" customFormat="false" ht="12.75" hidden="false" customHeight="false" outlineLevel="0" collapsed="false">
      <c r="A406" s="117"/>
      <c r="B406" s="128"/>
      <c r="L406" s="117"/>
      <c r="M406" s="117"/>
      <c r="N406" s="117"/>
      <c r="O406" s="117"/>
      <c r="P406" s="117"/>
      <c r="Q406" s="117"/>
      <c r="R406" s="117"/>
      <c r="S406" s="117"/>
      <c r="T406" s="117"/>
      <c r="U406" s="117"/>
      <c r="V406" s="117"/>
      <c r="W406" s="117"/>
      <c r="X406" s="117"/>
      <c r="Y406" s="117"/>
      <c r="Z406" s="117"/>
      <c r="AA406" s="117"/>
      <c r="AB406" s="117"/>
      <c r="AC406" s="117"/>
      <c r="AD406" s="117"/>
      <c r="AE406" s="117"/>
      <c r="AF406" s="117"/>
      <c r="AG406" s="117"/>
      <c r="AH406" s="117"/>
      <c r="AI406" s="117"/>
      <c r="AJ406" s="117"/>
      <c r="AK406" s="117"/>
      <c r="AL406" s="117"/>
      <c r="AM406" s="117"/>
      <c r="AN406" s="117"/>
      <c r="AO406" s="117"/>
      <c r="AP406" s="117"/>
      <c r="AQ406" s="117"/>
      <c r="AR406" s="117"/>
      <c r="AS406" s="117"/>
      <c r="AT406" s="117"/>
      <c r="AU406" s="117"/>
      <c r="AV406" s="117"/>
      <c r="AW406" s="117"/>
      <c r="AX406" s="117"/>
      <c r="AY406" s="117"/>
      <c r="AZ406" s="117"/>
      <c r="BA406" s="117"/>
      <c r="BB406" s="117"/>
      <c r="BC406" s="117"/>
      <c r="BD406" s="117"/>
      <c r="BE406" s="117"/>
      <c r="BF406" s="117"/>
      <c r="BG406" s="117"/>
      <c r="BH406" s="117"/>
      <c r="BI406" s="117"/>
      <c r="BJ406" s="117"/>
      <c r="BK406" s="117"/>
      <c r="BL406" s="117"/>
      <c r="BM406" s="117"/>
      <c r="BN406" s="117"/>
      <c r="BO406" s="117"/>
      <c r="BP406" s="117"/>
      <c r="BQ406" s="117"/>
      <c r="BR406" s="117"/>
      <c r="BS406" s="117"/>
      <c r="BT406" s="117"/>
      <c r="BU406" s="117"/>
      <c r="BV406" s="117"/>
      <c r="BW406" s="117"/>
      <c r="BX406" s="117"/>
      <c r="BY406" s="117"/>
      <c r="BZ406" s="117"/>
      <c r="CA406" s="117"/>
      <c r="CB406" s="117"/>
      <c r="CC406" s="117"/>
      <c r="CD406" s="117"/>
      <c r="CE406" s="117"/>
      <c r="CF406" s="117"/>
      <c r="CG406" s="117"/>
      <c r="CH406" s="117"/>
      <c r="CI406" s="117"/>
      <c r="CJ406" s="117"/>
      <c r="CK406" s="117"/>
      <c r="CL406" s="117"/>
      <c r="CM406" s="117"/>
      <c r="CN406" s="117"/>
      <c r="CO406" s="117"/>
      <c r="CP406" s="117"/>
      <c r="CQ406" s="117"/>
      <c r="CR406" s="117"/>
      <c r="CS406" s="117"/>
      <c r="CT406" s="117"/>
      <c r="CU406" s="117"/>
      <c r="CV406" s="117"/>
      <c r="CW406" s="117"/>
      <c r="CX406" s="117"/>
      <c r="CY406" s="117"/>
      <c r="CZ406" s="117"/>
      <c r="DA406" s="117"/>
      <c r="DB406" s="117"/>
      <c r="DC406" s="117"/>
      <c r="DD406" s="117"/>
      <c r="DE406" s="117"/>
      <c r="DF406" s="117"/>
      <c r="DG406" s="117"/>
      <c r="DH406" s="117"/>
      <c r="DI406" s="117"/>
      <c r="DJ406" s="117"/>
      <c r="DK406" s="117"/>
      <c r="DL406" s="117"/>
      <c r="DM406" s="117"/>
      <c r="DN406" s="117"/>
      <c r="DO406" s="117"/>
      <c r="DP406" s="117"/>
      <c r="DQ406" s="117"/>
      <c r="DR406" s="117"/>
      <c r="DS406" s="117"/>
      <c r="DT406" s="117"/>
      <c r="DU406" s="117"/>
      <c r="DV406" s="117"/>
      <c r="DW406" s="117"/>
      <c r="DX406" s="117"/>
      <c r="DY406" s="117"/>
      <c r="DZ406" s="117"/>
      <c r="EA406" s="117"/>
      <c r="EB406" s="117"/>
      <c r="EC406" s="117"/>
      <c r="ED406" s="117"/>
      <c r="EE406" s="117"/>
      <c r="EF406" s="117"/>
      <c r="EG406" s="117"/>
      <c r="EH406" s="117"/>
      <c r="EI406" s="117"/>
      <c r="EJ406" s="117"/>
      <c r="EK406" s="117"/>
      <c r="EL406" s="117"/>
      <c r="EM406" s="117"/>
      <c r="EN406" s="117"/>
      <c r="EO406" s="117"/>
      <c r="EP406" s="117"/>
      <c r="EQ406" s="117"/>
      <c r="ER406" s="117"/>
      <c r="ES406" s="117"/>
      <c r="ET406" s="117"/>
      <c r="EU406" s="117"/>
      <c r="EV406" s="117"/>
      <c r="EW406" s="117"/>
      <c r="EX406" s="117"/>
      <c r="EY406" s="117"/>
      <c r="EZ406" s="117"/>
      <c r="FA406" s="117"/>
      <c r="FB406" s="117"/>
      <c r="FC406" s="117"/>
      <c r="FD406" s="117"/>
      <c r="FE406" s="117"/>
      <c r="FF406" s="117"/>
      <c r="FG406" s="117"/>
      <c r="FH406" s="117"/>
      <c r="FI406" s="117"/>
      <c r="FJ406" s="117"/>
      <c r="FK406" s="117"/>
      <c r="FL406" s="117"/>
      <c r="FM406" s="117"/>
      <c r="FN406" s="117"/>
      <c r="FO406" s="117"/>
      <c r="FP406" s="117"/>
      <c r="FQ406" s="117"/>
      <c r="FR406" s="117"/>
      <c r="FS406" s="117"/>
      <c r="FT406" s="117"/>
      <c r="FU406" s="117"/>
      <c r="FV406" s="117"/>
      <c r="FW406" s="117"/>
      <c r="FX406" s="117"/>
      <c r="FY406" s="117"/>
      <c r="FZ406" s="117"/>
      <c r="GA406" s="117"/>
      <c r="GB406" s="117"/>
      <c r="GC406" s="117"/>
      <c r="GD406" s="117"/>
      <c r="GE406" s="117"/>
      <c r="GF406" s="117"/>
      <c r="GG406" s="117"/>
      <c r="GH406" s="117"/>
      <c r="GI406" s="117"/>
      <c r="GJ406" s="117"/>
      <c r="GK406" s="117"/>
      <c r="GL406" s="117"/>
      <c r="GM406" s="117"/>
      <c r="GN406" s="117"/>
      <c r="GO406" s="117"/>
      <c r="GP406" s="117"/>
      <c r="GQ406" s="117"/>
      <c r="GR406" s="117"/>
      <c r="GS406" s="117"/>
      <c r="GT406" s="117"/>
      <c r="GU406" s="117"/>
      <c r="GV406" s="117"/>
      <c r="GW406" s="117"/>
      <c r="GX406" s="117"/>
      <c r="GY406" s="117"/>
      <c r="GZ406" s="117"/>
      <c r="HA406" s="117"/>
      <c r="HB406" s="117"/>
      <c r="HC406" s="117"/>
      <c r="HD406" s="117"/>
      <c r="HE406" s="117"/>
      <c r="HF406" s="117"/>
      <c r="HG406" s="117"/>
      <c r="HH406" s="117"/>
      <c r="HI406" s="117"/>
      <c r="HJ406" s="117"/>
      <c r="HK406" s="117"/>
      <c r="HL406" s="117"/>
      <c r="HM406" s="117"/>
      <c r="HN406" s="117"/>
      <c r="HO406" s="117"/>
      <c r="HP406" s="117"/>
      <c r="HQ406" s="117"/>
      <c r="HR406" s="117"/>
      <c r="HS406" s="117"/>
      <c r="HT406" s="117"/>
      <c r="HU406" s="117"/>
      <c r="HV406" s="117"/>
      <c r="HW406" s="117"/>
      <c r="HX406" s="117"/>
      <c r="HY406" s="117"/>
      <c r="HZ406" s="117"/>
      <c r="IA406" s="117"/>
      <c r="IB406" s="117"/>
      <c r="IC406" s="117"/>
      <c r="ID406" s="117"/>
      <c r="IE406" s="117"/>
      <c r="IF406" s="117"/>
      <c r="IG406" s="117"/>
      <c r="IH406" s="117"/>
      <c r="II406" s="117"/>
      <c r="IJ406" s="117"/>
      <c r="IK406" s="117"/>
      <c r="IL406" s="117"/>
      <c r="IM406" s="117"/>
      <c r="IN406" s="117"/>
      <c r="IO406" s="117"/>
      <c r="IP406" s="117"/>
      <c r="IQ406" s="117"/>
      <c r="IR406" s="117"/>
      <c r="IS406" s="117"/>
      <c r="IT406" s="117"/>
      <c r="IU406" s="117"/>
      <c r="IV406" s="117"/>
      <c r="IW406" s="117"/>
    </row>
    <row r="407" customFormat="false" ht="12.75" hidden="false" customHeight="false" outlineLevel="0" collapsed="false">
      <c r="A407" s="117"/>
      <c r="B407" s="128"/>
      <c r="L407" s="117"/>
      <c r="M407" s="117"/>
      <c r="N407" s="117"/>
      <c r="O407" s="117"/>
      <c r="P407" s="117"/>
      <c r="Q407" s="117"/>
      <c r="R407" s="117"/>
      <c r="S407" s="117"/>
      <c r="T407" s="117"/>
      <c r="U407" s="117"/>
      <c r="V407" s="117"/>
      <c r="W407" s="117"/>
      <c r="X407" s="117"/>
      <c r="Y407" s="117"/>
      <c r="Z407" s="117"/>
      <c r="AA407" s="117"/>
      <c r="AB407" s="117"/>
      <c r="AC407" s="117"/>
      <c r="AD407" s="117"/>
      <c r="AE407" s="117"/>
      <c r="AF407" s="117"/>
      <c r="AG407" s="117"/>
      <c r="AH407" s="117"/>
      <c r="AI407" s="117"/>
      <c r="AJ407" s="117"/>
      <c r="AK407" s="117"/>
      <c r="AL407" s="117"/>
      <c r="AM407" s="117"/>
      <c r="AN407" s="117"/>
      <c r="AO407" s="117"/>
      <c r="AP407" s="117"/>
      <c r="AQ407" s="117"/>
      <c r="AR407" s="117"/>
      <c r="AS407" s="117"/>
      <c r="AT407" s="117"/>
      <c r="AU407" s="117"/>
      <c r="AV407" s="117"/>
      <c r="AW407" s="117"/>
      <c r="AX407" s="117"/>
      <c r="AY407" s="117"/>
      <c r="AZ407" s="117"/>
      <c r="BA407" s="117"/>
      <c r="BB407" s="117"/>
      <c r="BC407" s="117"/>
      <c r="BD407" s="117"/>
      <c r="BE407" s="117"/>
      <c r="BF407" s="117"/>
      <c r="BG407" s="117"/>
      <c r="BH407" s="117"/>
      <c r="BI407" s="117"/>
      <c r="BJ407" s="117"/>
      <c r="BK407" s="117"/>
      <c r="BL407" s="117"/>
      <c r="BM407" s="117"/>
      <c r="BN407" s="117"/>
      <c r="BO407" s="117"/>
      <c r="BP407" s="117"/>
      <c r="BQ407" s="117"/>
      <c r="BR407" s="117"/>
      <c r="BS407" s="117"/>
      <c r="BT407" s="117"/>
      <c r="BU407" s="117"/>
      <c r="BV407" s="117"/>
      <c r="BW407" s="117"/>
      <c r="BX407" s="117"/>
      <c r="BY407" s="117"/>
      <c r="BZ407" s="117"/>
      <c r="CA407" s="117"/>
      <c r="CB407" s="117"/>
      <c r="CC407" s="117"/>
      <c r="CD407" s="117"/>
      <c r="CE407" s="117"/>
      <c r="CF407" s="117"/>
      <c r="CG407" s="117"/>
      <c r="CH407" s="117"/>
      <c r="CI407" s="117"/>
      <c r="CJ407" s="117"/>
      <c r="CK407" s="117"/>
      <c r="CL407" s="117"/>
      <c r="CM407" s="117"/>
      <c r="CN407" s="117"/>
      <c r="CO407" s="117"/>
      <c r="CP407" s="117"/>
      <c r="CQ407" s="117"/>
      <c r="CR407" s="117"/>
      <c r="CS407" s="117"/>
      <c r="CT407" s="117"/>
      <c r="CU407" s="117"/>
      <c r="CV407" s="117"/>
      <c r="CW407" s="117"/>
      <c r="CX407" s="117"/>
      <c r="CY407" s="117"/>
      <c r="CZ407" s="117"/>
      <c r="DA407" s="117"/>
      <c r="DB407" s="117"/>
      <c r="DC407" s="117"/>
      <c r="DD407" s="117"/>
      <c r="DE407" s="117"/>
      <c r="DF407" s="117"/>
      <c r="DG407" s="117"/>
      <c r="DH407" s="117"/>
      <c r="DI407" s="117"/>
      <c r="DJ407" s="117"/>
      <c r="DK407" s="117"/>
      <c r="DL407" s="117"/>
      <c r="DM407" s="117"/>
      <c r="DN407" s="117"/>
      <c r="DO407" s="117"/>
      <c r="DP407" s="117"/>
      <c r="DQ407" s="117"/>
      <c r="DR407" s="117"/>
      <c r="DS407" s="117"/>
      <c r="DT407" s="117"/>
      <c r="DU407" s="117"/>
      <c r="DV407" s="117"/>
      <c r="DW407" s="117"/>
      <c r="DX407" s="117"/>
      <c r="DY407" s="117"/>
      <c r="DZ407" s="117"/>
      <c r="EA407" s="117"/>
      <c r="EB407" s="117"/>
      <c r="EC407" s="117"/>
      <c r="ED407" s="117"/>
      <c r="EE407" s="117"/>
      <c r="EF407" s="117"/>
      <c r="EG407" s="117"/>
      <c r="EH407" s="117"/>
      <c r="EI407" s="117"/>
      <c r="EJ407" s="117"/>
      <c r="EK407" s="117"/>
      <c r="EL407" s="117"/>
      <c r="EM407" s="117"/>
      <c r="EN407" s="117"/>
      <c r="EO407" s="117"/>
      <c r="EP407" s="117"/>
      <c r="EQ407" s="117"/>
      <c r="ER407" s="117"/>
      <c r="ES407" s="117"/>
      <c r="ET407" s="117"/>
      <c r="EU407" s="117"/>
      <c r="EV407" s="117"/>
      <c r="EW407" s="117"/>
      <c r="EX407" s="117"/>
      <c r="EY407" s="117"/>
      <c r="EZ407" s="117"/>
      <c r="FA407" s="117"/>
      <c r="FB407" s="117"/>
      <c r="FC407" s="117"/>
      <c r="FD407" s="117"/>
      <c r="FE407" s="117"/>
      <c r="FF407" s="117"/>
      <c r="FG407" s="117"/>
      <c r="FH407" s="117"/>
      <c r="FI407" s="117"/>
      <c r="FJ407" s="117"/>
      <c r="FK407" s="117"/>
      <c r="FL407" s="117"/>
      <c r="FM407" s="117"/>
      <c r="FN407" s="117"/>
      <c r="FO407" s="117"/>
      <c r="FP407" s="117"/>
      <c r="FQ407" s="117"/>
      <c r="FR407" s="117"/>
      <c r="FS407" s="117"/>
      <c r="FT407" s="117"/>
      <c r="FU407" s="117"/>
      <c r="FV407" s="117"/>
      <c r="FW407" s="117"/>
      <c r="FX407" s="117"/>
      <c r="FY407" s="117"/>
      <c r="FZ407" s="117"/>
      <c r="GA407" s="117"/>
      <c r="GB407" s="117"/>
      <c r="GC407" s="117"/>
      <c r="GD407" s="117"/>
      <c r="GE407" s="117"/>
      <c r="GF407" s="117"/>
      <c r="GG407" s="117"/>
      <c r="GH407" s="117"/>
      <c r="GI407" s="117"/>
      <c r="GJ407" s="117"/>
      <c r="GK407" s="117"/>
      <c r="GL407" s="117"/>
      <c r="GM407" s="117"/>
      <c r="GN407" s="117"/>
      <c r="GO407" s="117"/>
      <c r="GP407" s="117"/>
      <c r="GQ407" s="117"/>
      <c r="GR407" s="117"/>
      <c r="GS407" s="117"/>
      <c r="GT407" s="117"/>
      <c r="GU407" s="117"/>
      <c r="GV407" s="117"/>
      <c r="GW407" s="117"/>
      <c r="GX407" s="117"/>
      <c r="GY407" s="117"/>
      <c r="GZ407" s="117"/>
      <c r="HA407" s="117"/>
      <c r="HB407" s="117"/>
      <c r="HC407" s="117"/>
      <c r="HD407" s="117"/>
      <c r="HE407" s="117"/>
      <c r="HF407" s="117"/>
      <c r="HG407" s="117"/>
      <c r="HH407" s="117"/>
      <c r="HI407" s="117"/>
      <c r="HJ407" s="117"/>
      <c r="HK407" s="117"/>
      <c r="HL407" s="117"/>
      <c r="HM407" s="117"/>
      <c r="HN407" s="117"/>
      <c r="HO407" s="117"/>
      <c r="HP407" s="117"/>
      <c r="HQ407" s="117"/>
      <c r="HR407" s="117"/>
      <c r="HS407" s="117"/>
      <c r="HT407" s="117"/>
      <c r="HU407" s="117"/>
      <c r="HV407" s="117"/>
      <c r="HW407" s="117"/>
      <c r="HX407" s="117"/>
      <c r="HY407" s="117"/>
      <c r="HZ407" s="117"/>
      <c r="IA407" s="117"/>
      <c r="IB407" s="117"/>
      <c r="IC407" s="117"/>
      <c r="ID407" s="117"/>
      <c r="IE407" s="117"/>
      <c r="IF407" s="117"/>
      <c r="IG407" s="117"/>
      <c r="IH407" s="117"/>
      <c r="II407" s="117"/>
      <c r="IJ407" s="117"/>
      <c r="IK407" s="117"/>
      <c r="IL407" s="117"/>
      <c r="IM407" s="117"/>
      <c r="IN407" s="117"/>
      <c r="IO407" s="117"/>
      <c r="IP407" s="117"/>
      <c r="IQ407" s="117"/>
      <c r="IR407" s="117"/>
      <c r="IS407" s="117"/>
      <c r="IT407" s="117"/>
      <c r="IU407" s="117"/>
      <c r="IV407" s="117"/>
      <c r="IW407" s="117"/>
    </row>
    <row r="408" customFormat="false" ht="12.75" hidden="false" customHeight="false" outlineLevel="0" collapsed="false">
      <c r="A408" s="117"/>
      <c r="B408" s="128"/>
      <c r="L408" s="117"/>
      <c r="M408" s="117"/>
      <c r="N408" s="117"/>
      <c r="O408" s="117"/>
      <c r="P408" s="117"/>
      <c r="Q408" s="117"/>
      <c r="R408" s="117"/>
      <c r="S408" s="117"/>
      <c r="T408" s="117"/>
      <c r="U408" s="117"/>
      <c r="V408" s="117"/>
      <c r="W408" s="117"/>
      <c r="X408" s="117"/>
      <c r="Y408" s="117"/>
      <c r="Z408" s="117"/>
      <c r="AA408" s="117"/>
      <c r="AB408" s="117"/>
      <c r="AC408" s="117"/>
      <c r="AD408" s="117"/>
      <c r="AE408" s="117"/>
      <c r="AF408" s="117"/>
      <c r="AG408" s="117"/>
      <c r="AH408" s="117"/>
      <c r="AI408" s="117"/>
      <c r="AJ408" s="117"/>
      <c r="AK408" s="117"/>
      <c r="AL408" s="117"/>
      <c r="AM408" s="117"/>
      <c r="AN408" s="117"/>
      <c r="AO408" s="117"/>
      <c r="AP408" s="117"/>
      <c r="AQ408" s="117"/>
      <c r="AR408" s="117"/>
      <c r="AS408" s="117"/>
      <c r="AT408" s="117"/>
      <c r="AU408" s="117"/>
      <c r="AV408" s="117"/>
      <c r="AW408" s="117"/>
      <c r="AX408" s="117"/>
      <c r="AY408" s="117"/>
      <c r="AZ408" s="117"/>
      <c r="BA408" s="117"/>
      <c r="BB408" s="117"/>
      <c r="BC408" s="117"/>
      <c r="BD408" s="117"/>
      <c r="BE408" s="117"/>
      <c r="BF408" s="117"/>
      <c r="BG408" s="117"/>
      <c r="BH408" s="117"/>
      <c r="BI408" s="117"/>
      <c r="BJ408" s="117"/>
      <c r="BK408" s="117"/>
      <c r="BL408" s="117"/>
      <c r="BM408" s="117"/>
      <c r="BN408" s="117"/>
      <c r="BO408" s="117"/>
      <c r="BP408" s="117"/>
      <c r="BQ408" s="117"/>
      <c r="BR408" s="117"/>
      <c r="BS408" s="117"/>
      <c r="BT408" s="117"/>
      <c r="BU408" s="117"/>
      <c r="BV408" s="117"/>
      <c r="BW408" s="117"/>
      <c r="BX408" s="117"/>
      <c r="BY408" s="117"/>
      <c r="BZ408" s="117"/>
      <c r="CA408" s="117"/>
      <c r="CB408" s="117"/>
      <c r="CC408" s="117"/>
      <c r="CD408" s="117"/>
      <c r="CE408" s="117"/>
      <c r="CF408" s="117"/>
      <c r="CG408" s="117"/>
      <c r="CH408" s="117"/>
      <c r="CI408" s="117"/>
      <c r="CJ408" s="117"/>
      <c r="CK408" s="117"/>
      <c r="CL408" s="117"/>
      <c r="CM408" s="117"/>
      <c r="CN408" s="117"/>
      <c r="CO408" s="117"/>
      <c r="CP408" s="117"/>
      <c r="CQ408" s="117"/>
      <c r="CR408" s="117"/>
      <c r="CS408" s="117"/>
      <c r="CT408" s="117"/>
      <c r="CU408" s="117"/>
      <c r="CV408" s="117"/>
      <c r="CW408" s="117"/>
      <c r="CX408" s="117"/>
      <c r="CY408" s="117"/>
      <c r="CZ408" s="117"/>
      <c r="DA408" s="117"/>
      <c r="DB408" s="117"/>
      <c r="DC408" s="117"/>
      <c r="DD408" s="117"/>
      <c r="DE408" s="117"/>
      <c r="DF408" s="117"/>
      <c r="DG408" s="117"/>
      <c r="DH408" s="117"/>
      <c r="DI408" s="117"/>
      <c r="DJ408" s="117"/>
      <c r="DK408" s="117"/>
      <c r="DL408" s="117"/>
      <c r="DM408" s="117"/>
      <c r="DN408" s="117"/>
      <c r="DO408" s="117"/>
      <c r="DP408" s="117"/>
      <c r="DQ408" s="117"/>
      <c r="DR408" s="117"/>
      <c r="DS408" s="117"/>
      <c r="DT408" s="117"/>
      <c r="DU408" s="117"/>
      <c r="DV408" s="117"/>
      <c r="DW408" s="117"/>
      <c r="DX408" s="117"/>
      <c r="DY408" s="117"/>
      <c r="DZ408" s="117"/>
      <c r="EA408" s="117"/>
      <c r="EB408" s="117"/>
      <c r="EC408" s="117"/>
      <c r="ED408" s="117"/>
      <c r="EE408" s="117"/>
      <c r="EF408" s="117"/>
      <c r="EG408" s="117"/>
      <c r="EH408" s="117"/>
      <c r="EI408" s="117"/>
      <c r="EJ408" s="117"/>
      <c r="EK408" s="117"/>
      <c r="EL408" s="117"/>
      <c r="EM408" s="117"/>
      <c r="EN408" s="117"/>
      <c r="EO408" s="117"/>
      <c r="EP408" s="117"/>
      <c r="EQ408" s="117"/>
      <c r="ER408" s="117"/>
      <c r="ES408" s="117"/>
      <c r="ET408" s="117"/>
      <c r="EU408" s="117"/>
      <c r="EV408" s="117"/>
      <c r="EW408" s="117"/>
      <c r="EX408" s="117"/>
      <c r="EY408" s="117"/>
      <c r="EZ408" s="117"/>
      <c r="FA408" s="117"/>
      <c r="FB408" s="117"/>
      <c r="FC408" s="117"/>
      <c r="FD408" s="117"/>
      <c r="FE408" s="117"/>
      <c r="FF408" s="117"/>
      <c r="FG408" s="117"/>
      <c r="FH408" s="117"/>
      <c r="FI408" s="117"/>
      <c r="FJ408" s="117"/>
      <c r="FK408" s="117"/>
      <c r="FL408" s="117"/>
      <c r="FM408" s="117"/>
      <c r="FN408" s="117"/>
      <c r="FO408" s="117"/>
      <c r="FP408" s="117"/>
      <c r="FQ408" s="117"/>
      <c r="FR408" s="117"/>
      <c r="FS408" s="117"/>
      <c r="FT408" s="117"/>
      <c r="FU408" s="117"/>
      <c r="FV408" s="117"/>
      <c r="FW408" s="117"/>
      <c r="FX408" s="117"/>
      <c r="FY408" s="117"/>
      <c r="FZ408" s="117"/>
      <c r="GA408" s="117"/>
      <c r="GB408" s="117"/>
      <c r="GC408" s="117"/>
      <c r="GD408" s="117"/>
      <c r="GE408" s="117"/>
      <c r="GF408" s="117"/>
      <c r="GG408" s="117"/>
      <c r="GH408" s="117"/>
      <c r="GI408" s="117"/>
      <c r="GJ408" s="117"/>
      <c r="GK408" s="117"/>
      <c r="GL408" s="117"/>
      <c r="GM408" s="117"/>
      <c r="GN408" s="117"/>
      <c r="GO408" s="117"/>
      <c r="GP408" s="117"/>
      <c r="GQ408" s="117"/>
      <c r="GR408" s="117"/>
      <c r="GS408" s="117"/>
      <c r="GT408" s="117"/>
      <c r="GU408" s="117"/>
      <c r="GV408" s="117"/>
      <c r="GW408" s="117"/>
      <c r="GX408" s="117"/>
      <c r="GY408" s="117"/>
      <c r="GZ408" s="117"/>
      <c r="HA408" s="117"/>
      <c r="HB408" s="117"/>
      <c r="HC408" s="117"/>
      <c r="HD408" s="117"/>
      <c r="HE408" s="117"/>
      <c r="HF408" s="117"/>
      <c r="HG408" s="117"/>
      <c r="HH408" s="117"/>
      <c r="HI408" s="117"/>
      <c r="HJ408" s="117"/>
      <c r="HK408" s="117"/>
      <c r="HL408" s="117"/>
      <c r="HM408" s="117"/>
      <c r="HN408" s="117"/>
      <c r="HO408" s="117"/>
      <c r="HP408" s="117"/>
      <c r="HQ408" s="117"/>
      <c r="HR408" s="117"/>
      <c r="HS408" s="117"/>
      <c r="HT408" s="117"/>
      <c r="HU408" s="117"/>
      <c r="HV408" s="117"/>
      <c r="HW408" s="117"/>
      <c r="HX408" s="117"/>
      <c r="HY408" s="117"/>
      <c r="HZ408" s="117"/>
      <c r="IA408" s="117"/>
      <c r="IB408" s="117"/>
      <c r="IC408" s="117"/>
      <c r="ID408" s="117"/>
      <c r="IE408" s="117"/>
      <c r="IF408" s="117"/>
      <c r="IG408" s="117"/>
      <c r="IH408" s="117"/>
      <c r="II408" s="117"/>
      <c r="IJ408" s="117"/>
      <c r="IK408" s="117"/>
      <c r="IL408" s="117"/>
      <c r="IM408" s="117"/>
      <c r="IN408" s="117"/>
      <c r="IO408" s="117"/>
      <c r="IP408" s="117"/>
      <c r="IQ408" s="117"/>
      <c r="IR408" s="117"/>
      <c r="IS408" s="117"/>
      <c r="IT408" s="117"/>
      <c r="IU408" s="117"/>
      <c r="IV408" s="117"/>
      <c r="IW408" s="117"/>
    </row>
    <row r="409" customFormat="false" ht="12.75" hidden="false" customHeight="false" outlineLevel="0" collapsed="false">
      <c r="A409" s="117"/>
      <c r="B409" s="128"/>
      <c r="L409" s="117"/>
      <c r="M409" s="117"/>
      <c r="N409" s="117"/>
      <c r="O409" s="117"/>
      <c r="P409" s="117"/>
      <c r="Q409" s="117"/>
      <c r="R409" s="117"/>
      <c r="S409" s="117"/>
      <c r="T409" s="117"/>
      <c r="U409" s="117"/>
      <c r="V409" s="117"/>
      <c r="W409" s="117"/>
      <c r="X409" s="117"/>
      <c r="Y409" s="117"/>
      <c r="Z409" s="117"/>
      <c r="AA409" s="117"/>
      <c r="AB409" s="117"/>
      <c r="AC409" s="117"/>
      <c r="AD409" s="117"/>
      <c r="AE409" s="117"/>
      <c r="AF409" s="117"/>
      <c r="AG409" s="117"/>
      <c r="AH409" s="117"/>
      <c r="AI409" s="117"/>
      <c r="AJ409" s="117"/>
      <c r="AK409" s="117"/>
      <c r="AL409" s="117"/>
      <c r="AM409" s="117"/>
      <c r="AN409" s="117"/>
      <c r="AO409" s="117"/>
      <c r="AP409" s="117"/>
      <c r="AQ409" s="117"/>
      <c r="AR409" s="117"/>
      <c r="AS409" s="117"/>
      <c r="AT409" s="117"/>
      <c r="AU409" s="117"/>
      <c r="AV409" s="117"/>
      <c r="AW409" s="117"/>
      <c r="AX409" s="117"/>
      <c r="AY409" s="117"/>
      <c r="AZ409" s="117"/>
      <c r="BA409" s="117"/>
      <c r="BB409" s="117"/>
      <c r="BC409" s="117"/>
      <c r="BD409" s="117"/>
      <c r="BE409" s="117"/>
      <c r="BF409" s="117"/>
      <c r="BG409" s="117"/>
      <c r="BH409" s="117"/>
      <c r="BI409" s="117"/>
      <c r="BJ409" s="117"/>
      <c r="BK409" s="117"/>
      <c r="BL409" s="117"/>
      <c r="BM409" s="117"/>
      <c r="BN409" s="117"/>
      <c r="BO409" s="117"/>
      <c r="BP409" s="117"/>
      <c r="BQ409" s="117"/>
      <c r="BR409" s="117"/>
      <c r="BS409" s="117"/>
      <c r="BT409" s="117"/>
      <c r="BU409" s="117"/>
      <c r="BV409" s="117"/>
      <c r="BW409" s="117"/>
      <c r="BX409" s="117"/>
      <c r="BY409" s="117"/>
      <c r="BZ409" s="117"/>
      <c r="CA409" s="117"/>
      <c r="CB409" s="117"/>
      <c r="CC409" s="117"/>
      <c r="CD409" s="117"/>
      <c r="CE409" s="117"/>
      <c r="CF409" s="117"/>
      <c r="CG409" s="117"/>
      <c r="CH409" s="117"/>
      <c r="CI409" s="117"/>
      <c r="CJ409" s="117"/>
      <c r="CK409" s="117"/>
      <c r="CL409" s="117"/>
      <c r="CM409" s="117"/>
      <c r="CN409" s="117"/>
      <c r="CO409" s="117"/>
      <c r="CP409" s="117"/>
      <c r="CQ409" s="117"/>
      <c r="CR409" s="117"/>
      <c r="CS409" s="117"/>
      <c r="CT409" s="117"/>
      <c r="CU409" s="117"/>
      <c r="CV409" s="117"/>
      <c r="CW409" s="117"/>
      <c r="CX409" s="117"/>
      <c r="CY409" s="117"/>
      <c r="CZ409" s="117"/>
      <c r="DA409" s="117"/>
      <c r="DB409" s="117"/>
      <c r="DC409" s="117"/>
      <c r="DD409" s="117"/>
      <c r="DE409" s="117"/>
      <c r="DF409" s="117"/>
      <c r="DG409" s="117"/>
      <c r="DH409" s="117"/>
      <c r="DI409" s="117"/>
      <c r="DJ409" s="117"/>
      <c r="DK409" s="117"/>
      <c r="DL409" s="117"/>
      <c r="DM409" s="117"/>
      <c r="DN409" s="117"/>
      <c r="DO409" s="117"/>
      <c r="DP409" s="117"/>
      <c r="DQ409" s="117"/>
      <c r="DR409" s="117"/>
      <c r="DS409" s="117"/>
      <c r="DT409" s="117"/>
      <c r="DU409" s="117"/>
      <c r="DV409" s="117"/>
      <c r="DW409" s="117"/>
      <c r="DX409" s="117"/>
      <c r="DY409" s="117"/>
      <c r="DZ409" s="117"/>
      <c r="EA409" s="117"/>
      <c r="EB409" s="117"/>
      <c r="EC409" s="117"/>
      <c r="ED409" s="117"/>
      <c r="EE409" s="117"/>
      <c r="EF409" s="117"/>
      <c r="EG409" s="117"/>
      <c r="EH409" s="117"/>
      <c r="EI409" s="117"/>
      <c r="EJ409" s="117"/>
      <c r="EK409" s="117"/>
      <c r="EL409" s="117"/>
      <c r="EM409" s="117"/>
      <c r="EN409" s="117"/>
      <c r="EO409" s="117"/>
      <c r="EP409" s="117"/>
      <c r="EQ409" s="117"/>
      <c r="ER409" s="117"/>
      <c r="ES409" s="117"/>
      <c r="ET409" s="117"/>
      <c r="EU409" s="117"/>
      <c r="EV409" s="117"/>
      <c r="EW409" s="117"/>
      <c r="EX409" s="117"/>
      <c r="EY409" s="117"/>
      <c r="EZ409" s="117"/>
      <c r="FA409" s="117"/>
      <c r="FB409" s="117"/>
      <c r="FC409" s="117"/>
      <c r="FD409" s="117"/>
      <c r="FE409" s="117"/>
      <c r="FF409" s="117"/>
      <c r="FG409" s="117"/>
      <c r="FH409" s="117"/>
      <c r="FI409" s="117"/>
      <c r="FJ409" s="117"/>
      <c r="FK409" s="117"/>
      <c r="FL409" s="117"/>
      <c r="FM409" s="117"/>
      <c r="FN409" s="117"/>
      <c r="FO409" s="117"/>
      <c r="FP409" s="117"/>
      <c r="FQ409" s="117"/>
      <c r="FR409" s="117"/>
      <c r="FS409" s="117"/>
      <c r="FT409" s="117"/>
      <c r="FU409" s="117"/>
      <c r="FV409" s="117"/>
      <c r="FW409" s="117"/>
      <c r="FX409" s="117"/>
      <c r="FY409" s="117"/>
      <c r="FZ409" s="117"/>
      <c r="GA409" s="117"/>
      <c r="GB409" s="117"/>
      <c r="GC409" s="117"/>
      <c r="GD409" s="117"/>
      <c r="GE409" s="117"/>
      <c r="GF409" s="117"/>
      <c r="GG409" s="117"/>
      <c r="GH409" s="117"/>
      <c r="GI409" s="117"/>
      <c r="GJ409" s="117"/>
      <c r="GK409" s="117"/>
      <c r="GL409" s="117"/>
      <c r="GM409" s="117"/>
      <c r="GN409" s="117"/>
      <c r="GO409" s="117"/>
      <c r="GP409" s="117"/>
      <c r="GQ409" s="117"/>
      <c r="GR409" s="117"/>
      <c r="GS409" s="117"/>
      <c r="GT409" s="117"/>
      <c r="GU409" s="117"/>
      <c r="GV409" s="117"/>
      <c r="GW409" s="117"/>
      <c r="GX409" s="117"/>
      <c r="GY409" s="117"/>
      <c r="GZ409" s="117"/>
      <c r="HA409" s="117"/>
      <c r="HB409" s="117"/>
      <c r="HC409" s="117"/>
      <c r="HD409" s="117"/>
      <c r="HE409" s="117"/>
      <c r="HF409" s="117"/>
      <c r="HG409" s="117"/>
      <c r="HH409" s="117"/>
      <c r="HI409" s="117"/>
      <c r="HJ409" s="117"/>
      <c r="HK409" s="117"/>
      <c r="HL409" s="117"/>
      <c r="HM409" s="117"/>
      <c r="HN409" s="117"/>
      <c r="HO409" s="117"/>
      <c r="HP409" s="117"/>
      <c r="HQ409" s="117"/>
      <c r="HR409" s="117"/>
      <c r="HS409" s="117"/>
      <c r="HT409" s="117"/>
      <c r="HU409" s="117"/>
      <c r="HV409" s="117"/>
      <c r="HW409" s="117"/>
      <c r="HX409" s="117"/>
      <c r="HY409" s="117"/>
      <c r="HZ409" s="117"/>
      <c r="IA409" s="117"/>
      <c r="IB409" s="117"/>
      <c r="IC409" s="117"/>
      <c r="ID409" s="117"/>
      <c r="IE409" s="117"/>
      <c r="IF409" s="117"/>
      <c r="IG409" s="117"/>
      <c r="IH409" s="117"/>
      <c r="II409" s="117"/>
      <c r="IJ409" s="117"/>
      <c r="IK409" s="117"/>
      <c r="IL409" s="117"/>
      <c r="IM409" s="117"/>
      <c r="IN409" s="117"/>
      <c r="IO409" s="117"/>
      <c r="IP409" s="117"/>
      <c r="IQ409" s="117"/>
      <c r="IR409" s="117"/>
      <c r="IS409" s="117"/>
      <c r="IT409" s="117"/>
      <c r="IU409" s="117"/>
      <c r="IV409" s="117"/>
      <c r="IW409" s="117"/>
    </row>
    <row r="410" customFormat="false" ht="12.75" hidden="false" customHeight="false" outlineLevel="0" collapsed="false">
      <c r="A410" s="117"/>
      <c r="B410" s="128"/>
      <c r="L410" s="117"/>
      <c r="M410" s="117"/>
      <c r="N410" s="117"/>
      <c r="O410" s="117"/>
      <c r="P410" s="117"/>
      <c r="Q410" s="117"/>
      <c r="R410" s="117"/>
      <c r="S410" s="117"/>
      <c r="T410" s="117"/>
      <c r="U410" s="117"/>
      <c r="V410" s="117"/>
      <c r="W410" s="117"/>
      <c r="X410" s="117"/>
      <c r="Y410" s="117"/>
      <c r="Z410" s="117"/>
      <c r="AA410" s="117"/>
      <c r="AB410" s="117"/>
      <c r="AC410" s="117"/>
      <c r="AD410" s="117"/>
      <c r="AE410" s="117"/>
      <c r="AF410" s="117"/>
      <c r="AG410" s="117"/>
      <c r="AH410" s="117"/>
      <c r="AI410" s="117"/>
      <c r="AJ410" s="117"/>
      <c r="AK410" s="117"/>
      <c r="AL410" s="117"/>
      <c r="AM410" s="117"/>
      <c r="AN410" s="117"/>
      <c r="AO410" s="117"/>
      <c r="AP410" s="117"/>
      <c r="AQ410" s="117"/>
      <c r="AR410" s="117"/>
      <c r="AS410" s="117"/>
      <c r="AT410" s="117"/>
      <c r="AU410" s="117"/>
      <c r="AV410" s="117"/>
      <c r="AW410" s="117"/>
      <c r="AX410" s="117"/>
      <c r="AY410" s="117"/>
      <c r="AZ410" s="117"/>
      <c r="BA410" s="117"/>
      <c r="BB410" s="117"/>
      <c r="BC410" s="117"/>
      <c r="BD410" s="117"/>
      <c r="BE410" s="117"/>
      <c r="BF410" s="117"/>
      <c r="BG410" s="117"/>
      <c r="BH410" s="117"/>
      <c r="BI410" s="117"/>
      <c r="BJ410" s="117"/>
      <c r="BK410" s="117"/>
      <c r="BL410" s="117"/>
      <c r="BM410" s="117"/>
      <c r="BN410" s="117"/>
      <c r="BO410" s="117"/>
      <c r="BP410" s="117"/>
      <c r="BQ410" s="117"/>
      <c r="BR410" s="117"/>
      <c r="BS410" s="117"/>
      <c r="BT410" s="117"/>
      <c r="BU410" s="117"/>
      <c r="BV410" s="117"/>
      <c r="BW410" s="117"/>
      <c r="BX410" s="117"/>
      <c r="BY410" s="117"/>
      <c r="BZ410" s="117"/>
      <c r="CA410" s="117"/>
      <c r="CB410" s="117"/>
      <c r="CC410" s="117"/>
      <c r="CD410" s="117"/>
      <c r="CE410" s="117"/>
      <c r="CF410" s="117"/>
      <c r="CG410" s="117"/>
      <c r="CH410" s="117"/>
      <c r="CI410" s="117"/>
      <c r="CJ410" s="117"/>
      <c r="CK410" s="117"/>
      <c r="CL410" s="117"/>
      <c r="CM410" s="117"/>
      <c r="CN410" s="117"/>
      <c r="CO410" s="117"/>
      <c r="CP410" s="117"/>
      <c r="CQ410" s="117"/>
      <c r="CR410" s="117"/>
      <c r="CS410" s="117"/>
      <c r="CT410" s="117"/>
      <c r="CU410" s="117"/>
      <c r="CV410" s="117"/>
      <c r="CW410" s="117"/>
      <c r="CX410" s="117"/>
      <c r="CY410" s="117"/>
      <c r="CZ410" s="117"/>
      <c r="DA410" s="117"/>
      <c r="DB410" s="117"/>
      <c r="DC410" s="117"/>
      <c r="DD410" s="117"/>
      <c r="DE410" s="117"/>
      <c r="DF410" s="117"/>
      <c r="DG410" s="117"/>
      <c r="DH410" s="117"/>
      <c r="DI410" s="117"/>
      <c r="DJ410" s="117"/>
      <c r="DK410" s="117"/>
      <c r="DL410" s="117"/>
      <c r="DM410" s="117"/>
      <c r="DN410" s="117"/>
      <c r="DO410" s="117"/>
      <c r="DP410" s="117"/>
      <c r="DQ410" s="117"/>
      <c r="DR410" s="117"/>
      <c r="DS410" s="117"/>
      <c r="DT410" s="117"/>
      <c r="DU410" s="117"/>
      <c r="DV410" s="117"/>
      <c r="DW410" s="117"/>
      <c r="DX410" s="117"/>
      <c r="DY410" s="117"/>
      <c r="DZ410" s="117"/>
      <c r="EA410" s="117"/>
      <c r="EB410" s="117"/>
      <c r="EC410" s="117"/>
      <c r="ED410" s="117"/>
      <c r="EE410" s="117"/>
      <c r="EF410" s="117"/>
      <c r="EG410" s="117"/>
      <c r="EH410" s="117"/>
      <c r="EI410" s="117"/>
      <c r="EJ410" s="117"/>
      <c r="EK410" s="117"/>
      <c r="EL410" s="117"/>
      <c r="EM410" s="117"/>
      <c r="EN410" s="117"/>
      <c r="EO410" s="117"/>
      <c r="EP410" s="117"/>
      <c r="EQ410" s="117"/>
      <c r="ER410" s="117"/>
      <c r="ES410" s="117"/>
      <c r="ET410" s="117"/>
      <c r="EU410" s="117"/>
      <c r="EV410" s="117"/>
      <c r="EW410" s="117"/>
      <c r="EX410" s="117"/>
      <c r="EY410" s="117"/>
      <c r="EZ410" s="117"/>
      <c r="FA410" s="117"/>
      <c r="FB410" s="117"/>
      <c r="FC410" s="117"/>
      <c r="FD410" s="117"/>
      <c r="FE410" s="117"/>
      <c r="FF410" s="117"/>
      <c r="FG410" s="117"/>
      <c r="FH410" s="117"/>
      <c r="FI410" s="117"/>
      <c r="FJ410" s="117"/>
      <c r="FK410" s="117"/>
      <c r="FL410" s="117"/>
      <c r="FM410" s="117"/>
      <c r="FN410" s="117"/>
      <c r="FO410" s="117"/>
      <c r="FP410" s="117"/>
      <c r="FQ410" s="117"/>
      <c r="FR410" s="117"/>
      <c r="FS410" s="117"/>
      <c r="FT410" s="117"/>
      <c r="FU410" s="117"/>
      <c r="FV410" s="117"/>
      <c r="FW410" s="117"/>
      <c r="FX410" s="117"/>
      <c r="FY410" s="117"/>
      <c r="FZ410" s="117"/>
      <c r="GA410" s="117"/>
      <c r="GB410" s="117"/>
      <c r="GC410" s="117"/>
      <c r="GD410" s="117"/>
      <c r="GE410" s="117"/>
      <c r="GF410" s="117"/>
      <c r="GG410" s="117"/>
      <c r="GH410" s="117"/>
      <c r="GI410" s="117"/>
      <c r="GJ410" s="117"/>
      <c r="GK410" s="117"/>
      <c r="GL410" s="117"/>
      <c r="GM410" s="117"/>
      <c r="GN410" s="117"/>
      <c r="GO410" s="117"/>
      <c r="GP410" s="117"/>
      <c r="GQ410" s="117"/>
      <c r="GR410" s="117"/>
      <c r="GS410" s="117"/>
      <c r="GT410" s="117"/>
      <c r="GU410" s="117"/>
      <c r="GV410" s="117"/>
      <c r="GW410" s="117"/>
      <c r="GX410" s="117"/>
      <c r="GY410" s="117"/>
      <c r="GZ410" s="117"/>
      <c r="HA410" s="117"/>
      <c r="HB410" s="117"/>
      <c r="HC410" s="117"/>
      <c r="HD410" s="117"/>
      <c r="HE410" s="117"/>
      <c r="HF410" s="117"/>
      <c r="HG410" s="117"/>
      <c r="HH410" s="117"/>
      <c r="HI410" s="117"/>
      <c r="HJ410" s="117"/>
      <c r="HK410" s="117"/>
      <c r="HL410" s="117"/>
      <c r="HM410" s="117"/>
      <c r="HN410" s="117"/>
      <c r="HO410" s="117"/>
      <c r="HP410" s="117"/>
      <c r="HQ410" s="117"/>
      <c r="HR410" s="117"/>
      <c r="HS410" s="117"/>
      <c r="HT410" s="117"/>
      <c r="HU410" s="117"/>
      <c r="HV410" s="117"/>
      <c r="HW410" s="117"/>
      <c r="HX410" s="117"/>
      <c r="HY410" s="117"/>
      <c r="HZ410" s="117"/>
      <c r="IA410" s="117"/>
      <c r="IB410" s="117"/>
      <c r="IC410" s="117"/>
      <c r="ID410" s="117"/>
      <c r="IE410" s="117"/>
      <c r="IF410" s="117"/>
      <c r="IG410" s="117"/>
      <c r="IH410" s="117"/>
      <c r="II410" s="117"/>
      <c r="IJ410" s="117"/>
      <c r="IK410" s="117"/>
      <c r="IL410" s="117"/>
      <c r="IM410" s="117"/>
      <c r="IN410" s="117"/>
      <c r="IO410" s="117"/>
      <c r="IP410" s="117"/>
      <c r="IQ410" s="117"/>
      <c r="IR410" s="117"/>
      <c r="IS410" s="117"/>
      <c r="IT410" s="117"/>
      <c r="IU410" s="117"/>
      <c r="IV410" s="117"/>
      <c r="IW410" s="117"/>
    </row>
    <row r="411" customFormat="false" ht="12.75" hidden="false" customHeight="false" outlineLevel="0" collapsed="false">
      <c r="A411" s="117"/>
      <c r="B411" s="128"/>
      <c r="L411" s="117"/>
      <c r="M411" s="117"/>
      <c r="N411" s="117"/>
      <c r="O411" s="117"/>
      <c r="P411" s="117"/>
      <c r="Q411" s="117"/>
      <c r="R411" s="117"/>
      <c r="S411" s="117"/>
      <c r="T411" s="117"/>
      <c r="U411" s="117"/>
      <c r="V411" s="117"/>
      <c r="W411" s="117"/>
      <c r="X411" s="117"/>
      <c r="Y411" s="117"/>
      <c r="Z411" s="117"/>
      <c r="AA411" s="117"/>
      <c r="AB411" s="117"/>
      <c r="AC411" s="117"/>
      <c r="AD411" s="117"/>
      <c r="AE411" s="117"/>
      <c r="AF411" s="117"/>
      <c r="AG411" s="117"/>
      <c r="AH411" s="117"/>
      <c r="AI411" s="117"/>
      <c r="AJ411" s="117"/>
      <c r="AK411" s="117"/>
      <c r="AL411" s="117"/>
      <c r="AM411" s="117"/>
      <c r="AN411" s="117"/>
      <c r="AO411" s="117"/>
      <c r="AP411" s="117"/>
      <c r="AQ411" s="117"/>
      <c r="AR411" s="117"/>
      <c r="AS411" s="117"/>
      <c r="AT411" s="117"/>
      <c r="AU411" s="117"/>
      <c r="AV411" s="117"/>
      <c r="AW411" s="117"/>
      <c r="AX411" s="117"/>
      <c r="AY411" s="117"/>
      <c r="AZ411" s="117"/>
      <c r="BA411" s="117"/>
      <c r="BB411" s="117"/>
      <c r="BC411" s="117"/>
      <c r="BD411" s="117"/>
      <c r="BE411" s="117"/>
      <c r="BF411" s="117"/>
      <c r="BG411" s="117"/>
      <c r="BH411" s="117"/>
      <c r="BI411" s="117"/>
      <c r="BJ411" s="117"/>
      <c r="BK411" s="117"/>
      <c r="BL411" s="117"/>
      <c r="BM411" s="117"/>
      <c r="BN411" s="117"/>
      <c r="BO411" s="117"/>
      <c r="BP411" s="117"/>
      <c r="BQ411" s="117"/>
      <c r="BR411" s="117"/>
      <c r="BS411" s="117"/>
      <c r="BT411" s="117"/>
      <c r="BU411" s="117"/>
      <c r="BV411" s="117"/>
      <c r="BW411" s="117"/>
      <c r="BX411" s="117"/>
      <c r="BY411" s="117"/>
      <c r="BZ411" s="117"/>
      <c r="CA411" s="117"/>
      <c r="CB411" s="117"/>
      <c r="CC411" s="117"/>
      <c r="CD411" s="117"/>
      <c r="CE411" s="117"/>
      <c r="CF411" s="117"/>
      <c r="CG411" s="117"/>
      <c r="CH411" s="117"/>
      <c r="CI411" s="117"/>
      <c r="CJ411" s="117"/>
      <c r="CK411" s="117"/>
      <c r="CL411" s="117"/>
      <c r="CM411" s="117"/>
      <c r="CN411" s="117"/>
      <c r="CO411" s="117"/>
      <c r="CP411" s="117"/>
      <c r="CQ411" s="117"/>
      <c r="CR411" s="117"/>
      <c r="CS411" s="117"/>
      <c r="CT411" s="117"/>
      <c r="CU411" s="117"/>
      <c r="CV411" s="117"/>
      <c r="CW411" s="117"/>
      <c r="CX411" s="117"/>
      <c r="CY411" s="117"/>
      <c r="CZ411" s="117"/>
      <c r="DA411" s="117"/>
      <c r="DB411" s="117"/>
      <c r="DC411" s="117"/>
      <c r="DD411" s="117"/>
      <c r="DE411" s="117"/>
      <c r="DF411" s="117"/>
      <c r="DG411" s="117"/>
      <c r="DH411" s="117"/>
      <c r="DI411" s="117"/>
      <c r="DJ411" s="117"/>
      <c r="DK411" s="117"/>
      <c r="DL411" s="117"/>
      <c r="DM411" s="117"/>
      <c r="DN411" s="117"/>
      <c r="DO411" s="117"/>
      <c r="DP411" s="117"/>
      <c r="DQ411" s="117"/>
      <c r="DR411" s="117"/>
      <c r="DS411" s="117"/>
      <c r="DT411" s="117"/>
      <c r="DU411" s="117"/>
      <c r="DV411" s="117"/>
      <c r="DW411" s="117"/>
      <c r="DX411" s="117"/>
      <c r="DY411" s="117"/>
      <c r="DZ411" s="117"/>
      <c r="EA411" s="117"/>
      <c r="EB411" s="117"/>
      <c r="EC411" s="117"/>
      <c r="ED411" s="117"/>
      <c r="EE411" s="117"/>
      <c r="EF411" s="117"/>
      <c r="EG411" s="117"/>
      <c r="EH411" s="117"/>
      <c r="EI411" s="117"/>
      <c r="EJ411" s="117"/>
      <c r="EK411" s="117"/>
      <c r="EL411" s="117"/>
      <c r="EM411" s="117"/>
      <c r="EN411" s="117"/>
      <c r="EO411" s="117"/>
      <c r="EP411" s="117"/>
      <c r="EQ411" s="117"/>
      <c r="ER411" s="117"/>
      <c r="ES411" s="117"/>
      <c r="ET411" s="117"/>
      <c r="EU411" s="117"/>
      <c r="EV411" s="117"/>
      <c r="EW411" s="117"/>
      <c r="EX411" s="117"/>
      <c r="EY411" s="117"/>
      <c r="EZ411" s="117"/>
      <c r="FA411" s="117"/>
      <c r="FB411" s="117"/>
      <c r="FC411" s="117"/>
      <c r="FD411" s="117"/>
      <c r="FE411" s="117"/>
      <c r="FF411" s="117"/>
      <c r="FG411" s="117"/>
      <c r="FH411" s="117"/>
      <c r="FI411" s="117"/>
      <c r="FJ411" s="117"/>
      <c r="FK411" s="117"/>
      <c r="FL411" s="117"/>
      <c r="FM411" s="117"/>
      <c r="FN411" s="117"/>
      <c r="FO411" s="117"/>
      <c r="FP411" s="117"/>
      <c r="FQ411" s="117"/>
      <c r="FR411" s="117"/>
      <c r="FS411" s="117"/>
      <c r="FT411" s="117"/>
      <c r="FU411" s="117"/>
      <c r="FV411" s="117"/>
      <c r="FW411" s="117"/>
      <c r="FX411" s="117"/>
      <c r="FY411" s="117"/>
      <c r="FZ411" s="117"/>
      <c r="GA411" s="117"/>
      <c r="GB411" s="117"/>
      <c r="GC411" s="117"/>
      <c r="GD411" s="117"/>
      <c r="GE411" s="117"/>
      <c r="GF411" s="117"/>
      <c r="GG411" s="117"/>
      <c r="GH411" s="117"/>
      <c r="GI411" s="117"/>
      <c r="GJ411" s="117"/>
      <c r="GK411" s="117"/>
      <c r="GL411" s="117"/>
      <c r="GM411" s="117"/>
      <c r="GN411" s="117"/>
      <c r="GO411" s="117"/>
      <c r="GP411" s="117"/>
      <c r="GQ411" s="117"/>
      <c r="GR411" s="117"/>
      <c r="GS411" s="117"/>
      <c r="GT411" s="117"/>
      <c r="GU411" s="117"/>
      <c r="GV411" s="117"/>
      <c r="GW411" s="117"/>
      <c r="GX411" s="117"/>
      <c r="GY411" s="117"/>
      <c r="GZ411" s="117"/>
      <c r="HA411" s="117"/>
      <c r="HB411" s="117"/>
      <c r="HC411" s="117"/>
      <c r="HD411" s="117"/>
      <c r="HE411" s="117"/>
      <c r="HF411" s="117"/>
      <c r="HG411" s="117"/>
      <c r="HH411" s="117"/>
      <c r="HI411" s="117"/>
      <c r="HJ411" s="117"/>
      <c r="HK411" s="117"/>
      <c r="HL411" s="117"/>
      <c r="HM411" s="117"/>
      <c r="HN411" s="117"/>
      <c r="HO411" s="117"/>
      <c r="HP411" s="117"/>
      <c r="HQ411" s="117"/>
      <c r="HR411" s="117"/>
      <c r="HS411" s="117"/>
      <c r="HT411" s="117"/>
      <c r="HU411" s="117"/>
      <c r="HV411" s="117"/>
      <c r="HW411" s="117"/>
      <c r="HX411" s="117"/>
      <c r="HY411" s="117"/>
      <c r="HZ411" s="117"/>
      <c r="IA411" s="117"/>
      <c r="IB411" s="117"/>
      <c r="IC411" s="117"/>
      <c r="ID411" s="117"/>
      <c r="IE411" s="117"/>
      <c r="IF411" s="117"/>
      <c r="IG411" s="117"/>
      <c r="IH411" s="117"/>
      <c r="II411" s="117"/>
      <c r="IJ411" s="117"/>
      <c r="IK411" s="117"/>
      <c r="IL411" s="117"/>
      <c r="IM411" s="117"/>
      <c r="IN411" s="117"/>
      <c r="IO411" s="117"/>
      <c r="IP411" s="117"/>
      <c r="IQ411" s="117"/>
      <c r="IR411" s="117"/>
      <c r="IS411" s="117"/>
      <c r="IT411" s="117"/>
      <c r="IU411" s="117"/>
      <c r="IV411" s="117"/>
      <c r="IW411" s="117"/>
    </row>
    <row r="412" customFormat="false" ht="12.75" hidden="false" customHeight="false" outlineLevel="0" collapsed="false">
      <c r="A412" s="117"/>
      <c r="B412" s="128"/>
      <c r="L412" s="117"/>
      <c r="M412" s="117"/>
      <c r="N412" s="117"/>
      <c r="O412" s="117"/>
      <c r="P412" s="117"/>
      <c r="Q412" s="117"/>
      <c r="R412" s="117"/>
      <c r="S412" s="117"/>
      <c r="T412" s="117"/>
      <c r="U412" s="117"/>
      <c r="V412" s="117"/>
      <c r="W412" s="117"/>
      <c r="X412" s="117"/>
      <c r="Y412" s="117"/>
      <c r="Z412" s="117"/>
      <c r="AA412" s="117"/>
      <c r="AB412" s="117"/>
      <c r="AC412" s="117"/>
      <c r="AD412" s="117"/>
      <c r="AE412" s="117"/>
      <c r="AF412" s="117"/>
      <c r="AG412" s="117"/>
      <c r="AH412" s="117"/>
      <c r="AI412" s="117"/>
      <c r="AJ412" s="117"/>
      <c r="AK412" s="117"/>
      <c r="AL412" s="117"/>
      <c r="AM412" s="117"/>
      <c r="AN412" s="117"/>
      <c r="AO412" s="117"/>
      <c r="AP412" s="117"/>
      <c r="AQ412" s="117"/>
      <c r="AR412" s="117"/>
      <c r="AS412" s="117"/>
      <c r="AT412" s="117"/>
      <c r="AU412" s="117"/>
      <c r="AV412" s="117"/>
      <c r="AW412" s="117"/>
      <c r="AX412" s="117"/>
      <c r="AY412" s="117"/>
      <c r="AZ412" s="117"/>
      <c r="BA412" s="117"/>
      <c r="BB412" s="117"/>
      <c r="BC412" s="117"/>
      <c r="BD412" s="117"/>
      <c r="BE412" s="117"/>
      <c r="BF412" s="117"/>
      <c r="BG412" s="117"/>
      <c r="BH412" s="117"/>
      <c r="BI412" s="117"/>
      <c r="BJ412" s="117"/>
      <c r="BK412" s="117"/>
      <c r="BL412" s="117"/>
      <c r="BM412" s="117"/>
      <c r="BN412" s="117"/>
      <c r="BO412" s="117"/>
      <c r="BP412" s="117"/>
      <c r="BQ412" s="117"/>
      <c r="BR412" s="117"/>
      <c r="BS412" s="117"/>
      <c r="BT412" s="117"/>
      <c r="BU412" s="117"/>
      <c r="BV412" s="117"/>
      <c r="BW412" s="117"/>
      <c r="BX412" s="117"/>
      <c r="BY412" s="117"/>
      <c r="BZ412" s="117"/>
      <c r="CA412" s="117"/>
      <c r="CB412" s="117"/>
      <c r="CC412" s="117"/>
      <c r="CD412" s="117"/>
      <c r="CE412" s="117"/>
      <c r="CF412" s="117"/>
      <c r="CG412" s="117"/>
      <c r="CH412" s="117"/>
      <c r="CI412" s="117"/>
      <c r="CJ412" s="117"/>
      <c r="CK412" s="117"/>
      <c r="CL412" s="117"/>
      <c r="CM412" s="117"/>
      <c r="CN412" s="117"/>
      <c r="CO412" s="117"/>
      <c r="CP412" s="117"/>
      <c r="CQ412" s="117"/>
      <c r="CR412" s="117"/>
      <c r="CS412" s="117"/>
      <c r="CT412" s="117"/>
      <c r="CU412" s="117"/>
      <c r="CV412" s="117"/>
      <c r="CW412" s="117"/>
      <c r="CX412" s="117"/>
      <c r="CY412" s="117"/>
      <c r="CZ412" s="117"/>
      <c r="DA412" s="117"/>
      <c r="DB412" s="117"/>
      <c r="DC412" s="117"/>
      <c r="DD412" s="117"/>
      <c r="DE412" s="117"/>
      <c r="DF412" s="117"/>
      <c r="DG412" s="117"/>
      <c r="DH412" s="117"/>
      <c r="DI412" s="117"/>
      <c r="DJ412" s="117"/>
      <c r="DK412" s="117"/>
      <c r="DL412" s="117"/>
      <c r="DM412" s="117"/>
      <c r="DN412" s="117"/>
      <c r="DO412" s="117"/>
      <c r="DP412" s="117"/>
      <c r="DQ412" s="117"/>
      <c r="DR412" s="117"/>
      <c r="DS412" s="117"/>
      <c r="DT412" s="117"/>
      <c r="DU412" s="117"/>
      <c r="DV412" s="117"/>
      <c r="DW412" s="117"/>
      <c r="DX412" s="117"/>
      <c r="DY412" s="117"/>
      <c r="DZ412" s="117"/>
      <c r="EA412" s="117"/>
      <c r="EB412" s="117"/>
      <c r="EC412" s="117"/>
      <c r="ED412" s="117"/>
      <c r="EE412" s="117"/>
      <c r="EF412" s="117"/>
      <c r="EG412" s="117"/>
      <c r="EH412" s="117"/>
      <c r="EI412" s="117"/>
      <c r="EJ412" s="117"/>
      <c r="EK412" s="117"/>
      <c r="EL412" s="117"/>
      <c r="EM412" s="117"/>
      <c r="EN412" s="117"/>
      <c r="EO412" s="117"/>
      <c r="EP412" s="117"/>
      <c r="EQ412" s="117"/>
      <c r="ER412" s="117"/>
      <c r="ES412" s="117"/>
      <c r="ET412" s="117"/>
      <c r="EU412" s="117"/>
      <c r="EV412" s="117"/>
      <c r="EW412" s="117"/>
      <c r="EX412" s="117"/>
      <c r="EY412" s="117"/>
      <c r="EZ412" s="117"/>
      <c r="FA412" s="117"/>
      <c r="FB412" s="117"/>
      <c r="FC412" s="117"/>
      <c r="FD412" s="117"/>
      <c r="FE412" s="117"/>
      <c r="FF412" s="117"/>
      <c r="FG412" s="117"/>
      <c r="FH412" s="117"/>
      <c r="FI412" s="117"/>
      <c r="FJ412" s="117"/>
      <c r="FK412" s="117"/>
      <c r="FL412" s="117"/>
      <c r="FM412" s="117"/>
      <c r="FN412" s="117"/>
      <c r="FO412" s="117"/>
      <c r="FP412" s="117"/>
      <c r="FQ412" s="117"/>
      <c r="FR412" s="117"/>
      <c r="FS412" s="117"/>
      <c r="FT412" s="117"/>
      <c r="FU412" s="117"/>
      <c r="FV412" s="117"/>
      <c r="FW412" s="117"/>
      <c r="FX412" s="117"/>
      <c r="FY412" s="117"/>
      <c r="FZ412" s="117"/>
      <c r="GA412" s="117"/>
      <c r="GB412" s="117"/>
      <c r="GC412" s="117"/>
      <c r="GD412" s="117"/>
      <c r="GE412" s="117"/>
      <c r="GF412" s="117"/>
      <c r="GG412" s="117"/>
      <c r="GH412" s="117"/>
      <c r="GI412" s="117"/>
      <c r="GJ412" s="117"/>
      <c r="GK412" s="117"/>
      <c r="GL412" s="117"/>
      <c r="GM412" s="117"/>
      <c r="GN412" s="117"/>
      <c r="GO412" s="117"/>
      <c r="GP412" s="117"/>
      <c r="GQ412" s="117"/>
      <c r="GR412" s="117"/>
      <c r="GS412" s="117"/>
      <c r="GT412" s="117"/>
      <c r="GU412" s="117"/>
      <c r="GV412" s="117"/>
      <c r="GW412" s="117"/>
      <c r="GX412" s="117"/>
      <c r="GY412" s="117"/>
      <c r="GZ412" s="117"/>
      <c r="HA412" s="117"/>
      <c r="HB412" s="117"/>
      <c r="HC412" s="117"/>
      <c r="HD412" s="117"/>
      <c r="HE412" s="117"/>
      <c r="HF412" s="117"/>
      <c r="HG412" s="117"/>
      <c r="HH412" s="117"/>
      <c r="HI412" s="117"/>
      <c r="HJ412" s="117"/>
      <c r="HK412" s="117"/>
      <c r="HL412" s="117"/>
      <c r="HM412" s="117"/>
      <c r="HN412" s="117"/>
      <c r="HO412" s="117"/>
      <c r="HP412" s="117"/>
      <c r="HQ412" s="117"/>
      <c r="HR412" s="117"/>
      <c r="HS412" s="117"/>
      <c r="HT412" s="117"/>
      <c r="HU412" s="117"/>
      <c r="HV412" s="117"/>
      <c r="HW412" s="117"/>
      <c r="HX412" s="117"/>
      <c r="HY412" s="117"/>
      <c r="HZ412" s="117"/>
      <c r="IA412" s="117"/>
      <c r="IB412" s="117"/>
      <c r="IC412" s="117"/>
      <c r="ID412" s="117"/>
      <c r="IE412" s="117"/>
      <c r="IF412" s="117"/>
      <c r="IG412" s="117"/>
      <c r="IH412" s="117"/>
      <c r="II412" s="117"/>
      <c r="IJ412" s="117"/>
      <c r="IK412" s="117"/>
      <c r="IL412" s="117"/>
      <c r="IM412" s="117"/>
      <c r="IN412" s="117"/>
      <c r="IO412" s="117"/>
      <c r="IP412" s="117"/>
      <c r="IQ412" s="117"/>
      <c r="IR412" s="117"/>
      <c r="IS412" s="117"/>
      <c r="IT412" s="117"/>
      <c r="IU412" s="117"/>
      <c r="IV412" s="117"/>
      <c r="IW412" s="117"/>
    </row>
    <row r="413" customFormat="false" ht="12.75" hidden="false" customHeight="false" outlineLevel="0" collapsed="false">
      <c r="A413" s="117"/>
      <c r="B413" s="128"/>
      <c r="L413" s="117"/>
      <c r="M413" s="117"/>
      <c r="N413" s="117"/>
      <c r="O413" s="117"/>
      <c r="P413" s="117"/>
      <c r="Q413" s="117"/>
      <c r="R413" s="117"/>
      <c r="S413" s="117"/>
      <c r="T413" s="117"/>
      <c r="U413" s="117"/>
      <c r="V413" s="117"/>
      <c r="W413" s="117"/>
      <c r="X413" s="117"/>
      <c r="Y413" s="117"/>
      <c r="Z413" s="117"/>
      <c r="AA413" s="117"/>
      <c r="AB413" s="117"/>
      <c r="AC413" s="117"/>
      <c r="AD413" s="117"/>
      <c r="AE413" s="117"/>
      <c r="AF413" s="117"/>
      <c r="AG413" s="117"/>
      <c r="AH413" s="117"/>
      <c r="AI413" s="117"/>
      <c r="AJ413" s="117"/>
      <c r="AK413" s="117"/>
      <c r="AL413" s="117"/>
      <c r="AM413" s="117"/>
      <c r="AN413" s="117"/>
      <c r="AO413" s="117"/>
      <c r="AP413" s="117"/>
      <c r="AQ413" s="117"/>
      <c r="AR413" s="117"/>
      <c r="AS413" s="117"/>
      <c r="AT413" s="117"/>
      <c r="AU413" s="117"/>
      <c r="AV413" s="117"/>
      <c r="AW413" s="117"/>
      <c r="AX413" s="117"/>
      <c r="AY413" s="117"/>
      <c r="AZ413" s="117"/>
      <c r="BA413" s="117"/>
      <c r="BB413" s="117"/>
      <c r="BC413" s="117"/>
      <c r="BD413" s="117"/>
      <c r="BE413" s="117"/>
      <c r="BF413" s="117"/>
      <c r="BG413" s="117"/>
      <c r="BH413" s="117"/>
      <c r="BI413" s="117"/>
      <c r="BJ413" s="117"/>
      <c r="BK413" s="117"/>
      <c r="BL413" s="117"/>
      <c r="BM413" s="117"/>
      <c r="BN413" s="117"/>
      <c r="BO413" s="117"/>
      <c r="BP413" s="117"/>
      <c r="BQ413" s="117"/>
      <c r="BR413" s="117"/>
      <c r="BS413" s="117"/>
      <c r="BT413" s="117"/>
      <c r="BU413" s="117"/>
      <c r="BV413" s="117"/>
      <c r="BW413" s="117"/>
      <c r="BX413" s="117"/>
      <c r="BY413" s="117"/>
      <c r="BZ413" s="117"/>
      <c r="CA413" s="117"/>
      <c r="CB413" s="117"/>
      <c r="CC413" s="117"/>
      <c r="CD413" s="117"/>
      <c r="CE413" s="117"/>
      <c r="CF413" s="117"/>
      <c r="CG413" s="117"/>
      <c r="CH413" s="117"/>
      <c r="CI413" s="117"/>
      <c r="CJ413" s="117"/>
      <c r="CK413" s="117"/>
      <c r="CL413" s="117"/>
      <c r="CM413" s="117"/>
      <c r="CN413" s="117"/>
      <c r="CO413" s="117"/>
      <c r="CP413" s="117"/>
      <c r="CQ413" s="117"/>
      <c r="CR413" s="117"/>
      <c r="CS413" s="117"/>
      <c r="CT413" s="117"/>
      <c r="CU413" s="117"/>
      <c r="CV413" s="117"/>
      <c r="CW413" s="117"/>
      <c r="CX413" s="117"/>
      <c r="CY413" s="117"/>
      <c r="CZ413" s="117"/>
      <c r="DA413" s="117"/>
      <c r="DB413" s="117"/>
      <c r="DC413" s="117"/>
      <c r="DD413" s="117"/>
      <c r="DE413" s="117"/>
      <c r="DF413" s="117"/>
      <c r="DG413" s="117"/>
      <c r="DH413" s="117"/>
      <c r="DI413" s="117"/>
      <c r="DJ413" s="117"/>
      <c r="DK413" s="117"/>
      <c r="DL413" s="117"/>
      <c r="DM413" s="117"/>
      <c r="DN413" s="117"/>
      <c r="DO413" s="117"/>
      <c r="DP413" s="117"/>
      <c r="DQ413" s="117"/>
      <c r="DR413" s="117"/>
      <c r="DS413" s="117"/>
      <c r="DT413" s="117"/>
      <c r="DU413" s="117"/>
      <c r="DV413" s="117"/>
      <c r="DW413" s="117"/>
      <c r="DX413" s="117"/>
      <c r="DY413" s="117"/>
      <c r="DZ413" s="117"/>
      <c r="EA413" s="117"/>
      <c r="EB413" s="117"/>
      <c r="EC413" s="117"/>
      <c r="ED413" s="117"/>
      <c r="EE413" s="117"/>
      <c r="EF413" s="117"/>
      <c r="EG413" s="117"/>
      <c r="EH413" s="117"/>
      <c r="EI413" s="117"/>
      <c r="EJ413" s="117"/>
      <c r="EK413" s="117"/>
      <c r="EL413" s="117"/>
      <c r="EM413" s="117"/>
      <c r="EN413" s="117"/>
      <c r="EO413" s="117"/>
      <c r="EP413" s="117"/>
      <c r="EQ413" s="117"/>
      <c r="ER413" s="117"/>
      <c r="ES413" s="117"/>
      <c r="ET413" s="117"/>
      <c r="EU413" s="117"/>
      <c r="EV413" s="117"/>
      <c r="EW413" s="117"/>
      <c r="EX413" s="117"/>
      <c r="EY413" s="117"/>
      <c r="EZ413" s="117"/>
      <c r="FA413" s="117"/>
      <c r="FB413" s="117"/>
      <c r="FC413" s="117"/>
      <c r="FD413" s="117"/>
      <c r="FE413" s="117"/>
      <c r="FF413" s="117"/>
      <c r="FG413" s="117"/>
      <c r="FH413" s="117"/>
      <c r="FI413" s="117"/>
      <c r="FJ413" s="117"/>
      <c r="FK413" s="117"/>
      <c r="FL413" s="117"/>
      <c r="FM413" s="117"/>
      <c r="FN413" s="117"/>
      <c r="FO413" s="117"/>
      <c r="FP413" s="117"/>
      <c r="FQ413" s="117"/>
      <c r="FR413" s="117"/>
      <c r="FS413" s="117"/>
      <c r="FT413" s="117"/>
      <c r="FU413" s="117"/>
      <c r="FV413" s="117"/>
      <c r="FW413" s="117"/>
      <c r="FX413" s="117"/>
      <c r="FY413" s="117"/>
      <c r="FZ413" s="117"/>
      <c r="GA413" s="117"/>
      <c r="GB413" s="117"/>
      <c r="GC413" s="117"/>
      <c r="GD413" s="117"/>
      <c r="GE413" s="117"/>
      <c r="GF413" s="117"/>
      <c r="GG413" s="117"/>
      <c r="GH413" s="117"/>
      <c r="GI413" s="117"/>
      <c r="GJ413" s="117"/>
      <c r="GK413" s="117"/>
      <c r="GL413" s="117"/>
      <c r="GM413" s="117"/>
      <c r="GN413" s="117"/>
      <c r="GO413" s="117"/>
      <c r="GP413" s="117"/>
      <c r="GQ413" s="117"/>
      <c r="GR413" s="117"/>
      <c r="GS413" s="117"/>
      <c r="GT413" s="117"/>
      <c r="GU413" s="117"/>
      <c r="GV413" s="117"/>
      <c r="GW413" s="117"/>
      <c r="GX413" s="117"/>
      <c r="GY413" s="117"/>
      <c r="GZ413" s="117"/>
      <c r="HA413" s="117"/>
      <c r="HB413" s="117"/>
      <c r="HC413" s="117"/>
      <c r="HD413" s="117"/>
      <c r="HE413" s="117"/>
      <c r="HF413" s="117"/>
      <c r="HG413" s="117"/>
      <c r="HH413" s="117"/>
      <c r="HI413" s="117"/>
      <c r="HJ413" s="117"/>
      <c r="HK413" s="117"/>
      <c r="HL413" s="117"/>
      <c r="HM413" s="117"/>
      <c r="HN413" s="117"/>
      <c r="HO413" s="117"/>
      <c r="HP413" s="117"/>
      <c r="HQ413" s="117"/>
      <c r="HR413" s="117"/>
      <c r="HS413" s="117"/>
      <c r="HT413" s="117"/>
      <c r="HU413" s="117"/>
      <c r="HV413" s="117"/>
      <c r="HW413" s="117"/>
      <c r="HX413" s="117"/>
      <c r="HY413" s="117"/>
      <c r="HZ413" s="117"/>
      <c r="IA413" s="117"/>
      <c r="IB413" s="117"/>
      <c r="IC413" s="117"/>
      <c r="ID413" s="117"/>
      <c r="IE413" s="117"/>
      <c r="IF413" s="117"/>
      <c r="IG413" s="117"/>
      <c r="IH413" s="117"/>
      <c r="II413" s="117"/>
      <c r="IJ413" s="117"/>
      <c r="IK413" s="117"/>
      <c r="IL413" s="117"/>
      <c r="IM413" s="117"/>
      <c r="IN413" s="117"/>
      <c r="IO413" s="117"/>
      <c r="IP413" s="117"/>
      <c r="IQ413" s="117"/>
      <c r="IR413" s="117"/>
      <c r="IS413" s="117"/>
      <c r="IT413" s="117"/>
      <c r="IU413" s="117"/>
      <c r="IV413" s="117"/>
      <c r="IW413" s="117"/>
    </row>
    <row r="414" customFormat="false" ht="12.75" hidden="false" customHeight="false" outlineLevel="0" collapsed="false">
      <c r="A414" s="117"/>
      <c r="B414" s="128"/>
      <c r="L414" s="117"/>
      <c r="M414" s="117"/>
      <c r="N414" s="117"/>
      <c r="O414" s="117"/>
      <c r="P414" s="117"/>
      <c r="Q414" s="117"/>
      <c r="R414" s="117"/>
      <c r="S414" s="117"/>
      <c r="T414" s="117"/>
      <c r="U414" s="117"/>
      <c r="V414" s="117"/>
      <c r="W414" s="117"/>
      <c r="X414" s="117"/>
      <c r="Y414" s="117"/>
      <c r="Z414" s="117"/>
      <c r="AA414" s="117"/>
      <c r="AB414" s="117"/>
      <c r="AC414" s="117"/>
      <c r="AD414" s="117"/>
      <c r="AE414" s="117"/>
      <c r="AF414" s="117"/>
      <c r="AG414" s="117"/>
      <c r="AH414" s="117"/>
      <c r="AI414" s="117"/>
      <c r="AJ414" s="117"/>
      <c r="AK414" s="117"/>
      <c r="AL414" s="117"/>
      <c r="AM414" s="117"/>
      <c r="AN414" s="117"/>
      <c r="AO414" s="117"/>
      <c r="AP414" s="117"/>
      <c r="AQ414" s="117"/>
      <c r="AR414" s="117"/>
      <c r="AS414" s="117"/>
      <c r="AT414" s="117"/>
      <c r="AU414" s="117"/>
      <c r="AV414" s="117"/>
      <c r="AW414" s="117"/>
      <c r="AX414" s="117"/>
      <c r="AY414" s="117"/>
      <c r="AZ414" s="117"/>
      <c r="BA414" s="117"/>
      <c r="BB414" s="117"/>
      <c r="BC414" s="117"/>
      <c r="BD414" s="117"/>
      <c r="BE414" s="117"/>
      <c r="BF414" s="117"/>
      <c r="BG414" s="117"/>
      <c r="BH414" s="117"/>
      <c r="BI414" s="117"/>
      <c r="BJ414" s="117"/>
      <c r="BK414" s="117"/>
      <c r="BL414" s="117"/>
      <c r="BM414" s="117"/>
      <c r="BN414" s="117"/>
      <c r="BO414" s="117"/>
      <c r="BP414" s="117"/>
      <c r="BQ414" s="117"/>
      <c r="BR414" s="117"/>
      <c r="BS414" s="117"/>
      <c r="BT414" s="117"/>
      <c r="BU414" s="117"/>
      <c r="BV414" s="117"/>
      <c r="BW414" s="117"/>
      <c r="BX414" s="117"/>
      <c r="BY414" s="117"/>
      <c r="BZ414" s="117"/>
      <c r="CA414" s="117"/>
      <c r="CB414" s="117"/>
      <c r="CC414" s="117"/>
      <c r="CD414" s="117"/>
      <c r="CE414" s="117"/>
      <c r="CF414" s="117"/>
      <c r="CG414" s="117"/>
      <c r="CH414" s="117"/>
      <c r="CI414" s="117"/>
      <c r="CJ414" s="117"/>
      <c r="CK414" s="117"/>
      <c r="CL414" s="117"/>
      <c r="CM414" s="117"/>
      <c r="CN414" s="117"/>
      <c r="CO414" s="117"/>
      <c r="CP414" s="117"/>
      <c r="CQ414" s="117"/>
      <c r="CR414" s="117"/>
      <c r="CS414" s="117"/>
      <c r="CT414" s="117"/>
      <c r="CU414" s="117"/>
      <c r="CV414" s="117"/>
      <c r="CW414" s="117"/>
      <c r="CX414" s="117"/>
      <c r="CY414" s="117"/>
      <c r="CZ414" s="117"/>
      <c r="DA414" s="117"/>
      <c r="DB414" s="117"/>
      <c r="DC414" s="117"/>
      <c r="DD414" s="117"/>
      <c r="DE414" s="117"/>
      <c r="DF414" s="117"/>
      <c r="DG414" s="117"/>
      <c r="DH414" s="117"/>
      <c r="DI414" s="117"/>
      <c r="DJ414" s="117"/>
      <c r="DK414" s="117"/>
      <c r="DL414" s="117"/>
      <c r="DM414" s="117"/>
      <c r="DN414" s="117"/>
      <c r="DO414" s="117"/>
      <c r="DP414" s="117"/>
      <c r="DQ414" s="117"/>
      <c r="DR414" s="117"/>
      <c r="DS414" s="117"/>
      <c r="DT414" s="117"/>
      <c r="DU414" s="117"/>
      <c r="DV414" s="117"/>
      <c r="DW414" s="117"/>
      <c r="DX414" s="117"/>
      <c r="DY414" s="117"/>
      <c r="DZ414" s="117"/>
      <c r="EA414" s="117"/>
      <c r="EB414" s="117"/>
      <c r="EC414" s="117"/>
      <c r="ED414" s="117"/>
      <c r="EE414" s="117"/>
      <c r="EF414" s="117"/>
      <c r="EG414" s="117"/>
      <c r="EH414" s="117"/>
      <c r="EI414" s="117"/>
      <c r="EJ414" s="117"/>
      <c r="EK414" s="117"/>
      <c r="EL414" s="117"/>
      <c r="EM414" s="117"/>
      <c r="EN414" s="117"/>
      <c r="EO414" s="117"/>
      <c r="EP414" s="117"/>
      <c r="EQ414" s="117"/>
      <c r="ER414" s="117"/>
      <c r="ES414" s="117"/>
      <c r="ET414" s="117"/>
      <c r="EU414" s="117"/>
      <c r="EV414" s="117"/>
      <c r="EW414" s="117"/>
      <c r="EX414" s="117"/>
      <c r="EY414" s="117"/>
      <c r="EZ414" s="117"/>
      <c r="FA414" s="117"/>
      <c r="FB414" s="117"/>
      <c r="FC414" s="117"/>
      <c r="FD414" s="117"/>
      <c r="FE414" s="117"/>
      <c r="FF414" s="117"/>
      <c r="FG414" s="117"/>
      <c r="FH414" s="117"/>
      <c r="FI414" s="117"/>
      <c r="FJ414" s="117"/>
      <c r="FK414" s="117"/>
      <c r="FL414" s="117"/>
      <c r="FM414" s="117"/>
      <c r="FN414" s="117"/>
      <c r="FO414" s="117"/>
      <c r="FP414" s="117"/>
      <c r="FQ414" s="117"/>
      <c r="FR414" s="117"/>
      <c r="FS414" s="117"/>
      <c r="FT414" s="117"/>
      <c r="FU414" s="117"/>
      <c r="FV414" s="117"/>
      <c r="FW414" s="117"/>
      <c r="FX414" s="117"/>
      <c r="FY414" s="117"/>
      <c r="FZ414" s="117"/>
      <c r="GA414" s="117"/>
      <c r="GB414" s="117"/>
      <c r="GC414" s="117"/>
      <c r="GD414" s="117"/>
      <c r="GE414" s="117"/>
      <c r="GF414" s="117"/>
      <c r="GG414" s="117"/>
      <c r="GH414" s="117"/>
      <c r="GI414" s="117"/>
      <c r="GJ414" s="117"/>
      <c r="GK414" s="117"/>
      <c r="GL414" s="117"/>
      <c r="GM414" s="117"/>
      <c r="GN414" s="117"/>
      <c r="GO414" s="117"/>
      <c r="GP414" s="117"/>
      <c r="GQ414" s="117"/>
      <c r="GR414" s="117"/>
      <c r="GS414" s="117"/>
      <c r="GT414" s="117"/>
      <c r="GU414" s="117"/>
      <c r="GV414" s="117"/>
      <c r="GW414" s="117"/>
      <c r="GX414" s="117"/>
      <c r="GY414" s="117"/>
      <c r="GZ414" s="117"/>
      <c r="HA414" s="117"/>
      <c r="HB414" s="117"/>
      <c r="HC414" s="117"/>
      <c r="HD414" s="117"/>
      <c r="HE414" s="117"/>
      <c r="HF414" s="117"/>
      <c r="HG414" s="117"/>
      <c r="HH414" s="117"/>
      <c r="HI414" s="117"/>
      <c r="HJ414" s="117"/>
      <c r="HK414" s="117"/>
      <c r="HL414" s="117"/>
      <c r="HM414" s="117"/>
      <c r="HN414" s="117"/>
      <c r="HO414" s="117"/>
      <c r="HP414" s="117"/>
      <c r="HQ414" s="117"/>
      <c r="HR414" s="117"/>
      <c r="HS414" s="117"/>
      <c r="HT414" s="117"/>
      <c r="HU414" s="117"/>
      <c r="HV414" s="117"/>
      <c r="HW414" s="117"/>
      <c r="HX414" s="117"/>
      <c r="HY414" s="117"/>
      <c r="HZ414" s="117"/>
      <c r="IA414" s="117"/>
      <c r="IB414" s="117"/>
      <c r="IC414" s="117"/>
      <c r="ID414" s="117"/>
      <c r="IE414" s="117"/>
      <c r="IF414" s="117"/>
      <c r="IG414" s="117"/>
      <c r="IH414" s="117"/>
      <c r="II414" s="117"/>
      <c r="IJ414" s="117"/>
      <c r="IK414" s="117"/>
      <c r="IL414" s="117"/>
      <c r="IM414" s="117"/>
      <c r="IN414" s="117"/>
      <c r="IO414" s="117"/>
      <c r="IP414" s="117"/>
      <c r="IQ414" s="117"/>
      <c r="IR414" s="117"/>
      <c r="IS414" s="117"/>
      <c r="IT414" s="117"/>
      <c r="IU414" s="117"/>
      <c r="IV414" s="117"/>
      <c r="IW414" s="117"/>
    </row>
    <row r="415" customFormat="false" ht="12.75" hidden="false" customHeight="false" outlineLevel="0" collapsed="false">
      <c r="A415" s="117"/>
      <c r="B415" s="128"/>
      <c r="L415" s="117"/>
      <c r="M415" s="117"/>
      <c r="N415" s="117"/>
      <c r="O415" s="117"/>
      <c r="P415" s="117"/>
      <c r="Q415" s="117"/>
      <c r="R415" s="117"/>
      <c r="S415" s="117"/>
      <c r="T415" s="117"/>
      <c r="U415" s="117"/>
      <c r="V415" s="117"/>
      <c r="W415" s="117"/>
      <c r="X415" s="117"/>
      <c r="Y415" s="117"/>
      <c r="Z415" s="117"/>
      <c r="AA415" s="117"/>
      <c r="AB415" s="117"/>
      <c r="AC415" s="117"/>
      <c r="AD415" s="117"/>
      <c r="AE415" s="117"/>
      <c r="AF415" s="117"/>
      <c r="AG415" s="117"/>
      <c r="AH415" s="117"/>
      <c r="AI415" s="117"/>
      <c r="AJ415" s="117"/>
      <c r="AK415" s="117"/>
      <c r="AL415" s="117"/>
      <c r="AM415" s="117"/>
      <c r="AN415" s="117"/>
      <c r="AO415" s="117"/>
      <c r="AP415" s="117"/>
      <c r="AQ415" s="117"/>
      <c r="AR415" s="117"/>
      <c r="AS415" s="117"/>
      <c r="AT415" s="117"/>
      <c r="AU415" s="117"/>
      <c r="AV415" s="117"/>
      <c r="AW415" s="117"/>
      <c r="AX415" s="117"/>
      <c r="AY415" s="117"/>
      <c r="AZ415" s="117"/>
      <c r="BA415" s="117"/>
      <c r="BB415" s="117"/>
      <c r="BC415" s="117"/>
      <c r="BD415" s="117"/>
      <c r="BE415" s="117"/>
      <c r="BF415" s="117"/>
      <c r="BG415" s="117"/>
      <c r="BH415" s="117"/>
      <c r="BI415" s="117"/>
      <c r="BJ415" s="117"/>
      <c r="BK415" s="117"/>
      <c r="BL415" s="117"/>
      <c r="BM415" s="117"/>
      <c r="BN415" s="117"/>
      <c r="BO415" s="117"/>
      <c r="BP415" s="117"/>
      <c r="BQ415" s="117"/>
      <c r="BR415" s="117"/>
      <c r="BS415" s="117"/>
      <c r="BT415" s="117"/>
      <c r="BU415" s="117"/>
      <c r="BV415" s="117"/>
      <c r="BW415" s="117"/>
      <c r="BX415" s="117"/>
      <c r="BY415" s="117"/>
      <c r="BZ415" s="117"/>
      <c r="CA415" s="117"/>
      <c r="CB415" s="117"/>
      <c r="CC415" s="117"/>
      <c r="CD415" s="117"/>
      <c r="CE415" s="117"/>
      <c r="CF415" s="117"/>
      <c r="CG415" s="117"/>
      <c r="CH415" s="117"/>
      <c r="CI415" s="117"/>
      <c r="CJ415" s="117"/>
      <c r="CK415" s="117"/>
      <c r="CL415" s="117"/>
      <c r="CM415" s="117"/>
      <c r="CN415" s="117"/>
      <c r="CO415" s="117"/>
      <c r="CP415" s="117"/>
      <c r="CQ415" s="117"/>
      <c r="CR415" s="117"/>
      <c r="CS415" s="117"/>
      <c r="CT415" s="117"/>
      <c r="CU415" s="117"/>
      <c r="CV415" s="117"/>
      <c r="CW415" s="117"/>
      <c r="CX415" s="117"/>
      <c r="CY415" s="117"/>
      <c r="CZ415" s="117"/>
      <c r="DA415" s="117"/>
      <c r="DB415" s="117"/>
      <c r="DC415" s="117"/>
      <c r="DD415" s="117"/>
      <c r="DE415" s="117"/>
      <c r="DF415" s="117"/>
      <c r="DG415" s="117"/>
      <c r="DH415" s="117"/>
      <c r="DI415" s="117"/>
      <c r="DJ415" s="117"/>
      <c r="DK415" s="117"/>
      <c r="DL415" s="117"/>
      <c r="DM415" s="117"/>
      <c r="DN415" s="117"/>
      <c r="DO415" s="117"/>
      <c r="DP415" s="117"/>
      <c r="DQ415" s="117"/>
      <c r="DR415" s="117"/>
      <c r="DS415" s="117"/>
      <c r="DT415" s="117"/>
      <c r="DU415" s="117"/>
      <c r="DV415" s="117"/>
      <c r="DW415" s="117"/>
      <c r="DX415" s="117"/>
      <c r="DY415" s="117"/>
      <c r="DZ415" s="117"/>
      <c r="EA415" s="117"/>
      <c r="EB415" s="117"/>
      <c r="EC415" s="117"/>
      <c r="ED415" s="117"/>
      <c r="EE415" s="117"/>
      <c r="EF415" s="117"/>
      <c r="EG415" s="117"/>
      <c r="EH415" s="117"/>
      <c r="EI415" s="117"/>
      <c r="EJ415" s="117"/>
      <c r="EK415" s="117"/>
      <c r="EL415" s="117"/>
      <c r="EM415" s="117"/>
      <c r="EN415" s="117"/>
      <c r="EO415" s="117"/>
      <c r="EP415" s="117"/>
      <c r="EQ415" s="117"/>
      <c r="ER415" s="117"/>
      <c r="ES415" s="117"/>
      <c r="ET415" s="117"/>
      <c r="EU415" s="117"/>
      <c r="EV415" s="117"/>
      <c r="EW415" s="117"/>
      <c r="EX415" s="117"/>
      <c r="EY415" s="117"/>
      <c r="EZ415" s="117"/>
      <c r="FA415" s="117"/>
      <c r="FB415" s="117"/>
      <c r="FC415" s="117"/>
      <c r="FD415" s="117"/>
      <c r="FE415" s="117"/>
      <c r="FF415" s="117"/>
      <c r="FG415" s="117"/>
      <c r="FH415" s="117"/>
      <c r="FI415" s="117"/>
      <c r="FJ415" s="117"/>
      <c r="FK415" s="117"/>
      <c r="FL415" s="117"/>
      <c r="FM415" s="117"/>
      <c r="FN415" s="117"/>
      <c r="FO415" s="117"/>
      <c r="FP415" s="117"/>
      <c r="FQ415" s="117"/>
      <c r="FR415" s="117"/>
      <c r="FS415" s="117"/>
      <c r="FT415" s="117"/>
      <c r="FU415" s="117"/>
      <c r="FV415" s="117"/>
      <c r="FW415" s="117"/>
      <c r="FX415" s="117"/>
      <c r="FY415" s="117"/>
      <c r="FZ415" s="117"/>
      <c r="GA415" s="117"/>
      <c r="GB415" s="117"/>
      <c r="GC415" s="117"/>
      <c r="GD415" s="117"/>
      <c r="GE415" s="117"/>
      <c r="GF415" s="117"/>
      <c r="GG415" s="117"/>
      <c r="GH415" s="117"/>
      <c r="GI415" s="117"/>
      <c r="GJ415" s="117"/>
      <c r="GK415" s="117"/>
      <c r="GL415" s="117"/>
      <c r="GM415" s="117"/>
      <c r="GN415" s="117"/>
      <c r="GO415" s="117"/>
      <c r="GP415" s="117"/>
      <c r="GQ415" s="117"/>
      <c r="GR415" s="117"/>
      <c r="GS415" s="117"/>
      <c r="GT415" s="117"/>
      <c r="GU415" s="117"/>
      <c r="GV415" s="117"/>
      <c r="GW415" s="117"/>
      <c r="GX415" s="117"/>
      <c r="GY415" s="117"/>
      <c r="GZ415" s="117"/>
      <c r="HA415" s="117"/>
      <c r="HB415" s="117"/>
      <c r="HC415" s="117"/>
      <c r="HD415" s="117"/>
      <c r="HE415" s="117"/>
      <c r="HF415" s="117"/>
      <c r="HG415" s="117"/>
      <c r="HH415" s="117"/>
      <c r="HI415" s="117"/>
      <c r="HJ415" s="117"/>
      <c r="HK415" s="117"/>
      <c r="HL415" s="117"/>
      <c r="HM415" s="117"/>
      <c r="HN415" s="117"/>
      <c r="HO415" s="117"/>
      <c r="HP415" s="117"/>
      <c r="HQ415" s="117"/>
      <c r="HR415" s="117"/>
      <c r="HS415" s="117"/>
      <c r="HT415" s="117"/>
      <c r="HU415" s="117"/>
      <c r="HV415" s="117"/>
      <c r="HW415" s="117"/>
      <c r="HX415" s="117"/>
      <c r="HY415" s="117"/>
      <c r="HZ415" s="117"/>
      <c r="IA415" s="117"/>
      <c r="IB415" s="117"/>
      <c r="IC415" s="117"/>
      <c r="ID415" s="117"/>
      <c r="IE415" s="117"/>
      <c r="IF415" s="117"/>
      <c r="IG415" s="117"/>
      <c r="IH415" s="117"/>
      <c r="II415" s="117"/>
      <c r="IJ415" s="117"/>
      <c r="IK415" s="117"/>
      <c r="IL415" s="117"/>
      <c r="IM415" s="117"/>
      <c r="IN415" s="117"/>
      <c r="IO415" s="117"/>
      <c r="IP415" s="117"/>
      <c r="IQ415" s="117"/>
      <c r="IR415" s="117"/>
      <c r="IS415" s="117"/>
      <c r="IT415" s="117"/>
      <c r="IU415" s="117"/>
      <c r="IV415" s="117"/>
      <c r="IW415" s="117"/>
    </row>
    <row r="416" customFormat="false" ht="12.75" hidden="false" customHeight="false" outlineLevel="0" collapsed="false">
      <c r="A416" s="117"/>
      <c r="B416" s="128"/>
      <c r="L416" s="117"/>
      <c r="M416" s="117"/>
      <c r="N416" s="117"/>
      <c r="O416" s="117"/>
      <c r="P416" s="117"/>
      <c r="Q416" s="117"/>
      <c r="R416" s="117"/>
      <c r="S416" s="117"/>
      <c r="T416" s="117"/>
      <c r="U416" s="117"/>
      <c r="V416" s="117"/>
      <c r="W416" s="117"/>
      <c r="X416" s="117"/>
      <c r="Y416" s="117"/>
      <c r="Z416" s="117"/>
      <c r="AA416" s="117"/>
      <c r="AB416" s="117"/>
      <c r="AC416" s="117"/>
      <c r="AD416" s="117"/>
      <c r="AE416" s="117"/>
      <c r="AF416" s="117"/>
      <c r="AG416" s="117"/>
      <c r="AH416" s="117"/>
      <c r="AI416" s="117"/>
      <c r="AJ416" s="117"/>
      <c r="AK416" s="117"/>
      <c r="AL416" s="117"/>
      <c r="AM416" s="117"/>
      <c r="AN416" s="117"/>
      <c r="AO416" s="117"/>
      <c r="AP416" s="117"/>
      <c r="AQ416" s="117"/>
      <c r="AR416" s="117"/>
      <c r="AS416" s="117"/>
      <c r="AT416" s="117"/>
      <c r="AU416" s="117"/>
      <c r="AV416" s="117"/>
      <c r="AW416" s="117"/>
      <c r="AX416" s="117"/>
      <c r="AY416" s="117"/>
      <c r="AZ416" s="117"/>
      <c r="BA416" s="117"/>
      <c r="BB416" s="117"/>
      <c r="BC416" s="117"/>
      <c r="BD416" s="117"/>
      <c r="BE416" s="117"/>
      <c r="BF416" s="117"/>
      <c r="BG416" s="117"/>
      <c r="BH416" s="117"/>
      <c r="BI416" s="117"/>
      <c r="BJ416" s="117"/>
      <c r="BK416" s="117"/>
      <c r="BL416" s="117"/>
      <c r="BM416" s="117"/>
      <c r="BN416" s="117"/>
      <c r="BO416" s="117"/>
      <c r="BP416" s="117"/>
      <c r="BQ416" s="117"/>
      <c r="BR416" s="117"/>
      <c r="BS416" s="117"/>
      <c r="BT416" s="117"/>
      <c r="BU416" s="117"/>
      <c r="BV416" s="117"/>
      <c r="BW416" s="117"/>
      <c r="BX416" s="117"/>
      <c r="BY416" s="117"/>
      <c r="BZ416" s="117"/>
      <c r="CA416" s="117"/>
      <c r="CB416" s="117"/>
      <c r="CC416" s="117"/>
      <c r="CD416" s="117"/>
      <c r="CE416" s="117"/>
      <c r="CF416" s="117"/>
      <c r="CG416" s="117"/>
      <c r="CH416" s="117"/>
      <c r="CI416" s="117"/>
      <c r="CJ416" s="117"/>
      <c r="CK416" s="117"/>
      <c r="CL416" s="117"/>
      <c r="CM416" s="117"/>
      <c r="CN416" s="117"/>
      <c r="CO416" s="117"/>
      <c r="CP416" s="117"/>
      <c r="CQ416" s="117"/>
      <c r="CR416" s="117"/>
      <c r="CS416" s="117"/>
      <c r="CT416" s="117"/>
      <c r="CU416" s="117"/>
      <c r="CV416" s="117"/>
      <c r="CW416" s="117"/>
      <c r="CX416" s="117"/>
      <c r="CY416" s="117"/>
      <c r="CZ416" s="117"/>
      <c r="DA416" s="117"/>
      <c r="DB416" s="117"/>
      <c r="DC416" s="117"/>
      <c r="DD416" s="117"/>
      <c r="DE416" s="117"/>
      <c r="DF416" s="117"/>
      <c r="DG416" s="117"/>
      <c r="DH416" s="117"/>
      <c r="DI416" s="117"/>
      <c r="DJ416" s="117"/>
      <c r="DK416" s="117"/>
      <c r="DL416" s="117"/>
      <c r="DM416" s="117"/>
      <c r="DN416" s="117"/>
      <c r="DO416" s="117"/>
      <c r="DP416" s="117"/>
      <c r="DQ416" s="117"/>
      <c r="DR416" s="117"/>
      <c r="DS416" s="117"/>
      <c r="DT416" s="117"/>
      <c r="DU416" s="117"/>
      <c r="DV416" s="117"/>
      <c r="DW416" s="117"/>
      <c r="DX416" s="117"/>
      <c r="DY416" s="117"/>
      <c r="DZ416" s="117"/>
      <c r="EA416" s="117"/>
      <c r="EB416" s="117"/>
      <c r="EC416" s="117"/>
      <c r="ED416" s="117"/>
      <c r="EE416" s="117"/>
      <c r="EF416" s="117"/>
      <c r="EG416" s="117"/>
      <c r="EH416" s="117"/>
      <c r="EI416" s="117"/>
      <c r="EJ416" s="117"/>
      <c r="EK416" s="117"/>
      <c r="EL416" s="117"/>
      <c r="EM416" s="117"/>
      <c r="EN416" s="117"/>
      <c r="EO416" s="117"/>
      <c r="EP416" s="117"/>
      <c r="EQ416" s="117"/>
      <c r="ER416" s="117"/>
      <c r="ES416" s="117"/>
      <c r="ET416" s="117"/>
      <c r="EU416" s="117"/>
      <c r="EV416" s="117"/>
      <c r="EW416" s="117"/>
      <c r="EX416" s="117"/>
      <c r="EY416" s="117"/>
      <c r="EZ416" s="117"/>
      <c r="FA416" s="117"/>
      <c r="FB416" s="117"/>
      <c r="FC416" s="117"/>
      <c r="FD416" s="117"/>
      <c r="FE416" s="117"/>
      <c r="FF416" s="117"/>
      <c r="FG416" s="117"/>
      <c r="FH416" s="117"/>
      <c r="FI416" s="117"/>
      <c r="FJ416" s="117"/>
      <c r="FK416" s="117"/>
      <c r="FL416" s="117"/>
      <c r="FM416" s="117"/>
      <c r="FN416" s="117"/>
      <c r="FO416" s="117"/>
      <c r="FP416" s="117"/>
      <c r="FQ416" s="117"/>
      <c r="FR416" s="117"/>
      <c r="FS416" s="117"/>
      <c r="FT416" s="117"/>
      <c r="FU416" s="117"/>
      <c r="FV416" s="117"/>
      <c r="FW416" s="117"/>
      <c r="FX416" s="117"/>
      <c r="FY416" s="117"/>
      <c r="FZ416" s="117"/>
      <c r="GA416" s="117"/>
      <c r="GB416" s="117"/>
      <c r="GC416" s="117"/>
      <c r="GD416" s="117"/>
      <c r="GE416" s="117"/>
      <c r="GF416" s="117"/>
      <c r="GG416" s="117"/>
      <c r="GH416" s="117"/>
      <c r="GI416" s="117"/>
      <c r="GJ416" s="117"/>
      <c r="GK416" s="117"/>
      <c r="GL416" s="117"/>
      <c r="GM416" s="117"/>
      <c r="GN416" s="117"/>
      <c r="GO416" s="117"/>
      <c r="GP416" s="117"/>
      <c r="GQ416" s="117"/>
      <c r="GR416" s="117"/>
      <c r="GS416" s="117"/>
      <c r="GT416" s="117"/>
      <c r="GU416" s="117"/>
      <c r="GV416" s="117"/>
      <c r="GW416" s="117"/>
      <c r="GX416" s="117"/>
      <c r="GY416" s="117"/>
      <c r="GZ416" s="117"/>
      <c r="HA416" s="117"/>
      <c r="HB416" s="117"/>
      <c r="HC416" s="117"/>
      <c r="HD416" s="117"/>
      <c r="HE416" s="117"/>
      <c r="HF416" s="117"/>
      <c r="HG416" s="117"/>
      <c r="HH416" s="117"/>
      <c r="HI416" s="117"/>
      <c r="HJ416" s="117"/>
      <c r="HK416" s="117"/>
      <c r="HL416" s="117"/>
      <c r="HM416" s="117"/>
      <c r="HN416" s="117"/>
      <c r="HO416" s="117"/>
      <c r="HP416" s="117"/>
      <c r="HQ416" s="117"/>
      <c r="HR416" s="117"/>
      <c r="HS416" s="117"/>
      <c r="HT416" s="117"/>
      <c r="HU416" s="117"/>
      <c r="HV416" s="117"/>
      <c r="HW416" s="117"/>
      <c r="HX416" s="117"/>
      <c r="HY416" s="117"/>
      <c r="HZ416" s="117"/>
      <c r="IA416" s="117"/>
      <c r="IB416" s="117"/>
      <c r="IC416" s="117"/>
      <c r="ID416" s="117"/>
      <c r="IE416" s="117"/>
      <c r="IF416" s="117"/>
      <c r="IG416" s="117"/>
      <c r="IH416" s="117"/>
      <c r="II416" s="117"/>
      <c r="IJ416" s="117"/>
      <c r="IK416" s="117"/>
      <c r="IL416" s="117"/>
      <c r="IM416" s="117"/>
      <c r="IN416" s="117"/>
      <c r="IO416" s="117"/>
      <c r="IP416" s="117"/>
      <c r="IQ416" s="117"/>
      <c r="IR416" s="117"/>
      <c r="IS416" s="117"/>
      <c r="IT416" s="117"/>
      <c r="IU416" s="117"/>
      <c r="IV416" s="117"/>
      <c r="IW416" s="117"/>
    </row>
    <row r="417" customFormat="false" ht="12.75" hidden="false" customHeight="false" outlineLevel="0" collapsed="false">
      <c r="A417" s="117"/>
      <c r="B417" s="128"/>
      <c r="L417" s="117"/>
      <c r="M417" s="117"/>
      <c r="N417" s="117"/>
      <c r="O417" s="117"/>
      <c r="P417" s="117"/>
      <c r="Q417" s="117"/>
      <c r="R417" s="117"/>
      <c r="S417" s="117"/>
      <c r="T417" s="117"/>
      <c r="U417" s="117"/>
      <c r="V417" s="117"/>
      <c r="W417" s="117"/>
      <c r="X417" s="117"/>
      <c r="Y417" s="117"/>
      <c r="Z417" s="117"/>
      <c r="AA417" s="117"/>
      <c r="AB417" s="117"/>
      <c r="AC417" s="117"/>
      <c r="AD417" s="117"/>
      <c r="AE417" s="117"/>
      <c r="AF417" s="117"/>
      <c r="AG417" s="117"/>
      <c r="AH417" s="117"/>
      <c r="AI417" s="117"/>
      <c r="AJ417" s="117"/>
      <c r="AK417" s="117"/>
      <c r="AL417" s="117"/>
      <c r="AM417" s="117"/>
      <c r="AN417" s="117"/>
      <c r="AO417" s="117"/>
      <c r="AP417" s="117"/>
      <c r="AQ417" s="117"/>
      <c r="AR417" s="117"/>
      <c r="AS417" s="117"/>
      <c r="AT417" s="117"/>
      <c r="AU417" s="117"/>
      <c r="AV417" s="117"/>
      <c r="AW417" s="117"/>
      <c r="AX417" s="117"/>
      <c r="AY417" s="117"/>
      <c r="AZ417" s="117"/>
      <c r="BA417" s="117"/>
      <c r="BB417" s="117"/>
      <c r="BC417" s="117"/>
      <c r="BD417" s="117"/>
      <c r="BE417" s="117"/>
      <c r="BF417" s="117"/>
      <c r="BG417" s="117"/>
      <c r="BH417" s="117"/>
      <c r="BI417" s="117"/>
      <c r="BJ417" s="117"/>
      <c r="BK417" s="117"/>
      <c r="BL417" s="117"/>
      <c r="BM417" s="117"/>
      <c r="BN417" s="117"/>
      <c r="BO417" s="117"/>
      <c r="BP417" s="117"/>
      <c r="BQ417" s="117"/>
      <c r="BR417" s="117"/>
      <c r="BS417" s="117"/>
      <c r="BT417" s="117"/>
      <c r="BU417" s="117"/>
      <c r="BV417" s="117"/>
      <c r="BW417" s="117"/>
      <c r="BX417" s="117"/>
      <c r="BY417" s="117"/>
      <c r="BZ417" s="117"/>
      <c r="CA417" s="117"/>
      <c r="CB417" s="117"/>
      <c r="CC417" s="117"/>
      <c r="CD417" s="117"/>
      <c r="CE417" s="117"/>
      <c r="CF417" s="117"/>
      <c r="CG417" s="117"/>
      <c r="CH417" s="117"/>
      <c r="CI417" s="117"/>
      <c r="CJ417" s="117"/>
      <c r="CK417" s="117"/>
      <c r="CL417" s="117"/>
      <c r="CM417" s="117"/>
      <c r="CN417" s="117"/>
      <c r="CO417" s="117"/>
      <c r="CP417" s="117"/>
      <c r="CQ417" s="117"/>
      <c r="CR417" s="117"/>
      <c r="CS417" s="117"/>
      <c r="CT417" s="117"/>
      <c r="CU417" s="117"/>
      <c r="CV417" s="117"/>
      <c r="CW417" s="117"/>
      <c r="CX417" s="117"/>
      <c r="CY417" s="117"/>
      <c r="CZ417" s="117"/>
      <c r="DA417" s="117"/>
      <c r="DB417" s="117"/>
      <c r="DC417" s="117"/>
      <c r="DD417" s="117"/>
      <c r="DE417" s="117"/>
      <c r="DF417" s="117"/>
      <c r="DG417" s="117"/>
      <c r="DH417" s="117"/>
      <c r="DI417" s="117"/>
      <c r="DJ417" s="117"/>
      <c r="DK417" s="117"/>
      <c r="DL417" s="117"/>
      <c r="DM417" s="117"/>
      <c r="DN417" s="117"/>
      <c r="DO417" s="117"/>
      <c r="DP417" s="117"/>
      <c r="DQ417" s="117"/>
      <c r="DR417" s="117"/>
      <c r="DS417" s="117"/>
      <c r="DT417" s="117"/>
      <c r="DU417" s="117"/>
      <c r="DV417" s="117"/>
      <c r="DW417" s="117"/>
      <c r="DX417" s="117"/>
      <c r="DY417" s="117"/>
      <c r="DZ417" s="117"/>
      <c r="EA417" s="117"/>
      <c r="EB417" s="117"/>
      <c r="EC417" s="117"/>
      <c r="ED417" s="117"/>
      <c r="EE417" s="117"/>
      <c r="EF417" s="117"/>
      <c r="EG417" s="117"/>
      <c r="EH417" s="117"/>
      <c r="EI417" s="117"/>
      <c r="EJ417" s="117"/>
      <c r="EK417" s="117"/>
      <c r="EL417" s="117"/>
      <c r="EM417" s="117"/>
      <c r="EN417" s="117"/>
      <c r="EO417" s="117"/>
      <c r="EP417" s="117"/>
      <c r="EQ417" s="117"/>
      <c r="ER417" s="117"/>
      <c r="ES417" s="117"/>
      <c r="ET417" s="117"/>
      <c r="EU417" s="117"/>
      <c r="EV417" s="117"/>
      <c r="EW417" s="117"/>
      <c r="EX417" s="117"/>
      <c r="EY417" s="117"/>
      <c r="EZ417" s="117"/>
      <c r="FA417" s="117"/>
      <c r="FB417" s="117"/>
      <c r="FC417" s="117"/>
      <c r="FD417" s="117"/>
      <c r="FE417" s="117"/>
      <c r="FF417" s="117"/>
      <c r="FG417" s="117"/>
      <c r="FH417" s="117"/>
      <c r="FI417" s="117"/>
      <c r="FJ417" s="117"/>
      <c r="FK417" s="117"/>
      <c r="FL417" s="117"/>
      <c r="FM417" s="117"/>
      <c r="FN417" s="117"/>
      <c r="FO417" s="117"/>
      <c r="FP417" s="117"/>
      <c r="FQ417" s="117"/>
      <c r="FR417" s="117"/>
      <c r="FS417" s="117"/>
      <c r="FT417" s="117"/>
      <c r="FU417" s="117"/>
      <c r="FV417" s="117"/>
      <c r="FW417" s="117"/>
      <c r="FX417" s="117"/>
      <c r="FY417" s="117"/>
      <c r="FZ417" s="117"/>
      <c r="GA417" s="117"/>
      <c r="GB417" s="117"/>
      <c r="GC417" s="117"/>
      <c r="GD417" s="117"/>
      <c r="GE417" s="117"/>
      <c r="GF417" s="117"/>
      <c r="GG417" s="117"/>
      <c r="GH417" s="117"/>
      <c r="GI417" s="117"/>
      <c r="GJ417" s="117"/>
      <c r="GK417" s="117"/>
      <c r="GL417" s="117"/>
      <c r="GM417" s="117"/>
      <c r="GN417" s="117"/>
      <c r="GO417" s="117"/>
      <c r="GP417" s="117"/>
      <c r="GQ417" s="117"/>
      <c r="GR417" s="117"/>
      <c r="GS417" s="117"/>
      <c r="GT417" s="117"/>
      <c r="GU417" s="117"/>
      <c r="GV417" s="117"/>
      <c r="GW417" s="117"/>
      <c r="GX417" s="117"/>
      <c r="GY417" s="117"/>
      <c r="GZ417" s="117"/>
      <c r="HA417" s="117"/>
      <c r="HB417" s="117"/>
      <c r="HC417" s="117"/>
      <c r="HD417" s="117"/>
      <c r="HE417" s="117"/>
      <c r="HF417" s="117"/>
      <c r="HG417" s="117"/>
      <c r="HH417" s="117"/>
      <c r="HI417" s="117"/>
      <c r="HJ417" s="117"/>
      <c r="HK417" s="117"/>
      <c r="HL417" s="117"/>
      <c r="HM417" s="117"/>
      <c r="HN417" s="117"/>
      <c r="HO417" s="117"/>
      <c r="HP417" s="117"/>
      <c r="HQ417" s="117"/>
      <c r="HR417" s="117"/>
      <c r="HS417" s="117"/>
      <c r="HT417" s="117"/>
      <c r="HU417" s="117"/>
      <c r="HV417" s="117"/>
      <c r="HW417" s="117"/>
      <c r="HX417" s="117"/>
      <c r="HY417" s="117"/>
      <c r="HZ417" s="117"/>
      <c r="IA417" s="117"/>
      <c r="IB417" s="117"/>
      <c r="IC417" s="117"/>
      <c r="ID417" s="117"/>
      <c r="IE417" s="117"/>
      <c r="IF417" s="117"/>
      <c r="IG417" s="117"/>
      <c r="IH417" s="117"/>
      <c r="II417" s="117"/>
      <c r="IJ417" s="117"/>
      <c r="IK417" s="117"/>
      <c r="IL417" s="117"/>
      <c r="IM417" s="117"/>
      <c r="IN417" s="117"/>
      <c r="IO417" s="117"/>
      <c r="IP417" s="117"/>
      <c r="IQ417" s="117"/>
      <c r="IR417" s="117"/>
      <c r="IS417" s="117"/>
      <c r="IT417" s="117"/>
      <c r="IU417" s="117"/>
      <c r="IV417" s="117"/>
      <c r="IW417" s="117"/>
    </row>
    <row r="418" customFormat="false" ht="12.75" hidden="false" customHeight="false" outlineLevel="0" collapsed="false">
      <c r="A418" s="117"/>
      <c r="B418" s="128"/>
      <c r="L418" s="117"/>
      <c r="M418" s="117"/>
      <c r="N418" s="117"/>
      <c r="O418" s="117"/>
      <c r="P418" s="117"/>
      <c r="Q418" s="117"/>
      <c r="R418" s="117"/>
      <c r="S418" s="117"/>
      <c r="T418" s="117"/>
      <c r="U418" s="117"/>
      <c r="V418" s="117"/>
      <c r="W418" s="117"/>
      <c r="X418" s="117"/>
      <c r="Y418" s="117"/>
      <c r="Z418" s="117"/>
      <c r="AA418" s="117"/>
      <c r="AB418" s="117"/>
      <c r="AC418" s="117"/>
      <c r="AD418" s="117"/>
      <c r="AE418" s="117"/>
      <c r="AF418" s="117"/>
      <c r="AG418" s="117"/>
      <c r="AH418" s="117"/>
      <c r="AI418" s="117"/>
      <c r="AJ418" s="117"/>
      <c r="AK418" s="117"/>
      <c r="AL418" s="117"/>
      <c r="AM418" s="117"/>
      <c r="AN418" s="117"/>
      <c r="AO418" s="117"/>
      <c r="AP418" s="117"/>
      <c r="AQ418" s="117"/>
      <c r="AR418" s="117"/>
      <c r="AS418" s="117"/>
      <c r="AT418" s="117"/>
      <c r="AU418" s="117"/>
      <c r="AV418" s="117"/>
      <c r="AW418" s="117"/>
      <c r="AX418" s="117"/>
      <c r="AY418" s="117"/>
      <c r="AZ418" s="117"/>
      <c r="BA418" s="117"/>
      <c r="BB418" s="117"/>
      <c r="BC418" s="117"/>
      <c r="BD418" s="117"/>
      <c r="BE418" s="117"/>
      <c r="BF418" s="117"/>
      <c r="BG418" s="117"/>
      <c r="BH418" s="117"/>
      <c r="BI418" s="117"/>
      <c r="BJ418" s="117"/>
      <c r="BK418" s="117"/>
      <c r="BL418" s="117"/>
      <c r="BM418" s="117"/>
      <c r="BN418" s="117"/>
      <c r="BO418" s="117"/>
      <c r="BP418" s="117"/>
      <c r="BQ418" s="117"/>
      <c r="BR418" s="117"/>
      <c r="BS418" s="117"/>
      <c r="BT418" s="117"/>
      <c r="BU418" s="117"/>
      <c r="BV418" s="117"/>
      <c r="BW418" s="117"/>
      <c r="BX418" s="117"/>
      <c r="BY418" s="117"/>
      <c r="BZ418" s="117"/>
      <c r="CA418" s="117"/>
      <c r="CB418" s="117"/>
      <c r="CC418" s="117"/>
      <c r="CD418" s="117"/>
      <c r="CE418" s="117"/>
      <c r="CF418" s="117"/>
      <c r="CG418" s="117"/>
      <c r="CH418" s="117"/>
      <c r="CI418" s="117"/>
      <c r="CJ418" s="117"/>
      <c r="CK418" s="117"/>
      <c r="CL418" s="117"/>
      <c r="CM418" s="117"/>
      <c r="CN418" s="117"/>
      <c r="CO418" s="117"/>
      <c r="CP418" s="117"/>
      <c r="CQ418" s="117"/>
      <c r="CR418" s="117"/>
      <c r="CS418" s="117"/>
      <c r="CT418" s="117"/>
      <c r="CU418" s="117"/>
      <c r="CV418" s="117"/>
      <c r="CW418" s="117"/>
      <c r="CX418" s="117"/>
      <c r="CY418" s="117"/>
      <c r="CZ418" s="117"/>
      <c r="DA418" s="117"/>
      <c r="DB418" s="117"/>
      <c r="DC418" s="117"/>
      <c r="DD418" s="117"/>
      <c r="DE418" s="117"/>
      <c r="DF418" s="117"/>
      <c r="DG418" s="117"/>
      <c r="DH418" s="117"/>
      <c r="DI418" s="117"/>
      <c r="DJ418" s="117"/>
      <c r="DK418" s="117"/>
      <c r="DL418" s="117"/>
      <c r="DM418" s="117"/>
      <c r="DN418" s="117"/>
      <c r="DO418" s="117"/>
      <c r="DP418" s="117"/>
      <c r="DQ418" s="117"/>
      <c r="DR418" s="117"/>
      <c r="DS418" s="117"/>
      <c r="DT418" s="117"/>
      <c r="DU418" s="117"/>
      <c r="DV418" s="117"/>
      <c r="DW418" s="117"/>
      <c r="DX418" s="117"/>
      <c r="DY418" s="117"/>
      <c r="DZ418" s="117"/>
      <c r="EA418" s="117"/>
      <c r="EB418" s="117"/>
      <c r="EC418" s="117"/>
      <c r="ED418" s="117"/>
      <c r="EE418" s="117"/>
      <c r="EF418" s="117"/>
      <c r="EG418" s="117"/>
      <c r="EH418" s="117"/>
      <c r="EI418" s="117"/>
      <c r="EJ418" s="117"/>
      <c r="EK418" s="117"/>
      <c r="EL418" s="117"/>
      <c r="EM418" s="117"/>
      <c r="EN418" s="117"/>
      <c r="EO418" s="117"/>
      <c r="EP418" s="117"/>
      <c r="EQ418" s="117"/>
      <c r="ER418" s="117"/>
      <c r="ES418" s="117"/>
      <c r="ET418" s="117"/>
      <c r="EU418" s="117"/>
      <c r="EV418" s="117"/>
      <c r="EW418" s="117"/>
      <c r="EX418" s="117"/>
      <c r="EY418" s="117"/>
      <c r="EZ418" s="117"/>
      <c r="FA418" s="117"/>
      <c r="FB418" s="117"/>
      <c r="FC418" s="117"/>
      <c r="FD418" s="117"/>
      <c r="FE418" s="117"/>
      <c r="FF418" s="117"/>
      <c r="FG418" s="117"/>
      <c r="FH418" s="117"/>
      <c r="FI418" s="117"/>
      <c r="FJ418" s="117"/>
      <c r="FK418" s="117"/>
      <c r="FL418" s="117"/>
      <c r="FM418" s="117"/>
      <c r="FN418" s="117"/>
      <c r="FO418" s="117"/>
      <c r="FP418" s="117"/>
      <c r="FQ418" s="117"/>
      <c r="FR418" s="117"/>
      <c r="FS418" s="117"/>
      <c r="FT418" s="117"/>
      <c r="FU418" s="117"/>
      <c r="FV418" s="117"/>
      <c r="FW418" s="117"/>
      <c r="FX418" s="117"/>
      <c r="FY418" s="117"/>
      <c r="FZ418" s="117"/>
      <c r="GA418" s="117"/>
      <c r="GB418" s="117"/>
      <c r="GC418" s="117"/>
      <c r="GD418" s="117"/>
      <c r="GE418" s="117"/>
      <c r="GF418" s="117"/>
      <c r="GG418" s="117"/>
      <c r="GH418" s="117"/>
      <c r="GI418" s="117"/>
      <c r="GJ418" s="117"/>
      <c r="GK418" s="117"/>
      <c r="GL418" s="117"/>
      <c r="GM418" s="117"/>
      <c r="GN418" s="117"/>
      <c r="GO418" s="117"/>
      <c r="GP418" s="117"/>
      <c r="GQ418" s="117"/>
      <c r="GR418" s="117"/>
      <c r="GS418" s="117"/>
      <c r="GT418" s="117"/>
      <c r="GU418" s="117"/>
      <c r="GV418" s="117"/>
      <c r="GW418" s="117"/>
      <c r="GX418" s="117"/>
      <c r="GY418" s="117"/>
      <c r="GZ418" s="117"/>
      <c r="HA418" s="117"/>
      <c r="HB418" s="117"/>
      <c r="HC418" s="117"/>
      <c r="HD418" s="117"/>
      <c r="HE418" s="117"/>
      <c r="HF418" s="117"/>
      <c r="HG418" s="117"/>
      <c r="HH418" s="117"/>
      <c r="HI418" s="117"/>
      <c r="HJ418" s="117"/>
      <c r="HK418" s="117"/>
      <c r="HL418" s="117"/>
      <c r="HM418" s="117"/>
      <c r="HN418" s="117"/>
      <c r="HO418" s="117"/>
      <c r="HP418" s="117"/>
      <c r="HQ418" s="117"/>
      <c r="HR418" s="117"/>
      <c r="HS418" s="117"/>
      <c r="HT418" s="117"/>
      <c r="HU418" s="117"/>
      <c r="HV418" s="117"/>
      <c r="HW418" s="117"/>
      <c r="HX418" s="117"/>
      <c r="HY418" s="117"/>
      <c r="HZ418" s="117"/>
      <c r="IA418" s="117"/>
      <c r="IB418" s="117"/>
      <c r="IC418" s="117"/>
      <c r="ID418" s="117"/>
      <c r="IE418" s="117"/>
      <c r="IF418" s="117"/>
      <c r="IG418" s="117"/>
      <c r="IH418" s="117"/>
      <c r="II418" s="117"/>
      <c r="IJ418" s="117"/>
      <c r="IK418" s="117"/>
      <c r="IL418" s="117"/>
      <c r="IM418" s="117"/>
      <c r="IN418" s="117"/>
      <c r="IO418" s="117"/>
      <c r="IP418" s="117"/>
      <c r="IQ418" s="117"/>
      <c r="IR418" s="117"/>
      <c r="IS418" s="117"/>
      <c r="IT418" s="117"/>
      <c r="IU418" s="117"/>
      <c r="IV418" s="117"/>
      <c r="IW418" s="117"/>
    </row>
    <row r="419" customFormat="false" ht="12.75" hidden="false" customHeight="false" outlineLevel="0" collapsed="false">
      <c r="A419" s="117"/>
      <c r="B419" s="128"/>
      <c r="L419" s="117"/>
      <c r="M419" s="117"/>
      <c r="N419" s="117"/>
      <c r="O419" s="117"/>
      <c r="P419" s="117"/>
      <c r="Q419" s="117"/>
      <c r="R419" s="117"/>
      <c r="S419" s="117"/>
      <c r="T419" s="117"/>
      <c r="U419" s="117"/>
      <c r="V419" s="117"/>
      <c r="W419" s="117"/>
      <c r="X419" s="117"/>
      <c r="Y419" s="117"/>
      <c r="Z419" s="117"/>
      <c r="AA419" s="117"/>
      <c r="AB419" s="117"/>
      <c r="AC419" s="117"/>
      <c r="AD419" s="117"/>
      <c r="AE419" s="117"/>
      <c r="AF419" s="117"/>
      <c r="AG419" s="117"/>
      <c r="AH419" s="117"/>
      <c r="AI419" s="117"/>
      <c r="AJ419" s="117"/>
      <c r="AK419" s="117"/>
      <c r="AL419" s="117"/>
      <c r="AM419" s="117"/>
      <c r="AN419" s="117"/>
      <c r="AO419" s="117"/>
      <c r="AP419" s="117"/>
      <c r="AQ419" s="117"/>
      <c r="AR419" s="117"/>
      <c r="AS419" s="117"/>
      <c r="AT419" s="117"/>
      <c r="AU419" s="117"/>
      <c r="AV419" s="117"/>
      <c r="AW419" s="117"/>
      <c r="AX419" s="117"/>
      <c r="AY419" s="117"/>
      <c r="AZ419" s="117"/>
      <c r="BA419" s="117"/>
      <c r="BB419" s="117"/>
      <c r="BC419" s="117"/>
      <c r="BD419" s="117"/>
      <c r="BE419" s="117"/>
      <c r="BF419" s="117"/>
      <c r="BG419" s="117"/>
      <c r="BH419" s="117"/>
      <c r="BI419" s="117"/>
      <c r="BJ419" s="117"/>
      <c r="BK419" s="117"/>
      <c r="BL419" s="117"/>
      <c r="BM419" s="117"/>
      <c r="BN419" s="117"/>
      <c r="BO419" s="117"/>
      <c r="BP419" s="117"/>
      <c r="BQ419" s="117"/>
      <c r="BR419" s="117"/>
      <c r="BS419" s="117"/>
      <c r="BT419" s="117"/>
      <c r="BU419" s="117"/>
      <c r="BV419" s="117"/>
      <c r="BW419" s="117"/>
      <c r="BX419" s="117"/>
      <c r="BY419" s="117"/>
      <c r="BZ419" s="117"/>
      <c r="CA419" s="117"/>
      <c r="CB419" s="117"/>
      <c r="CC419" s="117"/>
      <c r="CD419" s="117"/>
      <c r="CE419" s="117"/>
      <c r="CF419" s="117"/>
      <c r="CG419" s="117"/>
      <c r="CH419" s="117"/>
      <c r="CI419" s="117"/>
      <c r="CJ419" s="117"/>
      <c r="CK419" s="117"/>
      <c r="CL419" s="117"/>
      <c r="CM419" s="117"/>
      <c r="CN419" s="117"/>
      <c r="CO419" s="117"/>
      <c r="CP419" s="117"/>
      <c r="CQ419" s="117"/>
      <c r="CR419" s="117"/>
      <c r="CS419" s="117"/>
      <c r="CT419" s="117"/>
      <c r="CU419" s="117"/>
      <c r="CV419" s="117"/>
      <c r="CW419" s="117"/>
      <c r="CX419" s="117"/>
      <c r="CY419" s="117"/>
      <c r="CZ419" s="117"/>
      <c r="DA419" s="117"/>
      <c r="DB419" s="117"/>
      <c r="DC419" s="117"/>
      <c r="DD419" s="117"/>
      <c r="DE419" s="117"/>
      <c r="DF419" s="117"/>
      <c r="DG419" s="117"/>
      <c r="DH419" s="117"/>
      <c r="DI419" s="117"/>
      <c r="DJ419" s="117"/>
      <c r="DK419" s="117"/>
      <c r="DL419" s="117"/>
      <c r="DM419" s="117"/>
      <c r="DN419" s="117"/>
      <c r="DO419" s="117"/>
      <c r="DP419" s="117"/>
      <c r="DQ419" s="117"/>
      <c r="DR419" s="117"/>
      <c r="DS419" s="117"/>
      <c r="DT419" s="117"/>
      <c r="DU419" s="117"/>
      <c r="DV419" s="117"/>
      <c r="DW419" s="117"/>
      <c r="DX419" s="117"/>
      <c r="DY419" s="117"/>
      <c r="DZ419" s="117"/>
      <c r="EA419" s="117"/>
      <c r="EB419" s="117"/>
      <c r="EC419" s="117"/>
      <c r="ED419" s="117"/>
      <c r="EE419" s="117"/>
      <c r="EF419" s="117"/>
      <c r="EG419" s="117"/>
      <c r="EH419" s="117"/>
      <c r="EI419" s="117"/>
      <c r="EJ419" s="117"/>
      <c r="EK419" s="117"/>
      <c r="EL419" s="117"/>
      <c r="EM419" s="117"/>
      <c r="EN419" s="117"/>
      <c r="EO419" s="117"/>
      <c r="EP419" s="117"/>
      <c r="EQ419" s="117"/>
      <c r="ER419" s="117"/>
      <c r="ES419" s="117"/>
      <c r="ET419" s="117"/>
      <c r="EU419" s="117"/>
      <c r="EV419" s="117"/>
      <c r="EW419" s="117"/>
      <c r="EX419" s="117"/>
      <c r="EY419" s="117"/>
      <c r="EZ419" s="117"/>
      <c r="FA419" s="117"/>
      <c r="FB419" s="117"/>
      <c r="FC419" s="117"/>
      <c r="FD419" s="117"/>
      <c r="FE419" s="117"/>
      <c r="FF419" s="117"/>
      <c r="FG419" s="117"/>
      <c r="FH419" s="117"/>
      <c r="FI419" s="117"/>
      <c r="FJ419" s="117"/>
      <c r="FK419" s="117"/>
      <c r="FL419" s="117"/>
      <c r="FM419" s="117"/>
      <c r="FN419" s="117"/>
      <c r="FO419" s="117"/>
      <c r="FP419" s="117"/>
      <c r="FQ419" s="117"/>
      <c r="FR419" s="117"/>
      <c r="FS419" s="117"/>
      <c r="FT419" s="117"/>
      <c r="FU419" s="117"/>
      <c r="FV419" s="117"/>
      <c r="FW419" s="117"/>
      <c r="FX419" s="117"/>
      <c r="FY419" s="117"/>
      <c r="FZ419" s="117"/>
      <c r="GA419" s="117"/>
      <c r="GB419" s="117"/>
      <c r="GC419" s="117"/>
      <c r="GD419" s="117"/>
      <c r="GE419" s="117"/>
      <c r="GF419" s="117"/>
      <c r="GG419" s="117"/>
      <c r="GH419" s="117"/>
      <c r="GI419" s="117"/>
      <c r="GJ419" s="117"/>
      <c r="GK419" s="117"/>
      <c r="GL419" s="117"/>
      <c r="GM419" s="117"/>
      <c r="GN419" s="117"/>
      <c r="GO419" s="117"/>
      <c r="GP419" s="117"/>
      <c r="GQ419" s="117"/>
      <c r="GR419" s="117"/>
      <c r="GS419" s="117"/>
      <c r="GT419" s="117"/>
      <c r="GU419" s="117"/>
      <c r="GV419" s="117"/>
      <c r="GW419" s="117"/>
      <c r="GX419" s="117"/>
      <c r="GY419" s="117"/>
      <c r="GZ419" s="117"/>
      <c r="HA419" s="117"/>
      <c r="HB419" s="117"/>
      <c r="HC419" s="117"/>
      <c r="HD419" s="117"/>
      <c r="HE419" s="117"/>
      <c r="HF419" s="117"/>
      <c r="HG419" s="117"/>
      <c r="HH419" s="117"/>
      <c r="HI419" s="117"/>
      <c r="HJ419" s="117"/>
      <c r="HK419" s="117"/>
      <c r="HL419" s="117"/>
      <c r="HM419" s="117"/>
      <c r="HN419" s="117"/>
      <c r="HO419" s="117"/>
      <c r="HP419" s="117"/>
      <c r="HQ419" s="117"/>
      <c r="HR419" s="117"/>
      <c r="HS419" s="117"/>
      <c r="HT419" s="117"/>
      <c r="HU419" s="117"/>
      <c r="HV419" s="117"/>
      <c r="HW419" s="117"/>
      <c r="HX419" s="117"/>
      <c r="HY419" s="117"/>
      <c r="HZ419" s="117"/>
      <c r="IA419" s="117"/>
      <c r="IB419" s="117"/>
      <c r="IC419" s="117"/>
      <c r="ID419" s="117"/>
      <c r="IE419" s="117"/>
      <c r="IF419" s="117"/>
      <c r="IG419" s="117"/>
      <c r="IH419" s="117"/>
      <c r="II419" s="117"/>
      <c r="IJ419" s="117"/>
      <c r="IK419" s="117"/>
      <c r="IL419" s="117"/>
      <c r="IM419" s="117"/>
      <c r="IN419" s="117"/>
      <c r="IO419" s="117"/>
      <c r="IP419" s="117"/>
      <c r="IQ419" s="117"/>
      <c r="IR419" s="117"/>
      <c r="IS419" s="117"/>
      <c r="IT419" s="117"/>
      <c r="IU419" s="117"/>
      <c r="IV419" s="117"/>
      <c r="IW419" s="117"/>
    </row>
    <row r="420" customFormat="false" ht="12.75" hidden="false" customHeight="false" outlineLevel="0" collapsed="false">
      <c r="A420" s="117"/>
      <c r="B420" s="128"/>
      <c r="L420" s="117"/>
      <c r="M420" s="117"/>
      <c r="N420" s="117"/>
      <c r="O420" s="117"/>
      <c r="P420" s="117"/>
      <c r="Q420" s="117"/>
      <c r="R420" s="117"/>
      <c r="S420" s="117"/>
      <c r="T420" s="117"/>
      <c r="U420" s="117"/>
      <c r="V420" s="117"/>
      <c r="W420" s="117"/>
      <c r="X420" s="117"/>
      <c r="Y420" s="117"/>
      <c r="Z420" s="117"/>
      <c r="AA420" s="117"/>
      <c r="AB420" s="117"/>
      <c r="AC420" s="117"/>
      <c r="AD420" s="117"/>
      <c r="AE420" s="117"/>
      <c r="AF420" s="117"/>
      <c r="AG420" s="117"/>
      <c r="AH420" s="117"/>
      <c r="AI420" s="117"/>
      <c r="AJ420" s="117"/>
      <c r="AK420" s="117"/>
      <c r="AL420" s="117"/>
      <c r="AM420" s="117"/>
      <c r="AN420" s="117"/>
      <c r="AO420" s="117"/>
      <c r="AP420" s="117"/>
      <c r="AQ420" s="117"/>
      <c r="AR420" s="117"/>
      <c r="AS420" s="117"/>
      <c r="AT420" s="117"/>
      <c r="AU420" s="117"/>
      <c r="AV420" s="117"/>
      <c r="AW420" s="117"/>
      <c r="AX420" s="117"/>
      <c r="AY420" s="117"/>
      <c r="AZ420" s="117"/>
      <c r="BA420" s="117"/>
      <c r="BB420" s="117"/>
      <c r="BC420" s="117"/>
      <c r="BD420" s="117"/>
      <c r="BE420" s="117"/>
      <c r="BF420" s="117"/>
      <c r="BG420" s="117"/>
      <c r="BH420" s="117"/>
      <c r="BI420" s="117"/>
      <c r="BJ420" s="117"/>
      <c r="BK420" s="117"/>
      <c r="BL420" s="117"/>
      <c r="BM420" s="117"/>
      <c r="BN420" s="117"/>
      <c r="BO420" s="117"/>
      <c r="BP420" s="117"/>
      <c r="BQ420" s="117"/>
      <c r="BR420" s="117"/>
      <c r="BS420" s="117"/>
      <c r="BT420" s="117"/>
      <c r="BU420" s="117"/>
      <c r="BV420" s="117"/>
      <c r="BW420" s="117"/>
      <c r="BX420" s="117"/>
      <c r="BY420" s="117"/>
      <c r="BZ420" s="117"/>
      <c r="CA420" s="117"/>
      <c r="CB420" s="117"/>
      <c r="CC420" s="117"/>
      <c r="CD420" s="117"/>
      <c r="CE420" s="117"/>
      <c r="CF420" s="117"/>
      <c r="CG420" s="117"/>
      <c r="CH420" s="117"/>
      <c r="CI420" s="117"/>
      <c r="CJ420" s="117"/>
      <c r="CK420" s="117"/>
      <c r="CL420" s="117"/>
      <c r="CM420" s="117"/>
      <c r="CN420" s="117"/>
      <c r="CO420" s="117"/>
      <c r="CP420" s="117"/>
      <c r="CQ420" s="117"/>
      <c r="CR420" s="117"/>
      <c r="CS420" s="117"/>
      <c r="CT420" s="117"/>
      <c r="CU420" s="117"/>
      <c r="CV420" s="117"/>
      <c r="CW420" s="117"/>
      <c r="CX420" s="117"/>
      <c r="CY420" s="117"/>
      <c r="CZ420" s="117"/>
      <c r="DA420" s="117"/>
      <c r="DB420" s="117"/>
      <c r="DC420" s="117"/>
      <c r="DD420" s="117"/>
      <c r="DE420" s="117"/>
      <c r="DF420" s="117"/>
      <c r="DG420" s="117"/>
      <c r="DH420" s="117"/>
      <c r="DI420" s="117"/>
      <c r="DJ420" s="117"/>
      <c r="DK420" s="117"/>
      <c r="DL420" s="117"/>
      <c r="DM420" s="117"/>
      <c r="DN420" s="117"/>
      <c r="DO420" s="117"/>
      <c r="DP420" s="117"/>
      <c r="DQ420" s="117"/>
      <c r="DR420" s="117"/>
      <c r="DS420" s="117"/>
      <c r="DT420" s="117"/>
      <c r="DU420" s="117"/>
      <c r="DV420" s="117"/>
      <c r="DW420" s="117"/>
      <c r="DX420" s="117"/>
      <c r="DY420" s="117"/>
      <c r="DZ420" s="117"/>
      <c r="EA420" s="117"/>
      <c r="EB420" s="117"/>
      <c r="EC420" s="117"/>
      <c r="ED420" s="117"/>
      <c r="EE420" s="117"/>
      <c r="EF420" s="117"/>
      <c r="EG420" s="117"/>
      <c r="EH420" s="117"/>
      <c r="EI420" s="117"/>
      <c r="EJ420" s="117"/>
      <c r="EK420" s="117"/>
      <c r="EL420" s="117"/>
      <c r="EM420" s="117"/>
      <c r="EN420" s="117"/>
      <c r="EO420" s="117"/>
      <c r="EP420" s="117"/>
      <c r="EQ420" s="117"/>
      <c r="ER420" s="117"/>
      <c r="ES420" s="117"/>
      <c r="ET420" s="117"/>
      <c r="EU420" s="117"/>
      <c r="EV420" s="117"/>
      <c r="EW420" s="117"/>
      <c r="EX420" s="117"/>
      <c r="EY420" s="117"/>
      <c r="EZ420" s="117"/>
      <c r="FA420" s="117"/>
      <c r="FB420" s="117"/>
      <c r="FC420" s="117"/>
      <c r="FD420" s="117"/>
      <c r="FE420" s="117"/>
      <c r="FF420" s="117"/>
      <c r="FG420" s="117"/>
      <c r="FH420" s="117"/>
      <c r="FI420" s="117"/>
      <c r="FJ420" s="117"/>
      <c r="FK420" s="117"/>
      <c r="FL420" s="117"/>
      <c r="FM420" s="117"/>
      <c r="FN420" s="117"/>
      <c r="FO420" s="117"/>
      <c r="FP420" s="117"/>
      <c r="FQ420" s="117"/>
      <c r="FR420" s="117"/>
      <c r="FS420" s="117"/>
      <c r="FT420" s="117"/>
      <c r="FU420" s="117"/>
      <c r="FV420" s="117"/>
      <c r="FW420" s="117"/>
      <c r="FX420" s="117"/>
      <c r="FY420" s="117"/>
      <c r="FZ420" s="117"/>
      <c r="GA420" s="117"/>
      <c r="GB420" s="117"/>
      <c r="GC420" s="117"/>
      <c r="GD420" s="117"/>
      <c r="GE420" s="117"/>
      <c r="GF420" s="117"/>
      <c r="GG420" s="117"/>
      <c r="GH420" s="117"/>
      <c r="GI420" s="117"/>
      <c r="GJ420" s="117"/>
      <c r="GK420" s="117"/>
      <c r="GL420" s="117"/>
      <c r="GM420" s="117"/>
      <c r="GN420" s="117"/>
      <c r="GO420" s="117"/>
      <c r="GP420" s="117"/>
      <c r="GQ420" s="117"/>
      <c r="GR420" s="117"/>
      <c r="GS420" s="117"/>
      <c r="GT420" s="117"/>
      <c r="GU420" s="117"/>
      <c r="GV420" s="117"/>
      <c r="GW420" s="117"/>
      <c r="GX420" s="117"/>
      <c r="GY420" s="117"/>
      <c r="GZ420" s="117"/>
      <c r="HA420" s="117"/>
      <c r="HB420" s="117"/>
      <c r="HC420" s="117"/>
      <c r="HD420" s="117"/>
      <c r="HE420" s="117"/>
      <c r="HF420" s="117"/>
      <c r="HG420" s="117"/>
      <c r="HH420" s="117"/>
      <c r="HI420" s="117"/>
      <c r="HJ420" s="117"/>
      <c r="HK420" s="117"/>
      <c r="HL420" s="117"/>
      <c r="HM420" s="117"/>
      <c r="HN420" s="117"/>
      <c r="HO420" s="117"/>
      <c r="HP420" s="117"/>
      <c r="HQ420" s="117"/>
      <c r="HR420" s="117"/>
      <c r="HS420" s="117"/>
      <c r="HT420" s="117"/>
      <c r="HU420" s="117"/>
      <c r="HV420" s="117"/>
      <c r="HW420" s="117"/>
      <c r="HX420" s="117"/>
      <c r="HY420" s="117"/>
      <c r="HZ420" s="117"/>
      <c r="IA420" s="117"/>
      <c r="IB420" s="117"/>
      <c r="IC420" s="117"/>
      <c r="ID420" s="117"/>
      <c r="IE420" s="117"/>
      <c r="IF420" s="117"/>
      <c r="IG420" s="117"/>
      <c r="IH420" s="117"/>
      <c r="II420" s="117"/>
      <c r="IJ420" s="117"/>
      <c r="IK420" s="117"/>
      <c r="IL420" s="117"/>
      <c r="IM420" s="117"/>
      <c r="IN420" s="117"/>
      <c r="IO420" s="117"/>
      <c r="IP420" s="117"/>
      <c r="IQ420" s="117"/>
      <c r="IR420" s="117"/>
      <c r="IS420" s="117"/>
      <c r="IT420" s="117"/>
      <c r="IU420" s="117"/>
      <c r="IV420" s="117"/>
      <c r="IW420" s="117"/>
    </row>
    <row r="421" customFormat="false" ht="12.75" hidden="false" customHeight="false" outlineLevel="0" collapsed="false">
      <c r="A421" s="117"/>
      <c r="B421" s="128"/>
      <c r="L421" s="117"/>
      <c r="M421" s="117"/>
      <c r="N421" s="117"/>
      <c r="O421" s="117"/>
      <c r="P421" s="117"/>
      <c r="Q421" s="117"/>
      <c r="R421" s="117"/>
      <c r="S421" s="117"/>
      <c r="T421" s="117"/>
      <c r="U421" s="117"/>
      <c r="V421" s="117"/>
      <c r="W421" s="117"/>
      <c r="X421" s="117"/>
      <c r="Y421" s="117"/>
      <c r="Z421" s="117"/>
      <c r="AA421" s="117"/>
      <c r="AB421" s="117"/>
      <c r="AC421" s="117"/>
      <c r="AD421" s="117"/>
      <c r="AE421" s="117"/>
      <c r="AF421" s="117"/>
      <c r="AG421" s="117"/>
      <c r="AH421" s="117"/>
      <c r="AI421" s="117"/>
      <c r="AJ421" s="117"/>
      <c r="AK421" s="117"/>
      <c r="AL421" s="117"/>
      <c r="AM421" s="117"/>
      <c r="AN421" s="117"/>
      <c r="AO421" s="117"/>
      <c r="AP421" s="117"/>
      <c r="AQ421" s="117"/>
      <c r="AR421" s="117"/>
      <c r="AS421" s="117"/>
      <c r="AT421" s="117"/>
      <c r="AU421" s="117"/>
      <c r="AV421" s="117"/>
      <c r="AW421" s="117"/>
      <c r="AX421" s="117"/>
      <c r="AY421" s="117"/>
      <c r="AZ421" s="117"/>
      <c r="BA421" s="117"/>
      <c r="BB421" s="117"/>
      <c r="BC421" s="117"/>
      <c r="BD421" s="117"/>
      <c r="BE421" s="117"/>
      <c r="BF421" s="117"/>
      <c r="BG421" s="117"/>
      <c r="BH421" s="117"/>
      <c r="BI421" s="117"/>
      <c r="BJ421" s="117"/>
      <c r="BK421" s="117"/>
      <c r="BL421" s="117"/>
      <c r="BM421" s="117"/>
      <c r="BN421" s="117"/>
      <c r="BO421" s="117"/>
      <c r="BP421" s="117"/>
      <c r="BQ421" s="117"/>
      <c r="BR421" s="117"/>
      <c r="BS421" s="117"/>
      <c r="BT421" s="117"/>
      <c r="BU421" s="117"/>
      <c r="BV421" s="117"/>
      <c r="BW421" s="117"/>
      <c r="BX421" s="117"/>
      <c r="BY421" s="117"/>
      <c r="BZ421" s="117"/>
      <c r="CA421" s="117"/>
      <c r="CB421" s="117"/>
      <c r="CC421" s="117"/>
      <c r="CD421" s="117"/>
      <c r="CE421" s="117"/>
      <c r="CF421" s="117"/>
      <c r="CG421" s="117"/>
      <c r="CH421" s="117"/>
      <c r="CI421" s="117"/>
      <c r="CJ421" s="117"/>
      <c r="CK421" s="117"/>
      <c r="CL421" s="117"/>
      <c r="CM421" s="117"/>
      <c r="CN421" s="117"/>
      <c r="CO421" s="117"/>
      <c r="CP421" s="117"/>
      <c r="CQ421" s="117"/>
      <c r="CR421" s="117"/>
      <c r="CS421" s="117"/>
      <c r="CT421" s="117"/>
      <c r="CU421" s="117"/>
      <c r="CV421" s="117"/>
      <c r="CW421" s="117"/>
      <c r="CX421" s="117"/>
      <c r="CY421" s="117"/>
      <c r="CZ421" s="117"/>
      <c r="DA421" s="117"/>
      <c r="DB421" s="117"/>
      <c r="DC421" s="117"/>
      <c r="DD421" s="117"/>
      <c r="DE421" s="117"/>
      <c r="DF421" s="117"/>
      <c r="DG421" s="117"/>
      <c r="DH421" s="117"/>
      <c r="DI421" s="117"/>
      <c r="DJ421" s="117"/>
      <c r="DK421" s="117"/>
      <c r="DL421" s="117"/>
      <c r="DM421" s="117"/>
      <c r="DN421" s="117"/>
      <c r="DO421" s="117"/>
      <c r="DP421" s="117"/>
      <c r="DQ421" s="117"/>
      <c r="DR421" s="117"/>
      <c r="DS421" s="117"/>
      <c r="DT421" s="117"/>
      <c r="DU421" s="117"/>
      <c r="DV421" s="117"/>
      <c r="DW421" s="117"/>
      <c r="DX421" s="117"/>
      <c r="DY421" s="117"/>
      <c r="DZ421" s="117"/>
      <c r="EA421" s="117"/>
      <c r="EB421" s="117"/>
      <c r="EC421" s="117"/>
      <c r="ED421" s="117"/>
      <c r="EE421" s="117"/>
      <c r="EF421" s="117"/>
      <c r="EG421" s="117"/>
      <c r="EH421" s="117"/>
      <c r="EI421" s="117"/>
      <c r="EJ421" s="117"/>
      <c r="EK421" s="117"/>
      <c r="EL421" s="117"/>
      <c r="EM421" s="117"/>
      <c r="EN421" s="117"/>
      <c r="EO421" s="117"/>
      <c r="EP421" s="117"/>
      <c r="EQ421" s="117"/>
      <c r="ER421" s="117"/>
      <c r="ES421" s="117"/>
      <c r="ET421" s="117"/>
      <c r="EU421" s="117"/>
      <c r="EV421" s="117"/>
      <c r="EW421" s="117"/>
      <c r="EX421" s="117"/>
      <c r="EY421" s="117"/>
      <c r="EZ421" s="117"/>
      <c r="FA421" s="117"/>
      <c r="FB421" s="117"/>
      <c r="FC421" s="117"/>
      <c r="FD421" s="117"/>
      <c r="FE421" s="117"/>
      <c r="FF421" s="117"/>
      <c r="FG421" s="117"/>
      <c r="FH421" s="117"/>
      <c r="FI421" s="117"/>
      <c r="FJ421" s="117"/>
      <c r="FK421" s="117"/>
      <c r="FL421" s="117"/>
      <c r="FM421" s="117"/>
      <c r="FN421" s="117"/>
      <c r="FO421" s="117"/>
      <c r="FP421" s="117"/>
      <c r="FQ421" s="117"/>
      <c r="FR421" s="117"/>
      <c r="FS421" s="117"/>
      <c r="FT421" s="117"/>
      <c r="FU421" s="117"/>
      <c r="FV421" s="117"/>
      <c r="FW421" s="117"/>
      <c r="FX421" s="117"/>
      <c r="FY421" s="117"/>
      <c r="FZ421" s="117"/>
      <c r="GA421" s="117"/>
      <c r="GB421" s="117"/>
      <c r="GC421" s="117"/>
      <c r="GD421" s="117"/>
      <c r="GE421" s="117"/>
      <c r="GF421" s="117"/>
      <c r="GG421" s="117"/>
      <c r="GH421" s="117"/>
      <c r="GI421" s="117"/>
      <c r="GJ421" s="117"/>
      <c r="GK421" s="117"/>
      <c r="GL421" s="117"/>
      <c r="GM421" s="117"/>
      <c r="GN421" s="117"/>
      <c r="GO421" s="117"/>
      <c r="GP421" s="117"/>
      <c r="GQ421" s="117"/>
      <c r="GR421" s="117"/>
      <c r="GS421" s="117"/>
      <c r="GT421" s="117"/>
      <c r="GU421" s="117"/>
      <c r="GV421" s="117"/>
      <c r="GW421" s="117"/>
      <c r="GX421" s="117"/>
      <c r="GY421" s="117"/>
      <c r="GZ421" s="117"/>
      <c r="HA421" s="117"/>
      <c r="HB421" s="117"/>
      <c r="HC421" s="117"/>
      <c r="HD421" s="117"/>
      <c r="HE421" s="117"/>
      <c r="HF421" s="117"/>
      <c r="HG421" s="117"/>
      <c r="HH421" s="117"/>
      <c r="HI421" s="117"/>
      <c r="HJ421" s="117"/>
      <c r="HK421" s="117"/>
      <c r="HL421" s="117"/>
      <c r="HM421" s="117"/>
      <c r="HN421" s="117"/>
      <c r="HO421" s="117"/>
      <c r="HP421" s="117"/>
      <c r="HQ421" s="117"/>
      <c r="HR421" s="117"/>
      <c r="HS421" s="117"/>
      <c r="HT421" s="117"/>
      <c r="HU421" s="117"/>
      <c r="HV421" s="117"/>
      <c r="HW421" s="117"/>
      <c r="HX421" s="117"/>
      <c r="HY421" s="117"/>
      <c r="HZ421" s="117"/>
      <c r="IA421" s="117"/>
      <c r="IB421" s="117"/>
      <c r="IC421" s="117"/>
      <c r="ID421" s="117"/>
      <c r="IE421" s="117"/>
      <c r="IF421" s="117"/>
      <c r="IG421" s="117"/>
      <c r="IH421" s="117"/>
      <c r="II421" s="117"/>
      <c r="IJ421" s="117"/>
      <c r="IK421" s="117"/>
      <c r="IL421" s="117"/>
      <c r="IM421" s="117"/>
      <c r="IN421" s="117"/>
      <c r="IO421" s="117"/>
      <c r="IP421" s="117"/>
      <c r="IQ421" s="117"/>
      <c r="IR421" s="117"/>
      <c r="IS421" s="117"/>
      <c r="IT421" s="117"/>
      <c r="IU421" s="117"/>
      <c r="IV421" s="117"/>
      <c r="IW421" s="117"/>
    </row>
    <row r="422" customFormat="false" ht="12.75" hidden="false" customHeight="false" outlineLevel="0" collapsed="false">
      <c r="A422" s="117"/>
      <c r="B422" s="128"/>
      <c r="L422" s="117"/>
      <c r="M422" s="117"/>
      <c r="N422" s="117"/>
      <c r="O422" s="117"/>
      <c r="P422" s="117"/>
      <c r="Q422" s="117"/>
      <c r="R422" s="117"/>
      <c r="S422" s="117"/>
      <c r="T422" s="117"/>
      <c r="U422" s="117"/>
      <c r="V422" s="117"/>
      <c r="W422" s="117"/>
      <c r="X422" s="117"/>
      <c r="Y422" s="117"/>
      <c r="Z422" s="117"/>
      <c r="AA422" s="117"/>
      <c r="AB422" s="117"/>
      <c r="AC422" s="117"/>
      <c r="AD422" s="117"/>
      <c r="AE422" s="117"/>
      <c r="AF422" s="117"/>
      <c r="AG422" s="117"/>
      <c r="AH422" s="117"/>
      <c r="AI422" s="117"/>
      <c r="AJ422" s="117"/>
      <c r="AK422" s="117"/>
      <c r="AL422" s="117"/>
      <c r="AM422" s="117"/>
      <c r="AN422" s="117"/>
      <c r="AO422" s="117"/>
      <c r="AP422" s="117"/>
      <c r="AQ422" s="117"/>
      <c r="AR422" s="117"/>
      <c r="AS422" s="117"/>
      <c r="AT422" s="117"/>
      <c r="AU422" s="117"/>
      <c r="AV422" s="117"/>
      <c r="AW422" s="117"/>
      <c r="AX422" s="117"/>
      <c r="AY422" s="117"/>
      <c r="AZ422" s="117"/>
      <c r="BA422" s="117"/>
      <c r="BB422" s="117"/>
      <c r="BC422" s="117"/>
      <c r="BD422" s="117"/>
      <c r="BE422" s="117"/>
      <c r="BF422" s="117"/>
      <c r="BG422" s="117"/>
      <c r="BH422" s="117"/>
      <c r="BI422" s="117"/>
      <c r="BJ422" s="117"/>
      <c r="BK422" s="117"/>
      <c r="BL422" s="117"/>
      <c r="BM422" s="117"/>
      <c r="BN422" s="117"/>
      <c r="BO422" s="117"/>
      <c r="BP422" s="117"/>
      <c r="BQ422" s="117"/>
      <c r="BR422" s="117"/>
      <c r="BS422" s="117"/>
      <c r="BT422" s="117"/>
      <c r="BU422" s="117"/>
      <c r="BV422" s="117"/>
      <c r="BW422" s="117"/>
      <c r="BX422" s="117"/>
      <c r="BY422" s="117"/>
      <c r="BZ422" s="117"/>
      <c r="CA422" s="117"/>
      <c r="CB422" s="117"/>
      <c r="CC422" s="117"/>
      <c r="CD422" s="117"/>
      <c r="CE422" s="117"/>
      <c r="CF422" s="117"/>
      <c r="CG422" s="117"/>
      <c r="CH422" s="117"/>
      <c r="CI422" s="117"/>
      <c r="CJ422" s="117"/>
      <c r="CK422" s="117"/>
      <c r="CL422" s="117"/>
      <c r="CM422" s="117"/>
      <c r="CN422" s="117"/>
      <c r="CO422" s="117"/>
      <c r="CP422" s="117"/>
      <c r="CQ422" s="117"/>
      <c r="CR422" s="117"/>
      <c r="CS422" s="117"/>
      <c r="CT422" s="117"/>
      <c r="CU422" s="117"/>
      <c r="CV422" s="117"/>
      <c r="CW422" s="117"/>
      <c r="CX422" s="117"/>
      <c r="CY422" s="117"/>
      <c r="CZ422" s="117"/>
      <c r="DA422" s="117"/>
      <c r="DB422" s="117"/>
      <c r="DC422" s="117"/>
      <c r="DD422" s="117"/>
      <c r="DE422" s="117"/>
      <c r="DF422" s="117"/>
      <c r="DG422" s="117"/>
      <c r="DH422" s="117"/>
      <c r="DI422" s="117"/>
      <c r="DJ422" s="117"/>
      <c r="DK422" s="117"/>
      <c r="DL422" s="117"/>
      <c r="DM422" s="117"/>
      <c r="DN422" s="117"/>
      <c r="DO422" s="117"/>
      <c r="DP422" s="117"/>
      <c r="DQ422" s="117"/>
      <c r="DR422" s="117"/>
      <c r="DS422" s="117"/>
      <c r="DT422" s="117"/>
      <c r="DU422" s="117"/>
      <c r="DV422" s="117"/>
      <c r="DW422" s="117"/>
      <c r="DX422" s="117"/>
      <c r="DY422" s="117"/>
      <c r="DZ422" s="117"/>
      <c r="EA422" s="117"/>
      <c r="EB422" s="117"/>
      <c r="EC422" s="117"/>
      <c r="ED422" s="117"/>
      <c r="EE422" s="117"/>
      <c r="EF422" s="117"/>
      <c r="EG422" s="117"/>
      <c r="EH422" s="117"/>
      <c r="EI422" s="117"/>
      <c r="EJ422" s="117"/>
      <c r="EK422" s="117"/>
      <c r="EL422" s="117"/>
      <c r="EM422" s="117"/>
      <c r="EN422" s="117"/>
      <c r="EO422" s="117"/>
      <c r="EP422" s="117"/>
      <c r="EQ422" s="117"/>
      <c r="ER422" s="117"/>
      <c r="ES422" s="117"/>
      <c r="ET422" s="117"/>
      <c r="EU422" s="117"/>
      <c r="EV422" s="117"/>
      <c r="EW422" s="117"/>
      <c r="EX422" s="117"/>
      <c r="EY422" s="117"/>
      <c r="EZ422" s="117"/>
      <c r="FA422" s="117"/>
      <c r="FB422" s="117"/>
      <c r="FC422" s="117"/>
      <c r="FD422" s="117"/>
      <c r="FE422" s="117"/>
      <c r="FF422" s="117"/>
      <c r="FG422" s="117"/>
      <c r="FH422" s="117"/>
      <c r="FI422" s="117"/>
      <c r="FJ422" s="117"/>
      <c r="FK422" s="117"/>
      <c r="FL422" s="117"/>
      <c r="FM422" s="117"/>
      <c r="FN422" s="117"/>
      <c r="FO422" s="117"/>
      <c r="FP422" s="117"/>
      <c r="FQ422" s="117"/>
      <c r="FR422" s="117"/>
      <c r="FS422" s="117"/>
      <c r="FT422" s="117"/>
      <c r="FU422" s="117"/>
      <c r="FV422" s="117"/>
      <c r="FW422" s="117"/>
      <c r="FX422" s="117"/>
      <c r="FY422" s="117"/>
      <c r="FZ422" s="117"/>
      <c r="GA422" s="117"/>
      <c r="GB422" s="117"/>
      <c r="GC422" s="117"/>
      <c r="GD422" s="117"/>
      <c r="GE422" s="117"/>
      <c r="GF422" s="117"/>
      <c r="GG422" s="117"/>
      <c r="GH422" s="117"/>
      <c r="GI422" s="117"/>
      <c r="GJ422" s="117"/>
      <c r="GK422" s="117"/>
      <c r="GL422" s="117"/>
      <c r="GM422" s="117"/>
      <c r="GN422" s="117"/>
      <c r="GO422" s="117"/>
      <c r="GP422" s="117"/>
      <c r="GQ422" s="117"/>
      <c r="GR422" s="117"/>
      <c r="GS422" s="117"/>
      <c r="GT422" s="117"/>
      <c r="GU422" s="117"/>
      <c r="GV422" s="117"/>
      <c r="GW422" s="117"/>
      <c r="GX422" s="117"/>
      <c r="GY422" s="117"/>
      <c r="GZ422" s="117"/>
      <c r="HA422" s="117"/>
      <c r="HB422" s="117"/>
      <c r="HC422" s="117"/>
      <c r="HD422" s="117"/>
      <c r="HE422" s="117"/>
      <c r="HF422" s="117"/>
      <c r="HG422" s="117"/>
      <c r="HH422" s="117"/>
      <c r="HI422" s="117"/>
      <c r="HJ422" s="117"/>
      <c r="HK422" s="117"/>
      <c r="HL422" s="117"/>
      <c r="HM422" s="117"/>
      <c r="HN422" s="117"/>
      <c r="HO422" s="117"/>
      <c r="HP422" s="117"/>
      <c r="HQ422" s="117"/>
      <c r="HR422" s="117"/>
      <c r="HS422" s="117"/>
      <c r="HT422" s="117"/>
      <c r="HU422" s="117"/>
      <c r="HV422" s="117"/>
      <c r="HW422" s="117"/>
      <c r="HX422" s="117"/>
      <c r="HY422" s="117"/>
      <c r="HZ422" s="117"/>
      <c r="IA422" s="117"/>
      <c r="IB422" s="117"/>
      <c r="IC422" s="117"/>
      <c r="ID422" s="117"/>
      <c r="IE422" s="117"/>
      <c r="IF422" s="117"/>
      <c r="IG422" s="117"/>
      <c r="IH422" s="117"/>
      <c r="II422" s="117"/>
      <c r="IJ422" s="117"/>
      <c r="IK422" s="117"/>
      <c r="IL422" s="117"/>
      <c r="IM422" s="117"/>
      <c r="IN422" s="117"/>
      <c r="IO422" s="117"/>
      <c r="IP422" s="117"/>
      <c r="IQ422" s="117"/>
      <c r="IR422" s="117"/>
      <c r="IS422" s="117"/>
      <c r="IT422" s="117"/>
      <c r="IU422" s="117"/>
      <c r="IV422" s="117"/>
      <c r="IW422" s="117"/>
    </row>
    <row r="423" customFormat="false" ht="12.75" hidden="false" customHeight="false" outlineLevel="0" collapsed="false">
      <c r="A423" s="117"/>
      <c r="B423" s="128"/>
      <c r="L423" s="117"/>
      <c r="M423" s="117"/>
      <c r="N423" s="117"/>
      <c r="O423" s="117"/>
      <c r="P423" s="117"/>
      <c r="Q423" s="117"/>
      <c r="R423" s="117"/>
      <c r="S423" s="117"/>
      <c r="T423" s="117"/>
      <c r="U423" s="117"/>
      <c r="V423" s="117"/>
      <c r="W423" s="117"/>
      <c r="X423" s="117"/>
      <c r="Y423" s="117"/>
      <c r="Z423" s="117"/>
      <c r="AA423" s="117"/>
      <c r="AB423" s="117"/>
      <c r="AC423" s="117"/>
      <c r="AD423" s="117"/>
      <c r="AE423" s="117"/>
      <c r="AF423" s="117"/>
      <c r="AG423" s="117"/>
      <c r="AH423" s="117"/>
      <c r="AI423" s="117"/>
      <c r="AJ423" s="117"/>
      <c r="AK423" s="117"/>
      <c r="AL423" s="117"/>
      <c r="AM423" s="117"/>
      <c r="AN423" s="117"/>
      <c r="AO423" s="117"/>
      <c r="AP423" s="117"/>
      <c r="AQ423" s="117"/>
      <c r="AR423" s="117"/>
      <c r="AS423" s="117"/>
      <c r="AT423" s="117"/>
      <c r="AU423" s="117"/>
      <c r="AV423" s="117"/>
      <c r="AW423" s="117"/>
      <c r="AX423" s="117"/>
      <c r="AY423" s="117"/>
      <c r="AZ423" s="117"/>
      <c r="BA423" s="117"/>
      <c r="BB423" s="117"/>
      <c r="BC423" s="117"/>
      <c r="BD423" s="117"/>
      <c r="BE423" s="117"/>
      <c r="BF423" s="117"/>
      <c r="BG423" s="117"/>
      <c r="BH423" s="117"/>
      <c r="BI423" s="117"/>
      <c r="BJ423" s="117"/>
      <c r="BK423" s="117"/>
      <c r="BL423" s="117"/>
      <c r="BM423" s="117"/>
      <c r="BN423" s="117"/>
      <c r="BO423" s="117"/>
      <c r="BP423" s="117"/>
      <c r="BQ423" s="117"/>
      <c r="BR423" s="117"/>
      <c r="BS423" s="117"/>
      <c r="BT423" s="117"/>
      <c r="BU423" s="117"/>
      <c r="BV423" s="117"/>
      <c r="BW423" s="117"/>
      <c r="BX423" s="117"/>
      <c r="BY423" s="117"/>
      <c r="BZ423" s="117"/>
      <c r="CA423" s="117"/>
      <c r="CB423" s="117"/>
      <c r="CC423" s="117"/>
      <c r="CD423" s="117"/>
      <c r="CE423" s="117"/>
      <c r="CF423" s="117"/>
      <c r="CG423" s="117"/>
      <c r="CH423" s="117"/>
      <c r="CI423" s="117"/>
      <c r="CJ423" s="117"/>
      <c r="CK423" s="117"/>
      <c r="CL423" s="117"/>
      <c r="CM423" s="117"/>
      <c r="CN423" s="117"/>
      <c r="CO423" s="117"/>
      <c r="CP423" s="117"/>
      <c r="CQ423" s="117"/>
      <c r="CR423" s="117"/>
      <c r="CS423" s="117"/>
      <c r="CT423" s="117"/>
      <c r="CU423" s="117"/>
      <c r="CV423" s="117"/>
      <c r="CW423" s="117"/>
      <c r="CX423" s="117"/>
      <c r="CY423" s="117"/>
      <c r="CZ423" s="117"/>
      <c r="DA423" s="117"/>
      <c r="DB423" s="117"/>
      <c r="DC423" s="117"/>
      <c r="DD423" s="117"/>
      <c r="DE423" s="117"/>
      <c r="DF423" s="117"/>
      <c r="DG423" s="117"/>
      <c r="DH423" s="117"/>
      <c r="DI423" s="117"/>
      <c r="DJ423" s="117"/>
      <c r="DK423" s="117"/>
      <c r="DL423" s="117"/>
      <c r="DM423" s="117"/>
      <c r="DN423" s="117"/>
      <c r="DO423" s="117"/>
      <c r="DP423" s="117"/>
      <c r="DQ423" s="117"/>
      <c r="DR423" s="117"/>
      <c r="DS423" s="117"/>
      <c r="DT423" s="117"/>
      <c r="DU423" s="117"/>
      <c r="DV423" s="117"/>
      <c r="DW423" s="117"/>
      <c r="DX423" s="117"/>
      <c r="DY423" s="117"/>
      <c r="DZ423" s="117"/>
      <c r="EA423" s="117"/>
      <c r="EB423" s="117"/>
      <c r="EC423" s="117"/>
      <c r="ED423" s="117"/>
      <c r="EE423" s="117"/>
      <c r="EF423" s="117"/>
      <c r="EG423" s="117"/>
      <c r="EH423" s="117"/>
      <c r="EI423" s="117"/>
      <c r="EJ423" s="117"/>
      <c r="EK423" s="117"/>
      <c r="EL423" s="117"/>
      <c r="EM423" s="117"/>
      <c r="EN423" s="117"/>
      <c r="EO423" s="117"/>
      <c r="EP423" s="117"/>
      <c r="EQ423" s="117"/>
      <c r="ER423" s="117"/>
      <c r="ES423" s="117"/>
      <c r="ET423" s="117"/>
      <c r="EU423" s="117"/>
      <c r="EV423" s="117"/>
      <c r="EW423" s="117"/>
      <c r="EX423" s="117"/>
      <c r="EY423" s="117"/>
      <c r="EZ423" s="117"/>
      <c r="FA423" s="117"/>
      <c r="FB423" s="117"/>
      <c r="FC423" s="117"/>
      <c r="FD423" s="117"/>
      <c r="FE423" s="117"/>
      <c r="FF423" s="117"/>
      <c r="FG423" s="117"/>
      <c r="FH423" s="117"/>
      <c r="FI423" s="117"/>
      <c r="FJ423" s="117"/>
      <c r="FK423" s="117"/>
      <c r="FL423" s="117"/>
      <c r="FM423" s="117"/>
      <c r="FN423" s="117"/>
      <c r="FO423" s="117"/>
      <c r="FP423" s="117"/>
      <c r="FQ423" s="117"/>
      <c r="FR423" s="117"/>
      <c r="FS423" s="117"/>
      <c r="FT423" s="117"/>
      <c r="FU423" s="117"/>
      <c r="FV423" s="117"/>
      <c r="FW423" s="117"/>
      <c r="FX423" s="117"/>
      <c r="FY423" s="117"/>
      <c r="FZ423" s="117"/>
      <c r="GA423" s="117"/>
      <c r="GB423" s="117"/>
      <c r="GC423" s="117"/>
      <c r="GD423" s="117"/>
      <c r="GE423" s="117"/>
      <c r="GF423" s="117"/>
      <c r="GG423" s="117"/>
      <c r="GH423" s="117"/>
      <c r="GI423" s="117"/>
      <c r="GJ423" s="117"/>
      <c r="GK423" s="117"/>
      <c r="GL423" s="117"/>
      <c r="GM423" s="117"/>
      <c r="GN423" s="117"/>
      <c r="GO423" s="117"/>
      <c r="GP423" s="117"/>
      <c r="GQ423" s="117"/>
      <c r="GR423" s="117"/>
      <c r="GS423" s="117"/>
      <c r="GT423" s="117"/>
      <c r="GU423" s="117"/>
      <c r="GV423" s="117"/>
      <c r="GW423" s="117"/>
      <c r="GX423" s="117"/>
      <c r="GY423" s="117"/>
      <c r="GZ423" s="117"/>
      <c r="HA423" s="117"/>
      <c r="HB423" s="117"/>
      <c r="HC423" s="117"/>
      <c r="HD423" s="117"/>
      <c r="HE423" s="117"/>
      <c r="HF423" s="117"/>
      <c r="HG423" s="117"/>
      <c r="HH423" s="117"/>
      <c r="HI423" s="117"/>
      <c r="HJ423" s="117"/>
      <c r="HK423" s="117"/>
      <c r="HL423" s="117"/>
      <c r="HM423" s="117"/>
      <c r="HN423" s="117"/>
      <c r="HO423" s="117"/>
      <c r="HP423" s="117"/>
      <c r="HQ423" s="117"/>
      <c r="HR423" s="117"/>
      <c r="HS423" s="117"/>
      <c r="HT423" s="117"/>
      <c r="HU423" s="117"/>
      <c r="HV423" s="117"/>
      <c r="HW423" s="117"/>
      <c r="HX423" s="117"/>
      <c r="HY423" s="117"/>
      <c r="HZ423" s="117"/>
      <c r="IA423" s="117"/>
      <c r="IB423" s="117"/>
      <c r="IC423" s="117"/>
      <c r="ID423" s="117"/>
      <c r="IE423" s="117"/>
      <c r="IF423" s="117"/>
      <c r="IG423" s="117"/>
      <c r="IH423" s="117"/>
      <c r="II423" s="117"/>
      <c r="IJ423" s="117"/>
      <c r="IK423" s="117"/>
      <c r="IL423" s="117"/>
      <c r="IM423" s="117"/>
      <c r="IN423" s="117"/>
      <c r="IO423" s="117"/>
      <c r="IP423" s="117"/>
      <c r="IQ423" s="117"/>
      <c r="IR423" s="117"/>
      <c r="IS423" s="117"/>
      <c r="IT423" s="117"/>
      <c r="IU423" s="117"/>
      <c r="IV423" s="117"/>
      <c r="IW423" s="117"/>
    </row>
    <row r="424" customFormat="false" ht="12.75" hidden="false" customHeight="false" outlineLevel="0" collapsed="false">
      <c r="A424" s="117"/>
      <c r="B424" s="128"/>
      <c r="L424" s="117"/>
      <c r="M424" s="117"/>
      <c r="N424" s="117"/>
      <c r="O424" s="117"/>
      <c r="P424" s="117"/>
      <c r="Q424" s="117"/>
      <c r="R424" s="117"/>
      <c r="S424" s="117"/>
      <c r="T424" s="117"/>
      <c r="U424" s="117"/>
      <c r="V424" s="117"/>
      <c r="W424" s="117"/>
      <c r="X424" s="117"/>
      <c r="Y424" s="117"/>
      <c r="Z424" s="117"/>
      <c r="AA424" s="117"/>
      <c r="AB424" s="117"/>
      <c r="AC424" s="117"/>
      <c r="AD424" s="117"/>
      <c r="AE424" s="117"/>
      <c r="AF424" s="117"/>
      <c r="AG424" s="117"/>
      <c r="AH424" s="117"/>
      <c r="AI424" s="117"/>
      <c r="AJ424" s="117"/>
      <c r="AK424" s="117"/>
      <c r="AL424" s="117"/>
      <c r="AM424" s="117"/>
      <c r="AN424" s="117"/>
      <c r="AO424" s="117"/>
      <c r="AP424" s="117"/>
      <c r="AQ424" s="117"/>
      <c r="AR424" s="117"/>
      <c r="AS424" s="117"/>
      <c r="AT424" s="117"/>
      <c r="AU424" s="117"/>
      <c r="AV424" s="117"/>
      <c r="AW424" s="117"/>
      <c r="AX424" s="117"/>
      <c r="AY424" s="117"/>
      <c r="AZ424" s="117"/>
      <c r="BA424" s="117"/>
      <c r="BB424" s="117"/>
      <c r="BC424" s="117"/>
      <c r="BD424" s="117"/>
      <c r="BE424" s="117"/>
      <c r="BF424" s="117"/>
      <c r="BG424" s="117"/>
      <c r="BH424" s="117"/>
      <c r="BI424" s="117"/>
      <c r="BJ424" s="117"/>
      <c r="BK424" s="117"/>
      <c r="BL424" s="117"/>
      <c r="BM424" s="117"/>
      <c r="BN424" s="117"/>
      <c r="BO424" s="117"/>
      <c r="BP424" s="117"/>
      <c r="BQ424" s="117"/>
      <c r="BR424" s="117"/>
      <c r="BS424" s="117"/>
      <c r="BT424" s="117"/>
      <c r="BU424" s="117"/>
      <c r="BV424" s="117"/>
      <c r="BW424" s="117"/>
      <c r="BX424" s="117"/>
      <c r="BY424" s="117"/>
      <c r="BZ424" s="117"/>
      <c r="CA424" s="117"/>
      <c r="CB424" s="117"/>
      <c r="CC424" s="117"/>
      <c r="CD424" s="117"/>
      <c r="CE424" s="117"/>
      <c r="CF424" s="117"/>
      <c r="CG424" s="117"/>
      <c r="CH424" s="117"/>
      <c r="CI424" s="117"/>
      <c r="CJ424" s="117"/>
      <c r="CK424" s="117"/>
      <c r="CL424" s="117"/>
      <c r="CM424" s="117"/>
      <c r="CN424" s="117"/>
      <c r="CO424" s="117"/>
      <c r="CP424" s="117"/>
      <c r="CQ424" s="117"/>
      <c r="CR424" s="117"/>
      <c r="CS424" s="117"/>
      <c r="CT424" s="117"/>
      <c r="CU424" s="117"/>
      <c r="CV424" s="117"/>
      <c r="CW424" s="117"/>
      <c r="CX424" s="117"/>
      <c r="CY424" s="117"/>
      <c r="CZ424" s="117"/>
      <c r="DA424" s="117"/>
      <c r="DB424" s="117"/>
      <c r="DC424" s="117"/>
      <c r="DD424" s="117"/>
      <c r="DE424" s="117"/>
      <c r="DF424" s="117"/>
      <c r="DG424" s="117"/>
      <c r="DH424" s="117"/>
      <c r="DI424" s="117"/>
      <c r="DJ424" s="117"/>
      <c r="DK424" s="117"/>
      <c r="DL424" s="117"/>
      <c r="DM424" s="117"/>
      <c r="DN424" s="117"/>
      <c r="DO424" s="117"/>
      <c r="DP424" s="117"/>
      <c r="DQ424" s="117"/>
      <c r="DR424" s="117"/>
      <c r="DS424" s="117"/>
      <c r="DT424" s="117"/>
      <c r="DU424" s="117"/>
      <c r="DV424" s="117"/>
      <c r="DW424" s="117"/>
      <c r="DX424" s="117"/>
      <c r="DY424" s="117"/>
      <c r="DZ424" s="117"/>
      <c r="EA424" s="117"/>
      <c r="EB424" s="117"/>
      <c r="EC424" s="117"/>
      <c r="ED424" s="117"/>
      <c r="EE424" s="117"/>
      <c r="EF424" s="117"/>
      <c r="EG424" s="117"/>
      <c r="EH424" s="117"/>
      <c r="EI424" s="117"/>
      <c r="EJ424" s="117"/>
      <c r="EK424" s="117"/>
      <c r="EL424" s="117"/>
      <c r="EM424" s="117"/>
      <c r="EN424" s="117"/>
      <c r="EO424" s="117"/>
      <c r="EP424" s="117"/>
      <c r="EQ424" s="117"/>
      <c r="ER424" s="117"/>
      <c r="ES424" s="117"/>
      <c r="ET424" s="117"/>
      <c r="EU424" s="117"/>
      <c r="EV424" s="117"/>
      <c r="EW424" s="117"/>
      <c r="EX424" s="117"/>
      <c r="EY424" s="117"/>
      <c r="EZ424" s="117"/>
      <c r="FA424" s="117"/>
      <c r="FB424" s="117"/>
      <c r="FC424" s="117"/>
      <c r="FD424" s="117"/>
      <c r="FE424" s="117"/>
      <c r="FF424" s="117"/>
      <c r="FG424" s="117"/>
      <c r="FH424" s="117"/>
      <c r="FI424" s="117"/>
      <c r="FJ424" s="117"/>
      <c r="FK424" s="117"/>
      <c r="FL424" s="117"/>
      <c r="FM424" s="117"/>
      <c r="FN424" s="117"/>
      <c r="FO424" s="117"/>
      <c r="FP424" s="117"/>
      <c r="FQ424" s="117"/>
      <c r="FR424" s="117"/>
      <c r="FS424" s="117"/>
      <c r="FT424" s="117"/>
      <c r="FU424" s="117"/>
      <c r="FV424" s="117"/>
      <c r="FW424" s="117"/>
      <c r="FX424" s="117"/>
      <c r="FY424" s="117"/>
      <c r="FZ424" s="117"/>
      <c r="GA424" s="117"/>
      <c r="GB424" s="117"/>
      <c r="GC424" s="117"/>
      <c r="GD424" s="117"/>
      <c r="GE424" s="117"/>
      <c r="GF424" s="117"/>
      <c r="GG424" s="117"/>
      <c r="GH424" s="117"/>
      <c r="GI424" s="117"/>
      <c r="GJ424" s="117"/>
      <c r="GK424" s="117"/>
      <c r="GL424" s="117"/>
      <c r="GM424" s="117"/>
      <c r="GN424" s="117"/>
      <c r="GO424" s="117"/>
      <c r="GP424" s="117"/>
      <c r="GQ424" s="117"/>
      <c r="GR424" s="117"/>
      <c r="GS424" s="117"/>
      <c r="GT424" s="117"/>
      <c r="GU424" s="117"/>
      <c r="GV424" s="117"/>
      <c r="GW424" s="117"/>
      <c r="GX424" s="117"/>
      <c r="GY424" s="117"/>
      <c r="GZ424" s="117"/>
      <c r="HA424" s="117"/>
      <c r="HB424" s="117"/>
      <c r="HC424" s="117"/>
      <c r="HD424" s="117"/>
      <c r="HE424" s="117"/>
      <c r="HF424" s="117"/>
      <c r="HG424" s="117"/>
      <c r="HH424" s="117"/>
      <c r="HI424" s="117"/>
      <c r="HJ424" s="117"/>
      <c r="HK424" s="117"/>
      <c r="HL424" s="117"/>
      <c r="HM424" s="117"/>
      <c r="HN424" s="117"/>
      <c r="HO424" s="117"/>
      <c r="HP424" s="117"/>
      <c r="HQ424" s="117"/>
      <c r="HR424" s="117"/>
      <c r="HS424" s="117"/>
      <c r="HT424" s="117"/>
      <c r="HU424" s="117"/>
      <c r="HV424" s="117"/>
      <c r="HW424" s="117"/>
      <c r="HX424" s="117"/>
      <c r="HY424" s="117"/>
      <c r="HZ424" s="117"/>
      <c r="IA424" s="117"/>
      <c r="IB424" s="117"/>
      <c r="IC424" s="117"/>
      <c r="ID424" s="117"/>
      <c r="IE424" s="117"/>
      <c r="IF424" s="117"/>
      <c r="IG424" s="117"/>
      <c r="IH424" s="117"/>
      <c r="II424" s="117"/>
      <c r="IJ424" s="117"/>
      <c r="IK424" s="117"/>
      <c r="IL424" s="117"/>
      <c r="IM424" s="117"/>
      <c r="IN424" s="117"/>
      <c r="IO424" s="117"/>
      <c r="IP424" s="117"/>
      <c r="IQ424" s="117"/>
      <c r="IR424" s="117"/>
      <c r="IS424" s="117"/>
      <c r="IT424" s="117"/>
      <c r="IU424" s="117"/>
      <c r="IV424" s="117"/>
      <c r="IW424" s="117"/>
    </row>
    <row r="425" customFormat="false" ht="12.75" hidden="false" customHeight="false" outlineLevel="0" collapsed="false">
      <c r="A425" s="117"/>
      <c r="B425" s="128"/>
      <c r="L425" s="117"/>
      <c r="M425" s="117"/>
      <c r="N425" s="117"/>
      <c r="O425" s="117"/>
      <c r="P425" s="117"/>
      <c r="Q425" s="117"/>
      <c r="R425" s="117"/>
      <c r="S425" s="117"/>
      <c r="T425" s="117"/>
      <c r="U425" s="117"/>
      <c r="V425" s="117"/>
      <c r="W425" s="117"/>
      <c r="X425" s="117"/>
      <c r="Y425" s="117"/>
      <c r="Z425" s="117"/>
      <c r="AA425" s="117"/>
      <c r="AB425" s="117"/>
      <c r="AC425" s="117"/>
      <c r="AD425" s="117"/>
      <c r="AE425" s="117"/>
      <c r="AF425" s="117"/>
      <c r="AG425" s="117"/>
      <c r="AH425" s="117"/>
      <c r="AI425" s="117"/>
      <c r="AJ425" s="117"/>
      <c r="AK425" s="117"/>
      <c r="AL425" s="117"/>
      <c r="AM425" s="117"/>
      <c r="AN425" s="117"/>
      <c r="AO425" s="117"/>
      <c r="AP425" s="117"/>
      <c r="AQ425" s="117"/>
      <c r="AR425" s="117"/>
      <c r="AS425" s="117"/>
      <c r="AT425" s="117"/>
      <c r="AU425" s="117"/>
      <c r="AV425" s="117"/>
      <c r="AW425" s="117"/>
      <c r="AX425" s="117"/>
      <c r="AY425" s="117"/>
      <c r="AZ425" s="117"/>
      <c r="BA425" s="117"/>
      <c r="BB425" s="117"/>
      <c r="BC425" s="117"/>
      <c r="BD425" s="117"/>
      <c r="BE425" s="117"/>
      <c r="BF425" s="117"/>
      <c r="BG425" s="117"/>
      <c r="BH425" s="117"/>
      <c r="BI425" s="117"/>
      <c r="BJ425" s="117"/>
      <c r="BK425" s="117"/>
      <c r="BL425" s="117"/>
      <c r="BM425" s="117"/>
      <c r="BN425" s="117"/>
      <c r="BO425" s="117"/>
      <c r="BP425" s="117"/>
      <c r="BQ425" s="117"/>
      <c r="BR425" s="117"/>
      <c r="BS425" s="117"/>
      <c r="BT425" s="117"/>
      <c r="BU425" s="117"/>
      <c r="BV425" s="117"/>
      <c r="BW425" s="117"/>
      <c r="BX425" s="117"/>
      <c r="BY425" s="117"/>
      <c r="BZ425" s="117"/>
      <c r="CA425" s="117"/>
      <c r="CB425" s="117"/>
      <c r="CC425" s="117"/>
      <c r="CD425" s="117"/>
      <c r="CE425" s="117"/>
      <c r="CF425" s="117"/>
      <c r="CG425" s="117"/>
      <c r="CH425" s="117"/>
      <c r="CI425" s="117"/>
      <c r="CJ425" s="117"/>
      <c r="CK425" s="117"/>
      <c r="CL425" s="117"/>
      <c r="CM425" s="117"/>
      <c r="CN425" s="117"/>
      <c r="CO425" s="117"/>
      <c r="CP425" s="117"/>
      <c r="CQ425" s="117"/>
      <c r="CR425" s="117"/>
      <c r="CS425" s="117"/>
      <c r="CT425" s="117"/>
      <c r="CU425" s="117"/>
      <c r="CV425" s="117"/>
      <c r="CW425" s="117"/>
      <c r="CX425" s="117"/>
      <c r="CY425" s="117"/>
      <c r="CZ425" s="117"/>
      <c r="DA425" s="117"/>
      <c r="DB425" s="117"/>
      <c r="DC425" s="117"/>
      <c r="DD425" s="117"/>
      <c r="DE425" s="117"/>
      <c r="DF425" s="117"/>
      <c r="DG425" s="117"/>
      <c r="DH425" s="117"/>
      <c r="DI425" s="117"/>
      <c r="DJ425" s="117"/>
      <c r="DK425" s="117"/>
      <c r="DL425" s="117"/>
      <c r="DM425" s="117"/>
      <c r="DN425" s="117"/>
      <c r="DO425" s="117"/>
      <c r="DP425" s="117"/>
      <c r="DQ425" s="117"/>
      <c r="DR425" s="117"/>
      <c r="DS425" s="117"/>
      <c r="DT425" s="117"/>
      <c r="DU425" s="117"/>
      <c r="DV425" s="117"/>
      <c r="DW425" s="117"/>
      <c r="DX425" s="117"/>
      <c r="DY425" s="117"/>
      <c r="DZ425" s="117"/>
      <c r="EA425" s="117"/>
      <c r="EB425" s="117"/>
      <c r="EC425" s="117"/>
      <c r="ED425" s="117"/>
      <c r="EE425" s="117"/>
      <c r="EF425" s="117"/>
      <c r="EG425" s="117"/>
      <c r="EH425" s="117"/>
      <c r="EI425" s="117"/>
      <c r="EJ425" s="117"/>
      <c r="EK425" s="117"/>
      <c r="EL425" s="117"/>
      <c r="EM425" s="117"/>
      <c r="EN425" s="117"/>
      <c r="EO425" s="117"/>
      <c r="EP425" s="117"/>
      <c r="EQ425" s="117"/>
      <c r="ER425" s="117"/>
      <c r="ES425" s="117"/>
      <c r="ET425" s="117"/>
      <c r="EU425" s="117"/>
      <c r="EV425" s="117"/>
      <c r="EW425" s="117"/>
      <c r="EX425" s="117"/>
      <c r="EY425" s="117"/>
      <c r="EZ425" s="117"/>
      <c r="FA425" s="117"/>
      <c r="FB425" s="117"/>
      <c r="FC425" s="117"/>
      <c r="FD425" s="117"/>
      <c r="FE425" s="117"/>
      <c r="FF425" s="117"/>
      <c r="FG425" s="117"/>
      <c r="FH425" s="117"/>
      <c r="FI425" s="117"/>
      <c r="FJ425" s="117"/>
      <c r="FK425" s="117"/>
      <c r="FL425" s="117"/>
      <c r="FM425" s="117"/>
      <c r="FN425" s="117"/>
      <c r="FO425" s="117"/>
      <c r="FP425" s="117"/>
      <c r="FQ425" s="117"/>
      <c r="FR425" s="117"/>
      <c r="FS425" s="117"/>
      <c r="FT425" s="117"/>
      <c r="FU425" s="117"/>
      <c r="FV425" s="117"/>
      <c r="FW425" s="117"/>
      <c r="FX425" s="117"/>
      <c r="FY425" s="117"/>
      <c r="FZ425" s="117"/>
      <c r="GA425" s="117"/>
      <c r="GB425" s="117"/>
      <c r="GC425" s="117"/>
      <c r="GD425" s="117"/>
      <c r="GE425" s="117"/>
      <c r="GF425" s="117"/>
      <c r="GG425" s="117"/>
      <c r="GH425" s="117"/>
      <c r="GI425" s="117"/>
      <c r="GJ425" s="117"/>
      <c r="GK425" s="117"/>
      <c r="GL425" s="117"/>
      <c r="GM425" s="117"/>
      <c r="GN425" s="117"/>
      <c r="GO425" s="117"/>
      <c r="GP425" s="117"/>
      <c r="GQ425" s="117"/>
      <c r="GR425" s="117"/>
      <c r="GS425" s="117"/>
      <c r="GT425" s="117"/>
      <c r="GU425" s="117"/>
      <c r="GV425" s="117"/>
      <c r="GW425" s="117"/>
      <c r="GX425" s="117"/>
      <c r="GY425" s="117"/>
      <c r="GZ425" s="117"/>
      <c r="HA425" s="117"/>
      <c r="HB425" s="117"/>
      <c r="HC425" s="117"/>
      <c r="HD425" s="117"/>
      <c r="HE425" s="117"/>
      <c r="HF425" s="117"/>
      <c r="HG425" s="117"/>
      <c r="HH425" s="117"/>
      <c r="HI425" s="117"/>
      <c r="HJ425" s="117"/>
      <c r="HK425" s="117"/>
      <c r="HL425" s="117"/>
      <c r="HM425" s="117"/>
      <c r="HN425" s="117"/>
      <c r="HO425" s="117"/>
      <c r="HP425" s="117"/>
      <c r="HQ425" s="117"/>
      <c r="HR425" s="117"/>
      <c r="HS425" s="117"/>
      <c r="HT425" s="117"/>
      <c r="HU425" s="117"/>
      <c r="HV425" s="117"/>
      <c r="HW425" s="117"/>
      <c r="HX425" s="117"/>
      <c r="HY425" s="117"/>
      <c r="HZ425" s="117"/>
      <c r="IA425" s="117"/>
      <c r="IB425" s="117"/>
      <c r="IC425" s="117"/>
      <c r="ID425" s="117"/>
      <c r="IE425" s="117"/>
      <c r="IF425" s="117"/>
      <c r="IG425" s="117"/>
      <c r="IH425" s="117"/>
      <c r="II425" s="117"/>
      <c r="IJ425" s="117"/>
      <c r="IK425" s="117"/>
      <c r="IL425" s="117"/>
      <c r="IM425" s="117"/>
      <c r="IN425" s="117"/>
      <c r="IO425" s="117"/>
      <c r="IP425" s="117"/>
      <c r="IQ425" s="117"/>
      <c r="IR425" s="117"/>
      <c r="IS425" s="117"/>
      <c r="IT425" s="117"/>
      <c r="IU425" s="117"/>
      <c r="IV425" s="117"/>
      <c r="IW425" s="117"/>
    </row>
    <row r="426" customFormat="false" ht="12.75" hidden="false" customHeight="false" outlineLevel="0" collapsed="false">
      <c r="A426" s="117"/>
      <c r="B426" s="128"/>
      <c r="L426" s="117"/>
      <c r="M426" s="117"/>
      <c r="N426" s="117"/>
      <c r="O426" s="117"/>
      <c r="P426" s="117"/>
      <c r="Q426" s="117"/>
      <c r="R426" s="117"/>
      <c r="S426" s="117"/>
      <c r="T426" s="117"/>
      <c r="U426" s="117"/>
      <c r="V426" s="117"/>
      <c r="W426" s="117"/>
      <c r="X426" s="117"/>
      <c r="Y426" s="117"/>
      <c r="Z426" s="117"/>
      <c r="AA426" s="117"/>
      <c r="AB426" s="117"/>
      <c r="AC426" s="117"/>
      <c r="AD426" s="117"/>
      <c r="AE426" s="117"/>
      <c r="AF426" s="117"/>
      <c r="AG426" s="117"/>
      <c r="AH426" s="117"/>
      <c r="AI426" s="117"/>
      <c r="AJ426" s="117"/>
      <c r="AK426" s="117"/>
      <c r="AL426" s="117"/>
      <c r="AM426" s="117"/>
      <c r="AN426" s="117"/>
      <c r="AO426" s="117"/>
      <c r="AP426" s="117"/>
      <c r="AQ426" s="117"/>
      <c r="AR426" s="117"/>
      <c r="AS426" s="117"/>
      <c r="AT426" s="117"/>
      <c r="AU426" s="117"/>
      <c r="AV426" s="117"/>
      <c r="AW426" s="117"/>
      <c r="AX426" s="117"/>
      <c r="AY426" s="117"/>
      <c r="AZ426" s="117"/>
      <c r="BA426" s="117"/>
      <c r="BB426" s="117"/>
      <c r="BC426" s="117"/>
      <c r="BD426" s="117"/>
      <c r="BE426" s="117"/>
      <c r="BF426" s="117"/>
      <c r="BG426" s="117"/>
      <c r="BH426" s="117"/>
      <c r="BI426" s="117"/>
      <c r="BJ426" s="117"/>
      <c r="BK426" s="117"/>
      <c r="BL426" s="117"/>
      <c r="BM426" s="117"/>
      <c r="BN426" s="117"/>
      <c r="BO426" s="117"/>
      <c r="BP426" s="117"/>
      <c r="BQ426" s="117"/>
      <c r="BR426" s="117"/>
      <c r="BS426" s="117"/>
      <c r="BT426" s="117"/>
      <c r="BU426" s="117"/>
      <c r="BV426" s="117"/>
      <c r="BW426" s="117"/>
      <c r="BX426" s="117"/>
      <c r="BY426" s="117"/>
      <c r="BZ426" s="117"/>
      <c r="CA426" s="117"/>
      <c r="CB426" s="117"/>
      <c r="CC426" s="117"/>
      <c r="CD426" s="117"/>
      <c r="CE426" s="117"/>
      <c r="CF426" s="117"/>
      <c r="CG426" s="117"/>
      <c r="CH426" s="117"/>
      <c r="CI426" s="117"/>
      <c r="CJ426" s="117"/>
      <c r="CK426" s="117"/>
      <c r="CL426" s="117"/>
      <c r="CM426" s="117"/>
      <c r="CN426" s="117"/>
      <c r="CO426" s="117"/>
      <c r="CP426" s="117"/>
      <c r="CQ426" s="117"/>
      <c r="CR426" s="117"/>
      <c r="CS426" s="117"/>
      <c r="CT426" s="117"/>
      <c r="CU426" s="117"/>
      <c r="CV426" s="117"/>
      <c r="CW426" s="117"/>
      <c r="CX426" s="117"/>
      <c r="CY426" s="117"/>
      <c r="CZ426" s="117"/>
      <c r="DA426" s="117"/>
      <c r="DB426" s="117"/>
      <c r="DC426" s="117"/>
      <c r="DD426" s="117"/>
      <c r="DE426" s="117"/>
      <c r="DF426" s="117"/>
      <c r="DG426" s="117"/>
      <c r="DH426" s="117"/>
      <c r="DI426" s="117"/>
      <c r="DJ426" s="117"/>
      <c r="DK426" s="117"/>
      <c r="DL426" s="117"/>
      <c r="DM426" s="117"/>
      <c r="DN426" s="117"/>
      <c r="DO426" s="117"/>
      <c r="DP426" s="117"/>
      <c r="DQ426" s="117"/>
      <c r="DR426" s="117"/>
      <c r="DS426" s="117"/>
      <c r="DT426" s="117"/>
      <c r="DU426" s="117"/>
      <c r="DV426" s="117"/>
      <c r="DW426" s="117"/>
      <c r="DX426" s="117"/>
      <c r="DY426" s="117"/>
      <c r="DZ426" s="117"/>
      <c r="EA426" s="117"/>
      <c r="EB426" s="117"/>
      <c r="EC426" s="117"/>
      <c r="ED426" s="117"/>
      <c r="EE426" s="117"/>
      <c r="EF426" s="117"/>
      <c r="EG426" s="117"/>
      <c r="EH426" s="117"/>
      <c r="EI426" s="117"/>
      <c r="EJ426" s="117"/>
      <c r="EK426" s="117"/>
      <c r="EL426" s="117"/>
      <c r="EM426" s="117"/>
      <c r="EN426" s="117"/>
      <c r="EO426" s="117"/>
      <c r="EP426" s="117"/>
      <c r="EQ426" s="117"/>
      <c r="ER426" s="117"/>
      <c r="ES426" s="117"/>
      <c r="ET426" s="117"/>
      <c r="EU426" s="117"/>
      <c r="EV426" s="117"/>
      <c r="EW426" s="117"/>
      <c r="EX426" s="117"/>
      <c r="EY426" s="117"/>
      <c r="EZ426" s="117"/>
      <c r="FA426" s="117"/>
      <c r="FB426" s="117"/>
      <c r="FC426" s="117"/>
      <c r="FD426" s="117"/>
      <c r="FE426" s="117"/>
      <c r="FF426" s="117"/>
      <c r="FG426" s="117"/>
      <c r="FH426" s="117"/>
      <c r="FI426" s="117"/>
      <c r="FJ426" s="117"/>
      <c r="FK426" s="117"/>
      <c r="FL426" s="117"/>
      <c r="FM426" s="117"/>
      <c r="FN426" s="117"/>
      <c r="FO426" s="117"/>
      <c r="FP426" s="117"/>
      <c r="FQ426" s="117"/>
      <c r="FR426" s="117"/>
      <c r="FS426" s="117"/>
      <c r="FT426" s="117"/>
      <c r="FU426" s="117"/>
      <c r="FV426" s="117"/>
      <c r="FW426" s="117"/>
      <c r="FX426" s="117"/>
      <c r="FY426" s="117"/>
      <c r="FZ426" s="117"/>
      <c r="GA426" s="117"/>
      <c r="GB426" s="117"/>
      <c r="GC426" s="117"/>
      <c r="GD426" s="117"/>
      <c r="GE426" s="117"/>
      <c r="GF426" s="117"/>
      <c r="GG426" s="117"/>
      <c r="GH426" s="117"/>
      <c r="GI426" s="117"/>
      <c r="GJ426" s="117"/>
      <c r="GK426" s="117"/>
      <c r="GL426" s="117"/>
      <c r="GM426" s="117"/>
      <c r="GN426" s="117"/>
      <c r="GO426" s="117"/>
      <c r="GP426" s="117"/>
      <c r="GQ426" s="117"/>
      <c r="GR426" s="117"/>
      <c r="GS426" s="117"/>
      <c r="GT426" s="117"/>
      <c r="GU426" s="117"/>
      <c r="GV426" s="117"/>
      <c r="GW426" s="117"/>
      <c r="GX426" s="117"/>
      <c r="GY426" s="117"/>
      <c r="GZ426" s="117"/>
      <c r="HA426" s="117"/>
      <c r="HB426" s="117"/>
      <c r="HC426" s="117"/>
      <c r="HD426" s="117"/>
      <c r="HE426" s="117"/>
      <c r="HF426" s="117"/>
      <c r="HG426" s="117"/>
      <c r="HH426" s="117"/>
      <c r="HI426" s="117"/>
      <c r="HJ426" s="117"/>
      <c r="HK426" s="117"/>
      <c r="HL426" s="117"/>
      <c r="HM426" s="117"/>
      <c r="HN426" s="117"/>
      <c r="HO426" s="117"/>
      <c r="HP426" s="117"/>
      <c r="HQ426" s="117"/>
      <c r="HR426" s="117"/>
      <c r="HS426" s="117"/>
      <c r="HT426" s="117"/>
      <c r="HU426" s="117"/>
      <c r="HV426" s="117"/>
      <c r="HW426" s="117"/>
      <c r="HX426" s="117"/>
      <c r="HY426" s="117"/>
      <c r="HZ426" s="117"/>
      <c r="IA426" s="117"/>
      <c r="IB426" s="117"/>
      <c r="IC426" s="117"/>
      <c r="ID426" s="117"/>
      <c r="IE426" s="117"/>
      <c r="IF426" s="117"/>
      <c r="IG426" s="117"/>
      <c r="IH426" s="117"/>
      <c r="II426" s="117"/>
      <c r="IJ426" s="117"/>
      <c r="IK426" s="117"/>
      <c r="IL426" s="117"/>
      <c r="IM426" s="117"/>
      <c r="IN426" s="117"/>
      <c r="IO426" s="117"/>
      <c r="IP426" s="117"/>
      <c r="IQ426" s="117"/>
      <c r="IR426" s="117"/>
      <c r="IS426" s="117"/>
      <c r="IT426" s="117"/>
      <c r="IU426" s="117"/>
      <c r="IV426" s="117"/>
      <c r="IW426" s="117"/>
    </row>
    <row r="427" customFormat="false" ht="12.75" hidden="false" customHeight="false" outlineLevel="0" collapsed="false">
      <c r="A427" s="117"/>
      <c r="B427" s="128"/>
      <c r="L427" s="117"/>
      <c r="M427" s="117"/>
      <c r="N427" s="117"/>
      <c r="O427" s="117"/>
      <c r="P427" s="117"/>
      <c r="Q427" s="117"/>
      <c r="R427" s="117"/>
      <c r="S427" s="117"/>
      <c r="T427" s="117"/>
      <c r="U427" s="117"/>
      <c r="V427" s="117"/>
      <c r="W427" s="117"/>
      <c r="X427" s="117"/>
      <c r="Y427" s="117"/>
      <c r="Z427" s="117"/>
      <c r="AA427" s="117"/>
      <c r="AB427" s="117"/>
      <c r="AC427" s="117"/>
      <c r="AD427" s="117"/>
      <c r="AE427" s="117"/>
      <c r="AF427" s="117"/>
      <c r="AG427" s="117"/>
      <c r="AH427" s="117"/>
      <c r="AI427" s="117"/>
      <c r="AJ427" s="117"/>
      <c r="AK427" s="117"/>
      <c r="AL427" s="117"/>
      <c r="AM427" s="117"/>
      <c r="AN427" s="117"/>
      <c r="AO427" s="117"/>
      <c r="AP427" s="117"/>
      <c r="AQ427" s="117"/>
      <c r="AR427" s="117"/>
      <c r="AS427" s="117"/>
      <c r="AT427" s="117"/>
      <c r="AU427" s="117"/>
      <c r="AV427" s="117"/>
      <c r="AW427" s="117"/>
      <c r="AX427" s="117"/>
      <c r="AY427" s="117"/>
      <c r="AZ427" s="117"/>
      <c r="BA427" s="117"/>
      <c r="BB427" s="117"/>
      <c r="BC427" s="117"/>
      <c r="BD427" s="117"/>
      <c r="BE427" s="117"/>
      <c r="BF427" s="117"/>
      <c r="BG427" s="117"/>
      <c r="BH427" s="117"/>
      <c r="BI427" s="117"/>
      <c r="BJ427" s="117"/>
      <c r="BK427" s="117"/>
      <c r="BL427" s="117"/>
      <c r="BM427" s="117"/>
      <c r="BN427" s="117"/>
      <c r="BO427" s="117"/>
      <c r="BP427" s="117"/>
      <c r="BQ427" s="117"/>
      <c r="BR427" s="117"/>
      <c r="BS427" s="117"/>
      <c r="BT427" s="117"/>
      <c r="BU427" s="117"/>
      <c r="BV427" s="117"/>
      <c r="BW427" s="117"/>
      <c r="BX427" s="117"/>
      <c r="BY427" s="117"/>
      <c r="BZ427" s="117"/>
      <c r="CA427" s="117"/>
      <c r="CB427" s="117"/>
      <c r="CC427" s="117"/>
      <c r="CD427" s="117"/>
      <c r="CE427" s="117"/>
      <c r="CF427" s="117"/>
      <c r="CG427" s="117"/>
      <c r="CH427" s="117"/>
      <c r="CI427" s="117"/>
      <c r="CJ427" s="117"/>
      <c r="CK427" s="117"/>
      <c r="CL427" s="117"/>
      <c r="CM427" s="117"/>
      <c r="CN427" s="117"/>
      <c r="CO427" s="117"/>
      <c r="CP427" s="117"/>
      <c r="CQ427" s="117"/>
      <c r="CR427" s="117"/>
      <c r="CS427" s="117"/>
      <c r="CT427" s="117"/>
      <c r="CU427" s="117"/>
      <c r="CV427" s="117"/>
      <c r="CW427" s="117"/>
      <c r="CX427" s="117"/>
      <c r="CY427" s="117"/>
      <c r="CZ427" s="117"/>
      <c r="DA427" s="117"/>
      <c r="DB427" s="117"/>
      <c r="DC427" s="117"/>
      <c r="DD427" s="117"/>
      <c r="DE427" s="117"/>
      <c r="DF427" s="117"/>
      <c r="DG427" s="117"/>
      <c r="DH427" s="117"/>
      <c r="DI427" s="117"/>
      <c r="DJ427" s="117"/>
      <c r="DK427" s="117"/>
      <c r="DL427" s="117"/>
      <c r="DM427" s="117"/>
      <c r="DN427" s="117"/>
      <c r="DO427" s="117"/>
      <c r="DP427" s="117"/>
      <c r="DQ427" s="117"/>
      <c r="DR427" s="117"/>
      <c r="DS427" s="117"/>
      <c r="DT427" s="117"/>
      <c r="DU427" s="117"/>
      <c r="DV427" s="117"/>
      <c r="DW427" s="117"/>
      <c r="DX427" s="117"/>
      <c r="DY427" s="117"/>
      <c r="DZ427" s="117"/>
      <c r="EA427" s="117"/>
      <c r="EB427" s="117"/>
      <c r="EC427" s="117"/>
      <c r="ED427" s="117"/>
      <c r="EE427" s="117"/>
      <c r="EF427" s="117"/>
      <c r="EG427" s="117"/>
      <c r="EH427" s="117"/>
      <c r="EI427" s="117"/>
      <c r="EJ427" s="117"/>
      <c r="EK427" s="117"/>
      <c r="EL427" s="117"/>
      <c r="EM427" s="117"/>
      <c r="EN427" s="117"/>
      <c r="EO427" s="117"/>
      <c r="EP427" s="117"/>
      <c r="EQ427" s="117"/>
      <c r="ER427" s="117"/>
      <c r="ES427" s="117"/>
      <c r="ET427" s="117"/>
      <c r="EU427" s="117"/>
      <c r="EV427" s="117"/>
      <c r="EW427" s="117"/>
      <c r="EX427" s="117"/>
      <c r="EY427" s="117"/>
      <c r="EZ427" s="117"/>
      <c r="FA427" s="117"/>
      <c r="FB427" s="117"/>
      <c r="FC427" s="117"/>
      <c r="FD427" s="117"/>
      <c r="FE427" s="117"/>
      <c r="FF427" s="117"/>
      <c r="FG427" s="117"/>
      <c r="FH427" s="117"/>
      <c r="FI427" s="117"/>
      <c r="FJ427" s="117"/>
      <c r="FK427" s="117"/>
      <c r="FL427" s="117"/>
      <c r="FM427" s="117"/>
      <c r="FN427" s="117"/>
      <c r="FO427" s="117"/>
      <c r="FP427" s="117"/>
      <c r="FQ427" s="117"/>
      <c r="FR427" s="117"/>
      <c r="FS427" s="117"/>
      <c r="FT427" s="117"/>
      <c r="FU427" s="117"/>
      <c r="FV427" s="117"/>
      <c r="FW427" s="117"/>
      <c r="FX427" s="117"/>
      <c r="FY427" s="117"/>
      <c r="FZ427" s="117"/>
      <c r="GA427" s="117"/>
      <c r="GB427" s="117"/>
      <c r="GC427" s="117"/>
      <c r="GD427" s="117"/>
      <c r="GE427" s="117"/>
      <c r="GF427" s="117"/>
      <c r="GG427" s="117"/>
      <c r="GH427" s="117"/>
      <c r="GI427" s="117"/>
      <c r="GJ427" s="117"/>
      <c r="GK427" s="117"/>
      <c r="GL427" s="117"/>
      <c r="GM427" s="117"/>
      <c r="GN427" s="117"/>
      <c r="GO427" s="117"/>
      <c r="GP427" s="117"/>
      <c r="GQ427" s="117"/>
      <c r="GR427" s="117"/>
      <c r="GS427" s="117"/>
      <c r="GT427" s="117"/>
      <c r="GU427" s="117"/>
      <c r="GV427" s="117"/>
      <c r="GW427" s="117"/>
      <c r="GX427" s="117"/>
      <c r="GY427" s="117"/>
      <c r="GZ427" s="117"/>
      <c r="HA427" s="117"/>
      <c r="HB427" s="117"/>
      <c r="HC427" s="117"/>
      <c r="HD427" s="117"/>
      <c r="HE427" s="117"/>
      <c r="HF427" s="117"/>
      <c r="HG427" s="117"/>
      <c r="HH427" s="117"/>
      <c r="HI427" s="117"/>
      <c r="HJ427" s="117"/>
      <c r="HK427" s="117"/>
      <c r="HL427" s="117"/>
      <c r="HM427" s="117"/>
      <c r="HN427" s="117"/>
      <c r="HO427" s="117"/>
      <c r="HP427" s="117"/>
      <c r="HQ427" s="117"/>
      <c r="HR427" s="117"/>
      <c r="HS427" s="117"/>
      <c r="HT427" s="117"/>
      <c r="HU427" s="117"/>
      <c r="HV427" s="117"/>
      <c r="HW427" s="117"/>
      <c r="HX427" s="117"/>
      <c r="HY427" s="117"/>
      <c r="HZ427" s="117"/>
      <c r="IA427" s="117"/>
      <c r="IB427" s="117"/>
      <c r="IC427" s="117"/>
      <c r="ID427" s="117"/>
      <c r="IE427" s="117"/>
      <c r="IF427" s="117"/>
      <c r="IG427" s="117"/>
      <c r="IH427" s="117"/>
      <c r="II427" s="117"/>
      <c r="IJ427" s="117"/>
      <c r="IK427" s="117"/>
      <c r="IL427" s="117"/>
      <c r="IM427" s="117"/>
      <c r="IN427" s="117"/>
      <c r="IO427" s="117"/>
      <c r="IP427" s="117"/>
      <c r="IQ427" s="117"/>
      <c r="IR427" s="117"/>
      <c r="IS427" s="117"/>
      <c r="IT427" s="117"/>
      <c r="IU427" s="117"/>
      <c r="IV427" s="117"/>
      <c r="IW427" s="117"/>
    </row>
    <row r="428" customFormat="false" ht="12.75" hidden="false" customHeight="false" outlineLevel="0" collapsed="false">
      <c r="A428" s="117"/>
      <c r="B428" s="128"/>
      <c r="L428" s="117"/>
      <c r="M428" s="117"/>
      <c r="N428" s="117"/>
      <c r="O428" s="117"/>
      <c r="P428" s="117"/>
      <c r="Q428" s="117"/>
      <c r="R428" s="117"/>
      <c r="S428" s="117"/>
      <c r="T428" s="117"/>
      <c r="U428" s="117"/>
      <c r="V428" s="117"/>
      <c r="W428" s="117"/>
      <c r="X428" s="117"/>
      <c r="Y428" s="117"/>
      <c r="Z428" s="117"/>
      <c r="AA428" s="117"/>
      <c r="AB428" s="117"/>
      <c r="AC428" s="117"/>
      <c r="AD428" s="117"/>
      <c r="AE428" s="117"/>
      <c r="AF428" s="117"/>
      <c r="AG428" s="117"/>
      <c r="AH428" s="117"/>
      <c r="AI428" s="117"/>
      <c r="AJ428" s="117"/>
      <c r="AK428" s="117"/>
      <c r="AL428" s="117"/>
      <c r="AM428" s="117"/>
      <c r="AN428" s="117"/>
      <c r="AO428" s="117"/>
      <c r="AP428" s="117"/>
      <c r="AQ428" s="117"/>
      <c r="AR428" s="117"/>
      <c r="AS428" s="117"/>
      <c r="AT428" s="117"/>
      <c r="AU428" s="117"/>
      <c r="AV428" s="117"/>
      <c r="AW428" s="117"/>
      <c r="AX428" s="117"/>
      <c r="AY428" s="117"/>
      <c r="AZ428" s="117"/>
      <c r="BA428" s="117"/>
      <c r="BB428" s="117"/>
      <c r="BC428" s="117"/>
      <c r="BD428" s="117"/>
      <c r="BE428" s="117"/>
      <c r="BF428" s="117"/>
      <c r="BG428" s="117"/>
      <c r="BH428" s="117"/>
      <c r="BI428" s="117"/>
      <c r="BJ428" s="117"/>
      <c r="BK428" s="117"/>
      <c r="BL428" s="117"/>
      <c r="BM428" s="117"/>
      <c r="BN428" s="117"/>
      <c r="BO428" s="117"/>
      <c r="BP428" s="117"/>
      <c r="BQ428" s="117"/>
      <c r="BR428" s="117"/>
      <c r="BS428" s="117"/>
      <c r="BT428" s="117"/>
      <c r="BU428" s="117"/>
      <c r="BV428" s="117"/>
      <c r="BW428" s="117"/>
      <c r="BX428" s="117"/>
      <c r="BY428" s="117"/>
      <c r="BZ428" s="117"/>
      <c r="CA428" s="117"/>
      <c r="CB428" s="117"/>
      <c r="CC428" s="117"/>
      <c r="CD428" s="117"/>
      <c r="CE428" s="117"/>
      <c r="CF428" s="117"/>
      <c r="CG428" s="117"/>
      <c r="CH428" s="117"/>
      <c r="CI428" s="117"/>
      <c r="CJ428" s="117"/>
      <c r="CK428" s="117"/>
      <c r="CL428" s="117"/>
      <c r="CM428" s="117"/>
      <c r="CN428" s="117"/>
      <c r="CO428" s="117"/>
      <c r="CP428" s="117"/>
      <c r="CQ428" s="117"/>
      <c r="CR428" s="117"/>
      <c r="CS428" s="117"/>
      <c r="CT428" s="117"/>
      <c r="CU428" s="117"/>
      <c r="CV428" s="117"/>
      <c r="CW428" s="117"/>
      <c r="CX428" s="117"/>
      <c r="CY428" s="117"/>
      <c r="CZ428" s="117"/>
      <c r="DA428" s="117"/>
      <c r="DB428" s="117"/>
      <c r="DC428" s="117"/>
      <c r="DD428" s="117"/>
      <c r="DE428" s="117"/>
      <c r="DF428" s="117"/>
      <c r="DG428" s="117"/>
      <c r="DH428" s="117"/>
      <c r="DI428" s="117"/>
      <c r="DJ428" s="117"/>
      <c r="DK428" s="117"/>
      <c r="DL428" s="117"/>
      <c r="DM428" s="117"/>
      <c r="DN428" s="117"/>
      <c r="DO428" s="117"/>
      <c r="DP428" s="117"/>
      <c r="DQ428" s="117"/>
      <c r="DR428" s="117"/>
      <c r="DS428" s="117"/>
      <c r="DT428" s="117"/>
      <c r="DU428" s="117"/>
      <c r="DV428" s="117"/>
      <c r="DW428" s="117"/>
      <c r="DX428" s="117"/>
      <c r="DY428" s="117"/>
      <c r="DZ428" s="117"/>
      <c r="EA428" s="117"/>
      <c r="EB428" s="117"/>
      <c r="EC428" s="117"/>
      <c r="ED428" s="117"/>
      <c r="EE428" s="117"/>
      <c r="EF428" s="117"/>
      <c r="EG428" s="117"/>
      <c r="EH428" s="117"/>
      <c r="EI428" s="117"/>
      <c r="EJ428" s="117"/>
      <c r="EK428" s="117"/>
      <c r="EL428" s="117"/>
      <c r="EM428" s="117"/>
      <c r="EN428" s="117"/>
      <c r="EO428" s="117"/>
      <c r="EP428" s="117"/>
      <c r="EQ428" s="117"/>
      <c r="ER428" s="117"/>
      <c r="ES428" s="117"/>
      <c r="ET428" s="117"/>
      <c r="EU428" s="117"/>
      <c r="EV428" s="117"/>
      <c r="EW428" s="117"/>
      <c r="EX428" s="117"/>
      <c r="EY428" s="117"/>
      <c r="EZ428" s="117"/>
      <c r="FA428" s="117"/>
      <c r="FB428" s="117"/>
      <c r="FC428" s="117"/>
      <c r="FD428" s="117"/>
      <c r="FE428" s="117"/>
      <c r="FF428" s="117"/>
      <c r="FG428" s="117"/>
      <c r="FH428" s="117"/>
      <c r="FI428" s="117"/>
      <c r="FJ428" s="117"/>
      <c r="FK428" s="117"/>
      <c r="FL428" s="117"/>
      <c r="FM428" s="117"/>
      <c r="FN428" s="117"/>
      <c r="FO428" s="117"/>
      <c r="FP428" s="117"/>
      <c r="FQ428" s="117"/>
      <c r="FR428" s="117"/>
      <c r="FS428" s="117"/>
      <c r="FT428" s="117"/>
      <c r="FU428" s="117"/>
      <c r="FV428" s="117"/>
      <c r="FW428" s="117"/>
      <c r="FX428" s="117"/>
      <c r="FY428" s="117"/>
      <c r="FZ428" s="117"/>
      <c r="GA428" s="117"/>
      <c r="GB428" s="117"/>
      <c r="GC428" s="117"/>
      <c r="GD428" s="117"/>
      <c r="GE428" s="117"/>
      <c r="GF428" s="117"/>
      <c r="GG428" s="117"/>
      <c r="GH428" s="117"/>
      <c r="GI428" s="117"/>
      <c r="GJ428" s="117"/>
      <c r="GK428" s="117"/>
      <c r="GL428" s="117"/>
      <c r="GM428" s="117"/>
      <c r="GN428" s="117"/>
      <c r="GO428" s="117"/>
      <c r="GP428" s="117"/>
      <c r="GQ428" s="117"/>
      <c r="GR428" s="117"/>
      <c r="GS428" s="117"/>
      <c r="GT428" s="117"/>
      <c r="GU428" s="117"/>
      <c r="GV428" s="117"/>
      <c r="GW428" s="117"/>
      <c r="GX428" s="117"/>
      <c r="GY428" s="117"/>
      <c r="GZ428" s="117"/>
      <c r="HA428" s="117"/>
      <c r="HB428" s="117"/>
      <c r="HC428" s="117"/>
      <c r="HD428" s="117"/>
      <c r="HE428" s="117"/>
      <c r="HF428" s="117"/>
      <c r="HG428" s="117"/>
      <c r="HH428" s="117"/>
      <c r="HI428" s="117"/>
      <c r="HJ428" s="117"/>
      <c r="HK428" s="117"/>
      <c r="HL428" s="117"/>
      <c r="HM428" s="117"/>
      <c r="HN428" s="117"/>
      <c r="HO428" s="117"/>
      <c r="HP428" s="117"/>
      <c r="HQ428" s="117"/>
      <c r="HR428" s="117"/>
      <c r="HS428" s="117"/>
      <c r="HT428" s="117"/>
      <c r="HU428" s="117"/>
      <c r="HV428" s="117"/>
      <c r="HW428" s="117"/>
      <c r="HX428" s="117"/>
      <c r="HY428" s="117"/>
      <c r="HZ428" s="117"/>
      <c r="IA428" s="117"/>
      <c r="IB428" s="117"/>
      <c r="IC428" s="117"/>
      <c r="ID428" s="117"/>
      <c r="IE428" s="117"/>
      <c r="IF428" s="117"/>
      <c r="IG428" s="117"/>
      <c r="IH428" s="117"/>
      <c r="II428" s="117"/>
      <c r="IJ428" s="117"/>
      <c r="IK428" s="117"/>
      <c r="IL428" s="117"/>
      <c r="IM428" s="117"/>
      <c r="IN428" s="117"/>
      <c r="IO428" s="117"/>
      <c r="IP428" s="117"/>
      <c r="IQ428" s="117"/>
      <c r="IR428" s="117"/>
      <c r="IS428" s="117"/>
      <c r="IT428" s="117"/>
      <c r="IU428" s="117"/>
      <c r="IV428" s="117"/>
      <c r="IW428" s="117"/>
    </row>
    <row r="429" customFormat="false" ht="12.75" hidden="false" customHeight="false" outlineLevel="0" collapsed="false">
      <c r="A429" s="117"/>
      <c r="B429" s="128"/>
      <c r="L429" s="117"/>
      <c r="M429" s="117"/>
      <c r="N429" s="117"/>
      <c r="O429" s="117"/>
      <c r="P429" s="117"/>
      <c r="Q429" s="117"/>
      <c r="R429" s="117"/>
      <c r="S429" s="117"/>
      <c r="T429" s="117"/>
      <c r="U429" s="117"/>
      <c r="V429" s="117"/>
      <c r="W429" s="117"/>
      <c r="X429" s="117"/>
      <c r="Y429" s="117"/>
      <c r="Z429" s="117"/>
      <c r="AA429" s="117"/>
      <c r="AB429" s="117"/>
      <c r="AC429" s="117"/>
      <c r="AD429" s="117"/>
      <c r="AE429" s="117"/>
      <c r="AF429" s="117"/>
      <c r="AG429" s="117"/>
      <c r="AH429" s="117"/>
      <c r="AI429" s="117"/>
      <c r="AJ429" s="117"/>
      <c r="AK429" s="117"/>
      <c r="AL429" s="117"/>
      <c r="AM429" s="117"/>
      <c r="AN429" s="117"/>
      <c r="AO429" s="117"/>
      <c r="AP429" s="117"/>
      <c r="AQ429" s="117"/>
      <c r="AR429" s="117"/>
      <c r="AS429" s="117"/>
      <c r="AT429" s="117"/>
      <c r="AU429" s="117"/>
      <c r="AV429" s="117"/>
      <c r="AW429" s="117"/>
      <c r="AX429" s="117"/>
      <c r="AY429" s="117"/>
      <c r="AZ429" s="117"/>
      <c r="BA429" s="117"/>
      <c r="BB429" s="117"/>
      <c r="BC429" s="117"/>
      <c r="BD429" s="117"/>
      <c r="BE429" s="117"/>
      <c r="BF429" s="117"/>
      <c r="BG429" s="117"/>
      <c r="BH429" s="117"/>
      <c r="BI429" s="117"/>
      <c r="BJ429" s="117"/>
      <c r="BK429" s="117"/>
      <c r="BL429" s="117"/>
      <c r="BM429" s="117"/>
      <c r="BN429" s="117"/>
      <c r="BO429" s="117"/>
      <c r="BP429" s="117"/>
      <c r="BQ429" s="117"/>
      <c r="BR429" s="117"/>
      <c r="BS429" s="117"/>
      <c r="BT429" s="117"/>
      <c r="BU429" s="117"/>
      <c r="BV429" s="117"/>
      <c r="BW429" s="117"/>
      <c r="BX429" s="117"/>
      <c r="BY429" s="117"/>
      <c r="BZ429" s="117"/>
      <c r="CA429" s="117"/>
      <c r="CB429" s="117"/>
      <c r="CC429" s="117"/>
      <c r="CD429" s="117"/>
      <c r="CE429" s="117"/>
      <c r="CF429" s="117"/>
      <c r="CG429" s="117"/>
      <c r="CH429" s="117"/>
      <c r="CI429" s="117"/>
      <c r="CJ429" s="117"/>
      <c r="CK429" s="117"/>
      <c r="CL429" s="117"/>
      <c r="CM429" s="117"/>
      <c r="CN429" s="117"/>
      <c r="CO429" s="117"/>
      <c r="CP429" s="117"/>
      <c r="CQ429" s="117"/>
      <c r="CR429" s="117"/>
      <c r="CS429" s="117"/>
      <c r="CT429" s="117"/>
      <c r="CU429" s="117"/>
      <c r="CV429" s="117"/>
      <c r="CW429" s="117"/>
      <c r="CX429" s="117"/>
      <c r="CY429" s="117"/>
      <c r="CZ429" s="117"/>
      <c r="DA429" s="117"/>
      <c r="DB429" s="117"/>
      <c r="DC429" s="117"/>
      <c r="DD429" s="117"/>
      <c r="DE429" s="117"/>
      <c r="DF429" s="117"/>
      <c r="DG429" s="117"/>
      <c r="DH429" s="117"/>
      <c r="DI429" s="117"/>
      <c r="DJ429" s="117"/>
      <c r="DK429" s="117"/>
      <c r="DL429" s="117"/>
      <c r="DM429" s="117"/>
      <c r="DN429" s="117"/>
      <c r="DO429" s="117"/>
      <c r="DP429" s="117"/>
      <c r="DQ429" s="117"/>
      <c r="DR429" s="117"/>
      <c r="DS429" s="117"/>
      <c r="DT429" s="117"/>
      <c r="DU429" s="117"/>
      <c r="DV429" s="117"/>
      <c r="DW429" s="117"/>
      <c r="DX429" s="117"/>
      <c r="DY429" s="117"/>
      <c r="DZ429" s="117"/>
      <c r="EA429" s="117"/>
      <c r="EB429" s="117"/>
      <c r="EC429" s="117"/>
      <c r="ED429" s="117"/>
      <c r="EE429" s="117"/>
      <c r="EF429" s="117"/>
      <c r="EG429" s="117"/>
      <c r="EH429" s="117"/>
      <c r="EI429" s="117"/>
      <c r="EJ429" s="117"/>
      <c r="EK429" s="117"/>
      <c r="EL429" s="117"/>
      <c r="EM429" s="117"/>
      <c r="EN429" s="117"/>
      <c r="EO429" s="117"/>
      <c r="EP429" s="117"/>
      <c r="EQ429" s="117"/>
      <c r="ER429" s="117"/>
      <c r="ES429" s="117"/>
      <c r="ET429" s="117"/>
      <c r="EU429" s="117"/>
      <c r="EV429" s="117"/>
      <c r="EW429" s="117"/>
      <c r="EX429" s="117"/>
      <c r="EY429" s="117"/>
      <c r="EZ429" s="117"/>
      <c r="FA429" s="117"/>
      <c r="FB429" s="117"/>
      <c r="FC429" s="117"/>
      <c r="FD429" s="117"/>
      <c r="FE429" s="117"/>
      <c r="FF429" s="117"/>
      <c r="FG429" s="117"/>
      <c r="FH429" s="117"/>
      <c r="FI429" s="117"/>
      <c r="FJ429" s="117"/>
      <c r="FK429" s="117"/>
      <c r="FL429" s="117"/>
      <c r="FM429" s="117"/>
      <c r="FN429" s="117"/>
      <c r="FO429" s="117"/>
      <c r="FP429" s="117"/>
      <c r="FQ429" s="117"/>
      <c r="FR429" s="117"/>
      <c r="FS429" s="117"/>
      <c r="FT429" s="117"/>
      <c r="FU429" s="117"/>
      <c r="FV429" s="117"/>
      <c r="FW429" s="117"/>
      <c r="FX429" s="117"/>
      <c r="FY429" s="117"/>
      <c r="FZ429" s="117"/>
      <c r="GA429" s="117"/>
      <c r="GB429" s="117"/>
      <c r="GC429" s="117"/>
      <c r="GD429" s="117"/>
      <c r="GE429" s="117"/>
      <c r="GF429" s="117"/>
      <c r="GG429" s="117"/>
      <c r="GH429" s="117"/>
      <c r="GI429" s="117"/>
      <c r="GJ429" s="117"/>
      <c r="GK429" s="117"/>
      <c r="GL429" s="117"/>
      <c r="GM429" s="117"/>
      <c r="GN429" s="117"/>
      <c r="GO429" s="117"/>
      <c r="GP429" s="117"/>
      <c r="GQ429" s="117"/>
      <c r="GR429" s="117"/>
      <c r="GS429" s="117"/>
      <c r="GT429" s="117"/>
      <c r="GU429" s="117"/>
      <c r="GV429" s="117"/>
      <c r="GW429" s="117"/>
      <c r="GX429" s="117"/>
      <c r="GY429" s="117"/>
      <c r="GZ429" s="117"/>
      <c r="HA429" s="117"/>
      <c r="HB429" s="117"/>
      <c r="HC429" s="117"/>
      <c r="HD429" s="117"/>
      <c r="HE429" s="117"/>
      <c r="HF429" s="117"/>
      <c r="HG429" s="117"/>
      <c r="HH429" s="117"/>
      <c r="HI429" s="117"/>
      <c r="HJ429" s="117"/>
      <c r="HK429" s="117"/>
      <c r="HL429" s="117"/>
      <c r="HM429" s="117"/>
      <c r="HN429" s="117"/>
      <c r="HO429" s="117"/>
      <c r="HP429" s="117"/>
      <c r="HQ429" s="117"/>
      <c r="HR429" s="117"/>
      <c r="HS429" s="117"/>
      <c r="HT429" s="117"/>
      <c r="HU429" s="117"/>
      <c r="HV429" s="117"/>
      <c r="HW429" s="117"/>
      <c r="HX429" s="117"/>
      <c r="HY429" s="117"/>
      <c r="HZ429" s="117"/>
      <c r="IA429" s="117"/>
      <c r="IB429" s="117"/>
      <c r="IC429" s="117"/>
      <c r="ID429" s="117"/>
      <c r="IE429" s="117"/>
      <c r="IF429" s="117"/>
      <c r="IG429" s="117"/>
      <c r="IH429" s="117"/>
      <c r="II429" s="117"/>
      <c r="IJ429" s="117"/>
      <c r="IK429" s="117"/>
      <c r="IL429" s="117"/>
      <c r="IM429" s="117"/>
      <c r="IN429" s="117"/>
      <c r="IO429" s="117"/>
      <c r="IP429" s="117"/>
      <c r="IQ429" s="117"/>
      <c r="IR429" s="117"/>
      <c r="IS429" s="117"/>
      <c r="IT429" s="117"/>
      <c r="IU429" s="117"/>
      <c r="IV429" s="117"/>
      <c r="IW429" s="117"/>
    </row>
    <row r="430" customFormat="false" ht="12.75" hidden="false" customHeight="false" outlineLevel="0" collapsed="false">
      <c r="A430" s="117"/>
      <c r="B430" s="128"/>
      <c r="L430" s="117"/>
      <c r="M430" s="117"/>
      <c r="N430" s="117"/>
      <c r="O430" s="117"/>
      <c r="P430" s="117"/>
      <c r="Q430" s="117"/>
      <c r="R430" s="117"/>
      <c r="S430" s="117"/>
      <c r="T430" s="117"/>
      <c r="U430" s="117"/>
      <c r="V430" s="117"/>
      <c r="W430" s="117"/>
      <c r="X430" s="117"/>
      <c r="Y430" s="117"/>
      <c r="Z430" s="117"/>
      <c r="AA430" s="117"/>
      <c r="AB430" s="117"/>
      <c r="AC430" s="117"/>
      <c r="AD430" s="117"/>
      <c r="AE430" s="117"/>
      <c r="AF430" s="117"/>
      <c r="AG430" s="117"/>
      <c r="AH430" s="117"/>
      <c r="AI430" s="117"/>
      <c r="AJ430" s="117"/>
      <c r="AK430" s="117"/>
      <c r="AL430" s="117"/>
      <c r="AM430" s="117"/>
      <c r="AN430" s="117"/>
      <c r="AO430" s="117"/>
      <c r="AP430" s="117"/>
      <c r="AQ430" s="117"/>
      <c r="AR430" s="117"/>
      <c r="AS430" s="117"/>
      <c r="AT430" s="117"/>
      <c r="AU430" s="117"/>
      <c r="AV430" s="117"/>
      <c r="AW430" s="117"/>
      <c r="AX430" s="117"/>
      <c r="AY430" s="117"/>
      <c r="AZ430" s="117"/>
      <c r="BA430" s="117"/>
      <c r="BB430" s="117"/>
      <c r="BC430" s="117"/>
      <c r="BD430" s="117"/>
      <c r="BE430" s="117"/>
      <c r="BF430" s="117"/>
      <c r="BG430" s="117"/>
      <c r="BH430" s="117"/>
      <c r="BI430" s="117"/>
      <c r="BJ430" s="117"/>
      <c r="BK430" s="117"/>
      <c r="BL430" s="117"/>
      <c r="BM430" s="117"/>
      <c r="BN430" s="117"/>
      <c r="BO430" s="117"/>
      <c r="BP430" s="117"/>
      <c r="BQ430" s="117"/>
      <c r="BR430" s="117"/>
      <c r="BS430" s="117"/>
      <c r="BT430" s="117"/>
      <c r="BU430" s="117"/>
      <c r="BV430" s="117"/>
      <c r="BW430" s="117"/>
      <c r="BX430" s="117"/>
      <c r="BY430" s="117"/>
      <c r="BZ430" s="117"/>
      <c r="CA430" s="117"/>
      <c r="CB430" s="117"/>
      <c r="CC430" s="117"/>
      <c r="CD430" s="117"/>
      <c r="CE430" s="117"/>
      <c r="CF430" s="117"/>
      <c r="CG430" s="117"/>
      <c r="CH430" s="117"/>
      <c r="CI430" s="117"/>
      <c r="CJ430" s="117"/>
      <c r="CK430" s="117"/>
      <c r="CL430" s="117"/>
      <c r="CM430" s="117"/>
      <c r="CN430" s="117"/>
      <c r="CO430" s="117"/>
      <c r="CP430" s="117"/>
      <c r="CQ430" s="117"/>
      <c r="CR430" s="117"/>
      <c r="CS430" s="117"/>
      <c r="CT430" s="117"/>
      <c r="CU430" s="117"/>
      <c r="CV430" s="117"/>
      <c r="CW430" s="117"/>
      <c r="CX430" s="117"/>
      <c r="CY430" s="117"/>
      <c r="CZ430" s="117"/>
      <c r="DA430" s="117"/>
      <c r="DB430" s="117"/>
      <c r="DC430" s="117"/>
      <c r="DD430" s="117"/>
      <c r="DE430" s="117"/>
      <c r="DF430" s="117"/>
      <c r="DG430" s="117"/>
      <c r="DH430" s="117"/>
      <c r="DI430" s="117"/>
      <c r="DJ430" s="117"/>
      <c r="DK430" s="117"/>
      <c r="DL430" s="117"/>
      <c r="DM430" s="117"/>
      <c r="DN430" s="117"/>
      <c r="DO430" s="117"/>
      <c r="DP430" s="117"/>
      <c r="DQ430" s="117"/>
      <c r="DR430" s="117"/>
      <c r="DS430" s="117"/>
      <c r="DT430" s="117"/>
      <c r="DU430" s="117"/>
      <c r="DV430" s="117"/>
      <c r="DW430" s="117"/>
      <c r="DX430" s="117"/>
      <c r="DY430" s="117"/>
      <c r="DZ430" s="117"/>
      <c r="EA430" s="117"/>
      <c r="EB430" s="117"/>
      <c r="EC430" s="117"/>
      <c r="ED430" s="117"/>
      <c r="EE430" s="117"/>
      <c r="EF430" s="117"/>
      <c r="EG430" s="117"/>
      <c r="EH430" s="117"/>
      <c r="EI430" s="117"/>
      <c r="EJ430" s="117"/>
      <c r="EK430" s="117"/>
      <c r="EL430" s="117"/>
      <c r="EM430" s="117"/>
      <c r="EN430" s="117"/>
      <c r="EO430" s="117"/>
      <c r="EP430" s="117"/>
      <c r="EQ430" s="117"/>
      <c r="ER430" s="117"/>
      <c r="ES430" s="117"/>
      <c r="ET430" s="117"/>
      <c r="EU430" s="117"/>
      <c r="EV430" s="117"/>
      <c r="EW430" s="117"/>
      <c r="EX430" s="117"/>
      <c r="EY430" s="117"/>
      <c r="EZ430" s="117"/>
      <c r="FA430" s="117"/>
      <c r="FB430" s="117"/>
      <c r="FC430" s="117"/>
      <c r="FD430" s="117"/>
      <c r="FE430" s="117"/>
      <c r="FF430" s="117"/>
      <c r="FG430" s="117"/>
      <c r="FH430" s="117"/>
      <c r="FI430" s="117"/>
      <c r="FJ430" s="117"/>
      <c r="FK430" s="117"/>
      <c r="FL430" s="117"/>
      <c r="FM430" s="117"/>
      <c r="FN430" s="117"/>
      <c r="FO430" s="117"/>
      <c r="FP430" s="117"/>
      <c r="FQ430" s="117"/>
      <c r="FR430" s="117"/>
      <c r="FS430" s="117"/>
      <c r="FT430" s="117"/>
      <c r="FU430" s="117"/>
      <c r="FV430" s="117"/>
      <c r="FW430" s="117"/>
      <c r="FX430" s="117"/>
      <c r="FY430" s="117"/>
      <c r="FZ430" s="117"/>
      <c r="GA430" s="117"/>
      <c r="GB430" s="117"/>
      <c r="GC430" s="117"/>
      <c r="GD430" s="117"/>
      <c r="GE430" s="117"/>
      <c r="GF430" s="117"/>
      <c r="GG430" s="117"/>
      <c r="GH430" s="117"/>
      <c r="GI430" s="117"/>
      <c r="GJ430" s="117"/>
      <c r="GK430" s="117"/>
      <c r="GL430" s="117"/>
      <c r="GM430" s="117"/>
      <c r="GN430" s="117"/>
      <c r="GO430" s="117"/>
      <c r="GP430" s="117"/>
      <c r="GQ430" s="117"/>
      <c r="GR430" s="117"/>
      <c r="GS430" s="117"/>
      <c r="GT430" s="117"/>
      <c r="GU430" s="117"/>
      <c r="GV430" s="117"/>
      <c r="GW430" s="117"/>
      <c r="GX430" s="117"/>
      <c r="GY430" s="117"/>
      <c r="GZ430" s="117"/>
      <c r="HA430" s="117"/>
      <c r="HB430" s="117"/>
      <c r="HC430" s="117"/>
      <c r="HD430" s="117"/>
      <c r="HE430" s="117"/>
      <c r="HF430" s="117"/>
      <c r="HG430" s="117"/>
      <c r="HH430" s="117"/>
      <c r="HI430" s="117"/>
      <c r="HJ430" s="117"/>
      <c r="HK430" s="117"/>
      <c r="HL430" s="117"/>
      <c r="HM430" s="117"/>
      <c r="HN430" s="117"/>
      <c r="HO430" s="117"/>
      <c r="HP430" s="117"/>
      <c r="HQ430" s="117"/>
      <c r="HR430" s="117"/>
      <c r="HS430" s="117"/>
      <c r="HT430" s="117"/>
      <c r="HU430" s="117"/>
      <c r="HV430" s="117"/>
      <c r="HW430" s="117"/>
      <c r="HX430" s="117"/>
      <c r="HY430" s="117"/>
      <c r="HZ430" s="117"/>
      <c r="IA430" s="117"/>
      <c r="IB430" s="117"/>
      <c r="IC430" s="117"/>
      <c r="ID430" s="117"/>
      <c r="IE430" s="117"/>
      <c r="IF430" s="117"/>
      <c r="IG430" s="117"/>
      <c r="IH430" s="117"/>
      <c r="II430" s="117"/>
      <c r="IJ430" s="117"/>
      <c r="IK430" s="117"/>
      <c r="IL430" s="117"/>
      <c r="IM430" s="117"/>
      <c r="IN430" s="117"/>
      <c r="IO430" s="117"/>
      <c r="IP430" s="117"/>
      <c r="IQ430" s="117"/>
      <c r="IR430" s="117"/>
      <c r="IS430" s="117"/>
      <c r="IT430" s="117"/>
      <c r="IU430" s="117"/>
      <c r="IV430" s="117"/>
      <c r="IW430" s="117"/>
    </row>
    <row r="431" customFormat="false" ht="12.75" hidden="false" customHeight="false" outlineLevel="0" collapsed="false">
      <c r="A431" s="117"/>
      <c r="B431" s="128"/>
      <c r="L431" s="117"/>
      <c r="M431" s="117"/>
      <c r="N431" s="117"/>
      <c r="O431" s="117"/>
      <c r="P431" s="117"/>
      <c r="Q431" s="117"/>
      <c r="R431" s="117"/>
      <c r="S431" s="117"/>
      <c r="T431" s="117"/>
      <c r="U431" s="117"/>
      <c r="V431" s="117"/>
      <c r="W431" s="117"/>
      <c r="X431" s="117"/>
      <c r="Y431" s="117"/>
      <c r="Z431" s="117"/>
      <c r="AA431" s="117"/>
      <c r="AB431" s="117"/>
      <c r="AC431" s="117"/>
      <c r="AD431" s="117"/>
      <c r="AE431" s="117"/>
      <c r="AF431" s="117"/>
      <c r="AG431" s="117"/>
      <c r="AH431" s="117"/>
      <c r="AI431" s="117"/>
      <c r="AJ431" s="117"/>
      <c r="AK431" s="117"/>
      <c r="AL431" s="117"/>
      <c r="AM431" s="117"/>
      <c r="AN431" s="117"/>
      <c r="AO431" s="117"/>
      <c r="AP431" s="117"/>
      <c r="AQ431" s="117"/>
      <c r="AR431" s="117"/>
      <c r="AS431" s="117"/>
      <c r="AT431" s="117"/>
      <c r="AU431" s="117"/>
      <c r="AV431" s="117"/>
      <c r="AW431" s="117"/>
      <c r="AX431" s="117"/>
      <c r="AY431" s="117"/>
      <c r="AZ431" s="117"/>
      <c r="BA431" s="117"/>
      <c r="BB431" s="117"/>
      <c r="BC431" s="117"/>
      <c r="BD431" s="117"/>
      <c r="BE431" s="117"/>
      <c r="BF431" s="117"/>
      <c r="BG431" s="117"/>
      <c r="BH431" s="117"/>
      <c r="BI431" s="117"/>
      <c r="BJ431" s="117"/>
      <c r="BK431" s="117"/>
      <c r="BL431" s="117"/>
      <c r="BM431" s="117"/>
      <c r="BN431" s="117"/>
      <c r="BO431" s="117"/>
      <c r="BP431" s="117"/>
      <c r="BQ431" s="117"/>
      <c r="BR431" s="117"/>
      <c r="BS431" s="117"/>
      <c r="BT431" s="117"/>
      <c r="BU431" s="117"/>
      <c r="BV431" s="117"/>
      <c r="BW431" s="117"/>
      <c r="BX431" s="117"/>
      <c r="BY431" s="117"/>
      <c r="BZ431" s="117"/>
      <c r="CA431" s="117"/>
      <c r="CB431" s="117"/>
      <c r="CC431" s="117"/>
      <c r="CD431" s="117"/>
      <c r="CE431" s="117"/>
      <c r="CF431" s="117"/>
      <c r="CG431" s="117"/>
      <c r="CH431" s="117"/>
      <c r="CI431" s="117"/>
      <c r="CJ431" s="117"/>
      <c r="CK431" s="117"/>
      <c r="CL431" s="117"/>
      <c r="CM431" s="117"/>
      <c r="CN431" s="117"/>
      <c r="CO431" s="117"/>
      <c r="CP431" s="117"/>
      <c r="CQ431" s="117"/>
      <c r="CR431" s="117"/>
      <c r="CS431" s="117"/>
      <c r="CT431" s="117"/>
      <c r="CU431" s="117"/>
      <c r="CV431" s="117"/>
      <c r="CW431" s="117"/>
      <c r="CX431" s="117"/>
      <c r="CY431" s="117"/>
      <c r="CZ431" s="117"/>
      <c r="DA431" s="117"/>
      <c r="DB431" s="117"/>
      <c r="DC431" s="117"/>
      <c r="DD431" s="117"/>
      <c r="DE431" s="117"/>
      <c r="DF431" s="117"/>
      <c r="DG431" s="117"/>
      <c r="DH431" s="117"/>
      <c r="DI431" s="117"/>
      <c r="DJ431" s="117"/>
      <c r="DK431" s="117"/>
      <c r="DL431" s="117"/>
      <c r="DM431" s="117"/>
      <c r="DN431" s="117"/>
      <c r="DO431" s="117"/>
      <c r="DP431" s="117"/>
      <c r="DQ431" s="117"/>
      <c r="DR431" s="117"/>
      <c r="DS431" s="117"/>
      <c r="DT431" s="117"/>
      <c r="DU431" s="117"/>
      <c r="DV431" s="117"/>
      <c r="DW431" s="117"/>
      <c r="DX431" s="117"/>
      <c r="DY431" s="117"/>
      <c r="DZ431" s="117"/>
      <c r="EA431" s="117"/>
      <c r="EB431" s="117"/>
      <c r="EC431" s="117"/>
      <c r="ED431" s="117"/>
      <c r="EE431" s="117"/>
      <c r="EF431" s="117"/>
      <c r="EG431" s="117"/>
      <c r="EH431" s="117"/>
      <c r="EI431" s="117"/>
      <c r="EJ431" s="117"/>
      <c r="EK431" s="117"/>
      <c r="EL431" s="117"/>
      <c r="EM431" s="117"/>
      <c r="EN431" s="117"/>
      <c r="EO431" s="117"/>
      <c r="EP431" s="117"/>
      <c r="EQ431" s="117"/>
      <c r="ER431" s="117"/>
      <c r="ES431" s="117"/>
      <c r="ET431" s="117"/>
      <c r="EU431" s="117"/>
      <c r="EV431" s="117"/>
      <c r="EW431" s="117"/>
      <c r="EX431" s="117"/>
      <c r="EY431" s="117"/>
      <c r="EZ431" s="117"/>
      <c r="FA431" s="117"/>
      <c r="FB431" s="117"/>
      <c r="FC431" s="117"/>
      <c r="FD431" s="117"/>
      <c r="FE431" s="117"/>
      <c r="FF431" s="117"/>
      <c r="FG431" s="117"/>
      <c r="FH431" s="117"/>
      <c r="FI431" s="117"/>
      <c r="FJ431" s="117"/>
      <c r="FK431" s="117"/>
      <c r="FL431" s="117"/>
      <c r="FM431" s="117"/>
      <c r="FN431" s="117"/>
      <c r="FO431" s="117"/>
      <c r="FP431" s="117"/>
      <c r="FQ431" s="117"/>
      <c r="FR431" s="117"/>
      <c r="FS431" s="117"/>
      <c r="FT431" s="117"/>
      <c r="FU431" s="117"/>
      <c r="FV431" s="117"/>
      <c r="FW431" s="117"/>
      <c r="FX431" s="117"/>
      <c r="FY431" s="117"/>
      <c r="FZ431" s="117"/>
      <c r="GA431" s="117"/>
      <c r="GB431" s="117"/>
      <c r="GC431" s="117"/>
      <c r="GD431" s="117"/>
      <c r="GE431" s="117"/>
      <c r="GF431" s="117"/>
      <c r="GG431" s="117"/>
      <c r="GH431" s="117"/>
      <c r="GI431" s="117"/>
      <c r="GJ431" s="117"/>
      <c r="GK431" s="117"/>
      <c r="GL431" s="117"/>
      <c r="GM431" s="117"/>
      <c r="GN431" s="117"/>
      <c r="GO431" s="117"/>
      <c r="GP431" s="117"/>
      <c r="GQ431" s="117"/>
      <c r="GR431" s="117"/>
      <c r="GS431" s="117"/>
      <c r="GT431" s="117"/>
      <c r="GU431" s="117"/>
      <c r="GV431" s="117"/>
      <c r="GW431" s="117"/>
      <c r="GX431" s="117"/>
      <c r="GY431" s="117"/>
      <c r="GZ431" s="117"/>
      <c r="HA431" s="117"/>
      <c r="HB431" s="117"/>
      <c r="HC431" s="117"/>
      <c r="HD431" s="117"/>
      <c r="HE431" s="117"/>
      <c r="HF431" s="117"/>
      <c r="HG431" s="117"/>
      <c r="HH431" s="117"/>
      <c r="HI431" s="117"/>
      <c r="HJ431" s="117"/>
      <c r="HK431" s="117"/>
      <c r="HL431" s="117"/>
      <c r="HM431" s="117"/>
      <c r="HN431" s="117"/>
      <c r="HO431" s="117"/>
      <c r="HP431" s="117"/>
      <c r="HQ431" s="117"/>
      <c r="HR431" s="117"/>
      <c r="HS431" s="117"/>
      <c r="HT431" s="117"/>
      <c r="HU431" s="117"/>
      <c r="HV431" s="117"/>
      <c r="HW431" s="117"/>
      <c r="HX431" s="117"/>
      <c r="HY431" s="117"/>
      <c r="HZ431" s="117"/>
      <c r="IA431" s="117"/>
      <c r="IB431" s="117"/>
      <c r="IC431" s="117"/>
      <c r="ID431" s="117"/>
      <c r="IE431" s="117"/>
      <c r="IF431" s="117"/>
      <c r="IG431" s="117"/>
      <c r="IH431" s="117"/>
      <c r="II431" s="117"/>
      <c r="IJ431" s="117"/>
      <c r="IK431" s="117"/>
      <c r="IL431" s="117"/>
      <c r="IM431" s="117"/>
      <c r="IN431" s="117"/>
      <c r="IO431" s="117"/>
      <c r="IP431" s="117"/>
      <c r="IQ431" s="117"/>
      <c r="IR431" s="117"/>
      <c r="IS431" s="117"/>
      <c r="IT431" s="117"/>
      <c r="IU431" s="117"/>
      <c r="IV431" s="117"/>
      <c r="IW431" s="117"/>
    </row>
    <row r="432" customFormat="false" ht="12.75" hidden="false" customHeight="false" outlineLevel="0" collapsed="false">
      <c r="A432" s="117"/>
      <c r="B432" s="128"/>
      <c r="L432" s="117"/>
      <c r="M432" s="117"/>
      <c r="N432" s="117"/>
      <c r="O432" s="117"/>
      <c r="P432" s="117"/>
      <c r="Q432" s="117"/>
      <c r="R432" s="117"/>
      <c r="S432" s="117"/>
      <c r="T432" s="117"/>
      <c r="U432" s="117"/>
      <c r="V432" s="117"/>
      <c r="W432" s="117"/>
      <c r="X432" s="117"/>
      <c r="Y432" s="117"/>
      <c r="Z432" s="117"/>
      <c r="AA432" s="117"/>
      <c r="AB432" s="117"/>
      <c r="AC432" s="117"/>
      <c r="AD432" s="117"/>
      <c r="AE432" s="117"/>
      <c r="AF432" s="117"/>
      <c r="AG432" s="117"/>
      <c r="AH432" s="117"/>
      <c r="AI432" s="117"/>
      <c r="AJ432" s="117"/>
      <c r="AK432" s="117"/>
      <c r="AL432" s="117"/>
      <c r="AM432" s="117"/>
      <c r="AN432" s="117"/>
      <c r="AO432" s="117"/>
      <c r="AP432" s="117"/>
      <c r="AQ432" s="117"/>
      <c r="AR432" s="117"/>
      <c r="AS432" s="117"/>
      <c r="AT432" s="117"/>
      <c r="AU432" s="117"/>
      <c r="AV432" s="117"/>
      <c r="AW432" s="117"/>
      <c r="AX432" s="117"/>
      <c r="AY432" s="117"/>
      <c r="AZ432" s="117"/>
      <c r="BA432" s="117"/>
      <c r="BB432" s="117"/>
      <c r="BC432" s="117"/>
      <c r="BD432" s="117"/>
      <c r="BE432" s="117"/>
      <c r="BF432" s="117"/>
      <c r="BG432" s="117"/>
      <c r="BH432" s="117"/>
      <c r="BI432" s="117"/>
      <c r="BJ432" s="117"/>
      <c r="BK432" s="117"/>
      <c r="BL432" s="117"/>
      <c r="BM432" s="117"/>
      <c r="BN432" s="117"/>
      <c r="BO432" s="117"/>
      <c r="BP432" s="117"/>
      <c r="BQ432" s="117"/>
      <c r="BR432" s="117"/>
      <c r="BS432" s="117"/>
      <c r="BT432" s="117"/>
      <c r="BU432" s="117"/>
      <c r="BV432" s="117"/>
      <c r="BW432" s="117"/>
      <c r="BX432" s="117"/>
      <c r="BY432" s="117"/>
      <c r="BZ432" s="117"/>
      <c r="CA432" s="117"/>
      <c r="CB432" s="117"/>
      <c r="CC432" s="117"/>
      <c r="CD432" s="117"/>
      <c r="CE432" s="117"/>
      <c r="CF432" s="117"/>
      <c r="CG432" s="117"/>
      <c r="CH432" s="117"/>
      <c r="CI432" s="117"/>
      <c r="CJ432" s="117"/>
      <c r="CK432" s="117"/>
      <c r="CL432" s="117"/>
      <c r="CM432" s="117"/>
      <c r="CN432" s="117"/>
      <c r="CO432" s="117"/>
      <c r="CP432" s="117"/>
      <c r="CQ432" s="117"/>
      <c r="CR432" s="117"/>
      <c r="CS432" s="117"/>
      <c r="CT432" s="117"/>
      <c r="CU432" s="117"/>
      <c r="CV432" s="117"/>
      <c r="CW432" s="117"/>
      <c r="CX432" s="117"/>
      <c r="CY432" s="117"/>
      <c r="CZ432" s="117"/>
      <c r="DA432" s="117"/>
      <c r="DB432" s="117"/>
      <c r="DC432" s="117"/>
      <c r="DD432" s="117"/>
      <c r="DE432" s="117"/>
      <c r="DF432" s="117"/>
      <c r="DG432" s="117"/>
      <c r="DH432" s="117"/>
      <c r="DI432" s="117"/>
      <c r="DJ432" s="117"/>
      <c r="DK432" s="117"/>
      <c r="DL432" s="117"/>
      <c r="DM432" s="117"/>
      <c r="DN432" s="117"/>
      <c r="DO432" s="117"/>
      <c r="DP432" s="117"/>
      <c r="DQ432" s="117"/>
      <c r="DR432" s="117"/>
      <c r="DS432" s="117"/>
      <c r="DT432" s="117"/>
      <c r="DU432" s="117"/>
      <c r="DV432" s="117"/>
      <c r="DW432" s="117"/>
      <c r="DX432" s="117"/>
      <c r="DY432" s="117"/>
      <c r="DZ432" s="117"/>
      <c r="EA432" s="117"/>
      <c r="EB432" s="117"/>
      <c r="EC432" s="117"/>
      <c r="ED432" s="117"/>
      <c r="EE432" s="117"/>
      <c r="EF432" s="117"/>
      <c r="EG432" s="117"/>
      <c r="EH432" s="117"/>
      <c r="EI432" s="117"/>
      <c r="EJ432" s="117"/>
      <c r="EK432" s="117"/>
      <c r="EL432" s="117"/>
      <c r="EM432" s="117"/>
      <c r="EN432" s="117"/>
      <c r="EO432" s="117"/>
      <c r="EP432" s="117"/>
      <c r="EQ432" s="117"/>
      <c r="ER432" s="117"/>
      <c r="ES432" s="117"/>
      <c r="ET432" s="117"/>
      <c r="EU432" s="117"/>
      <c r="EV432" s="117"/>
      <c r="EW432" s="117"/>
      <c r="EX432" s="117"/>
      <c r="EY432" s="117"/>
      <c r="EZ432" s="117"/>
      <c r="FA432" s="117"/>
      <c r="FB432" s="117"/>
      <c r="FC432" s="117"/>
      <c r="FD432" s="117"/>
      <c r="FE432" s="117"/>
      <c r="FF432" s="117"/>
      <c r="FG432" s="117"/>
      <c r="FH432" s="117"/>
      <c r="FI432" s="117"/>
      <c r="FJ432" s="117"/>
      <c r="FK432" s="117"/>
      <c r="FL432" s="117"/>
      <c r="FM432" s="117"/>
      <c r="FN432" s="117"/>
      <c r="FO432" s="117"/>
      <c r="FP432" s="117"/>
      <c r="FQ432" s="117"/>
      <c r="FR432" s="117"/>
      <c r="FS432" s="117"/>
      <c r="FT432" s="117"/>
      <c r="FU432" s="117"/>
      <c r="FV432" s="117"/>
      <c r="FW432" s="117"/>
      <c r="FX432" s="117"/>
      <c r="FY432" s="117"/>
      <c r="FZ432" s="117"/>
      <c r="GA432" s="117"/>
      <c r="GB432" s="117"/>
      <c r="GC432" s="117"/>
      <c r="GD432" s="117"/>
      <c r="GE432" s="117"/>
      <c r="GF432" s="117"/>
      <c r="GG432" s="117"/>
      <c r="GH432" s="117"/>
      <c r="GI432" s="117"/>
      <c r="GJ432" s="117"/>
      <c r="GK432" s="117"/>
      <c r="GL432" s="117"/>
      <c r="GM432" s="117"/>
      <c r="GN432" s="117"/>
      <c r="GO432" s="117"/>
      <c r="GP432" s="117"/>
      <c r="GQ432" s="117"/>
      <c r="GR432" s="117"/>
      <c r="GS432" s="117"/>
      <c r="GT432" s="117"/>
      <c r="GU432" s="117"/>
      <c r="GV432" s="117"/>
      <c r="GW432" s="117"/>
      <c r="GX432" s="117"/>
      <c r="GY432" s="117"/>
      <c r="GZ432" s="117"/>
      <c r="HA432" s="117"/>
      <c r="HB432" s="117"/>
      <c r="HC432" s="117"/>
      <c r="HD432" s="117"/>
      <c r="HE432" s="117"/>
      <c r="HF432" s="117"/>
      <c r="HG432" s="117"/>
      <c r="HH432" s="117"/>
      <c r="HI432" s="117"/>
      <c r="HJ432" s="117"/>
      <c r="HK432" s="117"/>
      <c r="HL432" s="117"/>
      <c r="HM432" s="117"/>
      <c r="HN432" s="117"/>
      <c r="HO432" s="117"/>
      <c r="HP432" s="117"/>
      <c r="HQ432" s="117"/>
      <c r="HR432" s="117"/>
      <c r="HS432" s="117"/>
      <c r="HT432" s="117"/>
      <c r="HU432" s="117"/>
      <c r="HV432" s="117"/>
      <c r="HW432" s="117"/>
      <c r="HX432" s="117"/>
      <c r="HY432" s="117"/>
      <c r="HZ432" s="117"/>
      <c r="IA432" s="117"/>
      <c r="IB432" s="117"/>
      <c r="IC432" s="117"/>
      <c r="ID432" s="117"/>
      <c r="IE432" s="117"/>
      <c r="IF432" s="117"/>
      <c r="IG432" s="117"/>
      <c r="IH432" s="117"/>
      <c r="II432" s="117"/>
      <c r="IJ432" s="117"/>
      <c r="IK432" s="117"/>
      <c r="IL432" s="117"/>
      <c r="IM432" s="117"/>
      <c r="IN432" s="117"/>
      <c r="IO432" s="117"/>
      <c r="IP432" s="117"/>
      <c r="IQ432" s="117"/>
      <c r="IR432" s="117"/>
      <c r="IS432" s="117"/>
      <c r="IT432" s="117"/>
      <c r="IU432" s="117"/>
      <c r="IV432" s="117"/>
      <c r="IW432" s="117"/>
    </row>
    <row r="433" customFormat="false" ht="12.75" hidden="false" customHeight="false" outlineLevel="0" collapsed="false">
      <c r="A433" s="117"/>
      <c r="B433" s="128"/>
      <c r="L433" s="117"/>
      <c r="M433" s="117"/>
      <c r="N433" s="117"/>
      <c r="O433" s="117"/>
      <c r="P433" s="117"/>
      <c r="Q433" s="117"/>
      <c r="R433" s="117"/>
      <c r="S433" s="117"/>
      <c r="T433" s="117"/>
      <c r="U433" s="117"/>
      <c r="V433" s="117"/>
      <c r="W433" s="117"/>
      <c r="X433" s="117"/>
      <c r="Y433" s="117"/>
      <c r="Z433" s="117"/>
      <c r="AA433" s="117"/>
      <c r="AB433" s="117"/>
      <c r="AC433" s="117"/>
      <c r="AD433" s="117"/>
      <c r="AE433" s="117"/>
      <c r="AF433" s="117"/>
      <c r="AG433" s="117"/>
      <c r="AH433" s="117"/>
      <c r="AI433" s="117"/>
      <c r="AJ433" s="117"/>
      <c r="AK433" s="117"/>
      <c r="AL433" s="117"/>
      <c r="AM433" s="117"/>
      <c r="AN433" s="117"/>
      <c r="AO433" s="117"/>
      <c r="AP433" s="117"/>
      <c r="AQ433" s="117"/>
      <c r="AR433" s="117"/>
      <c r="AS433" s="117"/>
      <c r="AT433" s="117"/>
      <c r="AU433" s="117"/>
      <c r="AV433" s="117"/>
      <c r="AW433" s="117"/>
      <c r="AX433" s="117"/>
      <c r="AY433" s="117"/>
      <c r="AZ433" s="117"/>
      <c r="BA433" s="117"/>
      <c r="BB433" s="117"/>
      <c r="BC433" s="117"/>
      <c r="BD433" s="117"/>
      <c r="BE433" s="117"/>
      <c r="BF433" s="117"/>
      <c r="BG433" s="117"/>
      <c r="BH433" s="117"/>
      <c r="BI433" s="117"/>
      <c r="BJ433" s="117"/>
      <c r="BK433" s="117"/>
      <c r="BL433" s="117"/>
      <c r="BM433" s="117"/>
      <c r="BN433" s="117"/>
      <c r="BO433" s="117"/>
      <c r="BP433" s="117"/>
      <c r="BQ433" s="117"/>
      <c r="BR433" s="117"/>
      <c r="BS433" s="117"/>
      <c r="BT433" s="117"/>
      <c r="BU433" s="117"/>
      <c r="BV433" s="117"/>
      <c r="BW433" s="117"/>
      <c r="BX433" s="117"/>
      <c r="BY433" s="117"/>
      <c r="BZ433" s="117"/>
      <c r="CA433" s="117"/>
      <c r="CB433" s="117"/>
      <c r="CC433" s="117"/>
      <c r="CD433" s="117"/>
      <c r="CE433" s="117"/>
      <c r="CF433" s="117"/>
      <c r="CG433" s="117"/>
      <c r="CH433" s="117"/>
      <c r="CI433" s="117"/>
      <c r="CJ433" s="117"/>
      <c r="CK433" s="117"/>
      <c r="CL433" s="117"/>
      <c r="CM433" s="117"/>
      <c r="CN433" s="117"/>
      <c r="CO433" s="117"/>
      <c r="CP433" s="117"/>
      <c r="CQ433" s="117"/>
      <c r="CR433" s="117"/>
      <c r="CS433" s="117"/>
      <c r="CT433" s="117"/>
      <c r="CU433" s="117"/>
      <c r="CV433" s="117"/>
      <c r="CW433" s="117"/>
      <c r="CX433" s="117"/>
      <c r="CY433" s="117"/>
      <c r="CZ433" s="117"/>
      <c r="DA433" s="117"/>
      <c r="DB433" s="117"/>
      <c r="DC433" s="117"/>
      <c r="DD433" s="117"/>
      <c r="DE433" s="117"/>
      <c r="DF433" s="117"/>
      <c r="DG433" s="117"/>
      <c r="DH433" s="117"/>
      <c r="DI433" s="117"/>
      <c r="DJ433" s="117"/>
      <c r="DK433" s="117"/>
      <c r="DL433" s="117"/>
      <c r="DM433" s="117"/>
      <c r="DN433" s="117"/>
      <c r="DO433" s="117"/>
      <c r="DP433" s="117"/>
      <c r="DQ433" s="117"/>
      <c r="DR433" s="117"/>
      <c r="DS433" s="117"/>
      <c r="DT433" s="117"/>
      <c r="DU433" s="117"/>
      <c r="DV433" s="117"/>
      <c r="DW433" s="117"/>
      <c r="DX433" s="117"/>
      <c r="DY433" s="117"/>
      <c r="DZ433" s="117"/>
      <c r="EA433" s="117"/>
      <c r="EB433" s="117"/>
      <c r="EC433" s="117"/>
      <c r="ED433" s="117"/>
      <c r="EE433" s="117"/>
      <c r="EF433" s="117"/>
      <c r="EG433" s="117"/>
      <c r="EH433" s="117"/>
      <c r="EI433" s="117"/>
      <c r="EJ433" s="117"/>
      <c r="EK433" s="117"/>
      <c r="EL433" s="117"/>
      <c r="EM433" s="117"/>
      <c r="EN433" s="117"/>
      <c r="EO433" s="117"/>
      <c r="EP433" s="117"/>
      <c r="EQ433" s="117"/>
      <c r="ER433" s="117"/>
      <c r="ES433" s="117"/>
      <c r="ET433" s="117"/>
      <c r="EU433" s="117"/>
      <c r="EV433" s="117"/>
      <c r="EW433" s="117"/>
      <c r="EX433" s="117"/>
      <c r="EY433" s="117"/>
      <c r="EZ433" s="117"/>
      <c r="FA433" s="117"/>
      <c r="FB433" s="117"/>
      <c r="FC433" s="117"/>
      <c r="FD433" s="117"/>
      <c r="FE433" s="117"/>
      <c r="FF433" s="117"/>
      <c r="FG433" s="117"/>
      <c r="FH433" s="117"/>
      <c r="FI433" s="117"/>
      <c r="FJ433" s="117"/>
      <c r="FK433" s="117"/>
      <c r="FL433" s="117"/>
      <c r="FM433" s="117"/>
      <c r="FN433" s="117"/>
      <c r="FO433" s="117"/>
      <c r="FP433" s="117"/>
      <c r="FQ433" s="117"/>
      <c r="FR433" s="117"/>
      <c r="FS433" s="117"/>
      <c r="FT433" s="117"/>
      <c r="FU433" s="117"/>
      <c r="FV433" s="117"/>
      <c r="FW433" s="117"/>
      <c r="FX433" s="117"/>
      <c r="FY433" s="117"/>
      <c r="FZ433" s="117"/>
      <c r="GA433" s="117"/>
      <c r="GB433" s="117"/>
      <c r="GC433" s="117"/>
      <c r="GD433" s="117"/>
      <c r="GE433" s="117"/>
      <c r="GF433" s="117"/>
      <c r="GG433" s="117"/>
      <c r="GH433" s="117"/>
      <c r="GI433" s="117"/>
      <c r="GJ433" s="117"/>
      <c r="GK433" s="117"/>
      <c r="GL433" s="117"/>
      <c r="GM433" s="117"/>
      <c r="GN433" s="117"/>
      <c r="GO433" s="117"/>
      <c r="GP433" s="117"/>
      <c r="GQ433" s="117"/>
      <c r="GR433" s="117"/>
      <c r="GS433" s="117"/>
      <c r="GT433" s="117"/>
      <c r="GU433" s="117"/>
      <c r="GV433" s="117"/>
      <c r="GW433" s="117"/>
      <c r="GX433" s="117"/>
      <c r="GY433" s="117"/>
      <c r="GZ433" s="117"/>
      <c r="HA433" s="117"/>
      <c r="HB433" s="117"/>
      <c r="HC433" s="117"/>
      <c r="HD433" s="117"/>
      <c r="HE433" s="117"/>
      <c r="HF433" s="117"/>
      <c r="HG433" s="117"/>
      <c r="HH433" s="117"/>
      <c r="HI433" s="117"/>
      <c r="HJ433" s="117"/>
      <c r="HK433" s="117"/>
      <c r="HL433" s="117"/>
      <c r="HM433" s="117"/>
      <c r="HN433" s="117"/>
      <c r="HO433" s="117"/>
      <c r="HP433" s="117"/>
      <c r="HQ433" s="117"/>
      <c r="HR433" s="117"/>
      <c r="HS433" s="117"/>
      <c r="HT433" s="117"/>
      <c r="HU433" s="117"/>
      <c r="HV433" s="117"/>
      <c r="HW433" s="117"/>
      <c r="HX433" s="117"/>
      <c r="HY433" s="117"/>
      <c r="HZ433" s="117"/>
      <c r="IA433" s="117"/>
      <c r="IB433" s="117"/>
      <c r="IC433" s="117"/>
      <c r="ID433" s="117"/>
      <c r="IE433" s="117"/>
      <c r="IF433" s="117"/>
      <c r="IG433" s="117"/>
      <c r="IH433" s="117"/>
      <c r="II433" s="117"/>
      <c r="IJ433" s="117"/>
      <c r="IK433" s="117"/>
      <c r="IL433" s="117"/>
      <c r="IM433" s="117"/>
      <c r="IN433" s="117"/>
      <c r="IO433" s="117"/>
      <c r="IP433" s="117"/>
      <c r="IQ433" s="117"/>
      <c r="IR433" s="117"/>
      <c r="IS433" s="117"/>
      <c r="IT433" s="117"/>
      <c r="IU433" s="117"/>
      <c r="IV433" s="117"/>
      <c r="IW433" s="117"/>
    </row>
    <row r="434" customFormat="false" ht="12.75" hidden="false" customHeight="false" outlineLevel="0" collapsed="false">
      <c r="A434" s="117"/>
      <c r="B434" s="128"/>
      <c r="L434" s="117"/>
      <c r="M434" s="117"/>
      <c r="N434" s="117"/>
      <c r="O434" s="117"/>
      <c r="P434" s="117"/>
      <c r="Q434" s="117"/>
      <c r="R434" s="117"/>
      <c r="S434" s="117"/>
      <c r="T434" s="117"/>
      <c r="U434" s="117"/>
      <c r="V434" s="117"/>
      <c r="W434" s="117"/>
      <c r="X434" s="117"/>
      <c r="Y434" s="117"/>
      <c r="Z434" s="117"/>
      <c r="AA434" s="117"/>
      <c r="AB434" s="117"/>
      <c r="AC434" s="117"/>
      <c r="AD434" s="117"/>
      <c r="AE434" s="117"/>
      <c r="AF434" s="117"/>
      <c r="AG434" s="117"/>
      <c r="AH434" s="117"/>
      <c r="AI434" s="117"/>
      <c r="AJ434" s="117"/>
      <c r="AK434" s="117"/>
      <c r="AL434" s="117"/>
      <c r="AM434" s="117"/>
      <c r="AN434" s="117"/>
      <c r="AO434" s="117"/>
      <c r="AP434" s="117"/>
      <c r="AQ434" s="117"/>
      <c r="AR434" s="117"/>
      <c r="AS434" s="117"/>
      <c r="AT434" s="117"/>
      <c r="AU434" s="117"/>
      <c r="AV434" s="117"/>
      <c r="AW434" s="117"/>
      <c r="AX434" s="117"/>
      <c r="AY434" s="117"/>
      <c r="AZ434" s="117"/>
      <c r="BA434" s="117"/>
      <c r="BB434" s="117"/>
      <c r="BC434" s="117"/>
      <c r="BD434" s="117"/>
      <c r="BE434" s="117"/>
      <c r="BF434" s="117"/>
      <c r="BG434" s="117"/>
      <c r="BH434" s="117"/>
      <c r="BI434" s="117"/>
      <c r="BJ434" s="117"/>
      <c r="BK434" s="117"/>
      <c r="BL434" s="117"/>
      <c r="BM434" s="117"/>
      <c r="BN434" s="117"/>
      <c r="BO434" s="117"/>
      <c r="BP434" s="117"/>
      <c r="BQ434" s="117"/>
      <c r="BR434" s="117"/>
      <c r="BS434" s="117"/>
      <c r="BT434" s="117"/>
      <c r="BU434" s="117"/>
      <c r="BV434" s="117"/>
      <c r="BW434" s="117"/>
      <c r="BX434" s="117"/>
      <c r="BY434" s="117"/>
      <c r="BZ434" s="117"/>
      <c r="CA434" s="117"/>
      <c r="CB434" s="117"/>
      <c r="CC434" s="117"/>
      <c r="CD434" s="117"/>
      <c r="CE434" s="117"/>
      <c r="CF434" s="117"/>
      <c r="CG434" s="117"/>
      <c r="CH434" s="117"/>
      <c r="CI434" s="117"/>
      <c r="CJ434" s="117"/>
      <c r="CK434" s="117"/>
      <c r="CL434" s="117"/>
      <c r="CM434" s="117"/>
      <c r="CN434" s="117"/>
      <c r="CO434" s="117"/>
      <c r="CP434" s="117"/>
      <c r="CQ434" s="117"/>
      <c r="CR434" s="117"/>
      <c r="CS434" s="117"/>
      <c r="CT434" s="117"/>
      <c r="CU434" s="117"/>
      <c r="CV434" s="117"/>
      <c r="CW434" s="117"/>
      <c r="CX434" s="117"/>
      <c r="CY434" s="117"/>
      <c r="CZ434" s="117"/>
      <c r="DA434" s="117"/>
      <c r="DB434" s="117"/>
      <c r="DC434" s="117"/>
      <c r="DD434" s="117"/>
      <c r="DE434" s="117"/>
      <c r="DF434" s="117"/>
      <c r="DG434" s="117"/>
      <c r="DH434" s="117"/>
      <c r="DI434" s="117"/>
      <c r="DJ434" s="117"/>
      <c r="DK434" s="117"/>
      <c r="DL434" s="117"/>
      <c r="DM434" s="117"/>
      <c r="DN434" s="117"/>
      <c r="DO434" s="117"/>
      <c r="DP434" s="117"/>
      <c r="DQ434" s="117"/>
      <c r="DR434" s="117"/>
      <c r="DS434" s="117"/>
      <c r="DT434" s="117"/>
      <c r="DU434" s="117"/>
      <c r="DV434" s="117"/>
      <c r="DW434" s="117"/>
      <c r="DX434" s="117"/>
      <c r="DY434" s="117"/>
      <c r="DZ434" s="117"/>
      <c r="EA434" s="117"/>
      <c r="EB434" s="117"/>
      <c r="EC434" s="117"/>
      <c r="ED434" s="117"/>
      <c r="EE434" s="117"/>
      <c r="EF434" s="117"/>
      <c r="EG434" s="117"/>
      <c r="EH434" s="117"/>
      <c r="EI434" s="117"/>
      <c r="EJ434" s="117"/>
      <c r="EK434" s="117"/>
      <c r="EL434" s="117"/>
      <c r="EM434" s="117"/>
      <c r="EN434" s="117"/>
      <c r="EO434" s="117"/>
      <c r="EP434" s="117"/>
      <c r="EQ434" s="117"/>
      <c r="ER434" s="117"/>
      <c r="ES434" s="117"/>
      <c r="ET434" s="117"/>
      <c r="EU434" s="117"/>
      <c r="EV434" s="117"/>
      <c r="EW434" s="117"/>
      <c r="EX434" s="117"/>
      <c r="EY434" s="117"/>
      <c r="EZ434" s="117"/>
      <c r="FA434" s="117"/>
      <c r="FB434" s="117"/>
      <c r="FC434" s="117"/>
      <c r="FD434" s="117"/>
      <c r="FE434" s="117"/>
      <c r="FF434" s="117"/>
      <c r="FG434" s="117"/>
      <c r="FH434" s="117"/>
      <c r="FI434" s="117"/>
      <c r="FJ434" s="117"/>
      <c r="FK434" s="117"/>
      <c r="FL434" s="117"/>
      <c r="FM434" s="117"/>
      <c r="FN434" s="117"/>
      <c r="FO434" s="117"/>
      <c r="FP434" s="117"/>
      <c r="FQ434" s="117"/>
      <c r="FR434" s="117"/>
      <c r="FS434" s="117"/>
      <c r="FT434" s="117"/>
      <c r="FU434" s="117"/>
      <c r="FV434" s="117"/>
      <c r="FW434" s="117"/>
      <c r="FX434" s="117"/>
      <c r="FY434" s="117"/>
      <c r="FZ434" s="117"/>
      <c r="GA434" s="117"/>
      <c r="GB434" s="117"/>
      <c r="GC434" s="117"/>
      <c r="GD434" s="117"/>
      <c r="GE434" s="117"/>
      <c r="GF434" s="117"/>
      <c r="GG434" s="117"/>
      <c r="GH434" s="117"/>
      <c r="GI434" s="117"/>
      <c r="GJ434" s="117"/>
      <c r="GK434" s="117"/>
      <c r="GL434" s="117"/>
      <c r="GM434" s="117"/>
      <c r="GN434" s="117"/>
      <c r="GO434" s="117"/>
      <c r="GP434" s="117"/>
      <c r="GQ434" s="117"/>
      <c r="GR434" s="117"/>
      <c r="GS434" s="117"/>
      <c r="GT434" s="117"/>
      <c r="GU434" s="117"/>
      <c r="GV434" s="117"/>
      <c r="GW434" s="117"/>
      <c r="GX434" s="117"/>
      <c r="GY434" s="117"/>
      <c r="GZ434" s="117"/>
      <c r="HA434" s="117"/>
      <c r="HB434" s="117"/>
      <c r="HC434" s="117"/>
      <c r="HD434" s="117"/>
      <c r="HE434" s="117"/>
      <c r="HF434" s="117"/>
      <c r="HG434" s="117"/>
      <c r="HH434" s="117"/>
      <c r="HI434" s="117"/>
      <c r="HJ434" s="117"/>
      <c r="HK434" s="117"/>
      <c r="HL434" s="117"/>
      <c r="HM434" s="117"/>
      <c r="HN434" s="117"/>
      <c r="HO434" s="117"/>
      <c r="HP434" s="117"/>
      <c r="HQ434" s="117"/>
      <c r="HR434" s="117"/>
      <c r="HS434" s="117"/>
      <c r="HT434" s="117"/>
      <c r="HU434" s="117"/>
      <c r="HV434" s="117"/>
      <c r="HW434" s="117"/>
      <c r="HX434" s="117"/>
      <c r="HY434" s="117"/>
      <c r="HZ434" s="117"/>
      <c r="IA434" s="117"/>
      <c r="IB434" s="117"/>
      <c r="IC434" s="117"/>
      <c r="ID434" s="117"/>
      <c r="IE434" s="117"/>
      <c r="IF434" s="117"/>
      <c r="IG434" s="117"/>
      <c r="IH434" s="117"/>
      <c r="II434" s="117"/>
      <c r="IJ434" s="117"/>
      <c r="IK434" s="117"/>
      <c r="IL434" s="117"/>
      <c r="IM434" s="117"/>
      <c r="IN434" s="117"/>
      <c r="IO434" s="117"/>
      <c r="IP434" s="117"/>
      <c r="IQ434" s="117"/>
      <c r="IR434" s="117"/>
      <c r="IS434" s="117"/>
      <c r="IT434" s="117"/>
      <c r="IU434" s="117"/>
      <c r="IV434" s="117"/>
      <c r="IW434" s="117"/>
    </row>
    <row r="435" customFormat="false" ht="12.75" hidden="false" customHeight="false" outlineLevel="0" collapsed="false">
      <c r="A435" s="117"/>
      <c r="B435" s="128"/>
      <c r="L435" s="117"/>
      <c r="M435" s="117"/>
      <c r="N435" s="117"/>
      <c r="O435" s="117"/>
      <c r="P435" s="117"/>
      <c r="Q435" s="117"/>
      <c r="R435" s="117"/>
      <c r="S435" s="117"/>
      <c r="T435" s="117"/>
      <c r="U435" s="117"/>
      <c r="V435" s="117"/>
      <c r="W435" s="117"/>
      <c r="X435" s="117"/>
      <c r="Y435" s="117"/>
      <c r="Z435" s="117"/>
      <c r="AA435" s="117"/>
      <c r="AB435" s="117"/>
      <c r="AC435" s="117"/>
      <c r="AD435" s="117"/>
      <c r="AE435" s="117"/>
      <c r="AF435" s="117"/>
      <c r="AG435" s="117"/>
      <c r="AH435" s="117"/>
      <c r="AI435" s="117"/>
      <c r="AJ435" s="117"/>
      <c r="AK435" s="117"/>
      <c r="AL435" s="117"/>
      <c r="AM435" s="117"/>
      <c r="AN435" s="117"/>
      <c r="AO435" s="117"/>
      <c r="AP435" s="117"/>
      <c r="AQ435" s="117"/>
      <c r="AR435" s="117"/>
      <c r="AS435" s="117"/>
      <c r="AT435" s="117"/>
      <c r="AU435" s="117"/>
      <c r="AV435" s="117"/>
      <c r="AW435" s="117"/>
      <c r="AX435" s="117"/>
      <c r="AY435" s="117"/>
      <c r="AZ435" s="117"/>
      <c r="BA435" s="117"/>
      <c r="BB435" s="117"/>
      <c r="BC435" s="117"/>
      <c r="BD435" s="117"/>
      <c r="BE435" s="117"/>
      <c r="BF435" s="117"/>
      <c r="BG435" s="117"/>
      <c r="BH435" s="117"/>
      <c r="BI435" s="117"/>
      <c r="BJ435" s="117"/>
      <c r="BK435" s="117"/>
      <c r="BL435" s="117"/>
      <c r="BM435" s="117"/>
      <c r="BN435" s="117"/>
      <c r="BO435" s="117"/>
      <c r="BP435" s="117"/>
      <c r="BQ435" s="117"/>
      <c r="BR435" s="117"/>
      <c r="BS435" s="117"/>
      <c r="BT435" s="117"/>
      <c r="BU435" s="117"/>
      <c r="BV435" s="117"/>
      <c r="BW435" s="117"/>
      <c r="BX435" s="117"/>
      <c r="BY435" s="117"/>
      <c r="BZ435" s="117"/>
      <c r="CA435" s="117"/>
      <c r="CB435" s="117"/>
      <c r="CC435" s="117"/>
      <c r="CD435" s="117"/>
      <c r="CE435" s="117"/>
      <c r="CF435" s="117"/>
      <c r="CG435" s="117"/>
      <c r="CH435" s="117"/>
      <c r="CI435" s="117"/>
      <c r="CJ435" s="117"/>
      <c r="CK435" s="117"/>
      <c r="CL435" s="117"/>
      <c r="CM435" s="117"/>
      <c r="CN435" s="117"/>
      <c r="CO435" s="117"/>
      <c r="CP435" s="117"/>
      <c r="CQ435" s="117"/>
      <c r="CR435" s="117"/>
      <c r="CS435" s="117"/>
      <c r="CT435" s="117"/>
      <c r="CU435" s="117"/>
      <c r="CV435" s="117"/>
      <c r="CW435" s="117"/>
      <c r="CX435" s="117"/>
      <c r="CY435" s="117"/>
      <c r="CZ435" s="117"/>
      <c r="DA435" s="117"/>
      <c r="DB435" s="117"/>
      <c r="DC435" s="117"/>
      <c r="DD435" s="117"/>
      <c r="DE435" s="117"/>
      <c r="DF435" s="117"/>
      <c r="DG435" s="117"/>
      <c r="DH435" s="117"/>
      <c r="DI435" s="117"/>
      <c r="DJ435" s="117"/>
      <c r="DK435" s="117"/>
      <c r="DL435" s="117"/>
      <c r="DM435" s="117"/>
      <c r="DN435" s="117"/>
      <c r="DO435" s="117"/>
      <c r="DP435" s="117"/>
      <c r="DQ435" s="117"/>
      <c r="DR435" s="117"/>
      <c r="DS435" s="117"/>
      <c r="DT435" s="117"/>
      <c r="DU435" s="117"/>
      <c r="DV435" s="117"/>
      <c r="DW435" s="117"/>
      <c r="DX435" s="117"/>
      <c r="DY435" s="117"/>
      <c r="DZ435" s="117"/>
      <c r="EA435" s="117"/>
      <c r="EB435" s="117"/>
      <c r="EC435" s="117"/>
      <c r="ED435" s="117"/>
      <c r="EE435" s="117"/>
      <c r="EF435" s="117"/>
      <c r="EG435" s="117"/>
      <c r="EH435" s="117"/>
      <c r="EI435" s="117"/>
      <c r="EJ435" s="117"/>
      <c r="EK435" s="117"/>
      <c r="EL435" s="117"/>
      <c r="EM435" s="117"/>
      <c r="EN435" s="117"/>
      <c r="EO435" s="117"/>
      <c r="EP435" s="117"/>
      <c r="EQ435" s="117"/>
      <c r="ER435" s="117"/>
      <c r="ES435" s="117"/>
      <c r="ET435" s="117"/>
      <c r="EU435" s="117"/>
      <c r="EV435" s="117"/>
      <c r="EW435" s="117"/>
      <c r="EX435" s="117"/>
      <c r="EY435" s="117"/>
      <c r="EZ435" s="117"/>
      <c r="FA435" s="117"/>
      <c r="FB435" s="117"/>
      <c r="FC435" s="117"/>
      <c r="FD435" s="117"/>
      <c r="FE435" s="117"/>
      <c r="FF435" s="117"/>
      <c r="FG435" s="117"/>
      <c r="FH435" s="117"/>
      <c r="FI435" s="117"/>
      <c r="FJ435" s="117"/>
      <c r="FK435" s="117"/>
      <c r="FL435" s="117"/>
      <c r="FM435" s="117"/>
      <c r="FN435" s="117"/>
      <c r="FO435" s="117"/>
      <c r="FP435" s="117"/>
      <c r="FQ435" s="117"/>
      <c r="FR435" s="117"/>
      <c r="FS435" s="117"/>
      <c r="FT435" s="117"/>
      <c r="FU435" s="117"/>
      <c r="FV435" s="117"/>
      <c r="FW435" s="117"/>
      <c r="FX435" s="117"/>
      <c r="FY435" s="117"/>
      <c r="FZ435" s="117"/>
      <c r="GA435" s="117"/>
      <c r="GB435" s="117"/>
      <c r="GC435" s="117"/>
      <c r="GD435" s="117"/>
      <c r="GE435" s="117"/>
      <c r="GF435" s="117"/>
      <c r="GG435" s="117"/>
      <c r="GH435" s="117"/>
      <c r="GI435" s="117"/>
      <c r="GJ435" s="117"/>
      <c r="GK435" s="117"/>
      <c r="GL435" s="117"/>
      <c r="GM435" s="117"/>
      <c r="GN435" s="117"/>
      <c r="GO435" s="117"/>
      <c r="GP435" s="117"/>
      <c r="GQ435" s="117"/>
      <c r="GR435" s="117"/>
      <c r="GS435" s="117"/>
      <c r="GT435" s="117"/>
      <c r="GU435" s="117"/>
      <c r="GV435" s="117"/>
      <c r="GW435" s="117"/>
      <c r="GX435" s="117"/>
      <c r="GY435" s="117"/>
      <c r="GZ435" s="117"/>
      <c r="HA435" s="117"/>
      <c r="HB435" s="117"/>
      <c r="HC435" s="117"/>
      <c r="HD435" s="117"/>
      <c r="HE435" s="117"/>
      <c r="HF435" s="117"/>
      <c r="HG435" s="117"/>
      <c r="HH435" s="117"/>
      <c r="HI435" s="117"/>
      <c r="HJ435" s="117"/>
      <c r="HK435" s="117"/>
      <c r="HL435" s="117"/>
      <c r="HM435" s="117"/>
      <c r="HN435" s="117"/>
      <c r="HO435" s="117"/>
      <c r="HP435" s="117"/>
      <c r="HQ435" s="117"/>
      <c r="HR435" s="117"/>
      <c r="HS435" s="117"/>
      <c r="HT435" s="117"/>
      <c r="HU435" s="117"/>
      <c r="HV435" s="117"/>
      <c r="HW435" s="117"/>
      <c r="HX435" s="117"/>
      <c r="HY435" s="117"/>
      <c r="HZ435" s="117"/>
      <c r="IA435" s="117"/>
      <c r="IB435" s="117"/>
      <c r="IC435" s="117"/>
      <c r="ID435" s="117"/>
      <c r="IE435" s="117"/>
      <c r="IF435" s="117"/>
      <c r="IG435" s="117"/>
      <c r="IH435" s="117"/>
      <c r="II435" s="117"/>
      <c r="IJ435" s="117"/>
      <c r="IK435" s="117"/>
      <c r="IL435" s="117"/>
      <c r="IM435" s="117"/>
      <c r="IN435" s="117"/>
      <c r="IO435" s="117"/>
      <c r="IP435" s="117"/>
      <c r="IQ435" s="117"/>
      <c r="IR435" s="117"/>
      <c r="IS435" s="117"/>
      <c r="IT435" s="117"/>
      <c r="IU435" s="117"/>
      <c r="IV435" s="117"/>
      <c r="IW435" s="117"/>
    </row>
    <row r="436" customFormat="false" ht="12.75" hidden="false" customHeight="false" outlineLevel="0" collapsed="false">
      <c r="A436" s="117"/>
      <c r="B436" s="128"/>
      <c r="L436" s="117"/>
      <c r="M436" s="117"/>
      <c r="N436" s="117"/>
      <c r="O436" s="117"/>
      <c r="P436" s="117"/>
      <c r="Q436" s="117"/>
      <c r="R436" s="117"/>
      <c r="S436" s="117"/>
      <c r="T436" s="117"/>
      <c r="U436" s="117"/>
      <c r="V436" s="117"/>
      <c r="W436" s="117"/>
      <c r="X436" s="117"/>
      <c r="Y436" s="117"/>
      <c r="Z436" s="117"/>
      <c r="AA436" s="117"/>
      <c r="AB436" s="117"/>
      <c r="AC436" s="117"/>
      <c r="AD436" s="117"/>
      <c r="AE436" s="117"/>
      <c r="AF436" s="117"/>
      <c r="AG436" s="117"/>
      <c r="AH436" s="117"/>
      <c r="AI436" s="117"/>
      <c r="AJ436" s="117"/>
      <c r="AK436" s="117"/>
      <c r="AL436" s="117"/>
      <c r="AM436" s="117"/>
      <c r="AN436" s="117"/>
      <c r="AO436" s="117"/>
      <c r="AP436" s="117"/>
      <c r="AQ436" s="117"/>
      <c r="AR436" s="117"/>
      <c r="AS436" s="117"/>
      <c r="AT436" s="117"/>
      <c r="AU436" s="117"/>
      <c r="AV436" s="117"/>
      <c r="AW436" s="117"/>
      <c r="AX436" s="117"/>
      <c r="AY436" s="117"/>
      <c r="AZ436" s="117"/>
      <c r="BA436" s="117"/>
      <c r="BB436" s="117"/>
      <c r="BC436" s="117"/>
      <c r="BD436" s="117"/>
      <c r="BE436" s="117"/>
      <c r="BF436" s="117"/>
      <c r="BG436" s="117"/>
      <c r="BH436" s="117"/>
      <c r="BI436" s="117"/>
      <c r="BJ436" s="117"/>
      <c r="BK436" s="117"/>
      <c r="BL436" s="117"/>
      <c r="BM436" s="117"/>
      <c r="BN436" s="117"/>
      <c r="BO436" s="117"/>
      <c r="BP436" s="117"/>
      <c r="BQ436" s="117"/>
      <c r="BR436" s="117"/>
      <c r="BS436" s="117"/>
      <c r="BT436" s="117"/>
      <c r="BU436" s="117"/>
      <c r="BV436" s="117"/>
      <c r="BW436" s="117"/>
      <c r="BX436" s="117"/>
      <c r="BY436" s="117"/>
      <c r="BZ436" s="117"/>
      <c r="CA436" s="117"/>
      <c r="CB436" s="117"/>
      <c r="CC436" s="117"/>
      <c r="CD436" s="117"/>
      <c r="CE436" s="117"/>
      <c r="CF436" s="117"/>
      <c r="CG436" s="117"/>
      <c r="CH436" s="117"/>
      <c r="CI436" s="117"/>
      <c r="CJ436" s="117"/>
      <c r="CK436" s="117"/>
      <c r="CL436" s="117"/>
      <c r="CM436" s="117"/>
      <c r="CN436" s="117"/>
      <c r="CO436" s="117"/>
      <c r="CP436" s="117"/>
      <c r="CQ436" s="117"/>
      <c r="CR436" s="117"/>
      <c r="CS436" s="117"/>
      <c r="CT436" s="117"/>
      <c r="CU436" s="117"/>
      <c r="CV436" s="117"/>
      <c r="CW436" s="117"/>
      <c r="CX436" s="117"/>
      <c r="CY436" s="117"/>
      <c r="CZ436" s="117"/>
      <c r="DA436" s="117"/>
      <c r="DB436" s="117"/>
      <c r="DC436" s="117"/>
      <c r="DD436" s="117"/>
      <c r="DE436" s="117"/>
      <c r="DF436" s="117"/>
      <c r="DG436" s="117"/>
      <c r="DH436" s="117"/>
      <c r="DI436" s="117"/>
      <c r="DJ436" s="117"/>
      <c r="DK436" s="117"/>
      <c r="DL436" s="117"/>
      <c r="DM436" s="117"/>
      <c r="DN436" s="117"/>
      <c r="DO436" s="117"/>
      <c r="DP436" s="117"/>
      <c r="DQ436" s="117"/>
      <c r="DR436" s="117"/>
      <c r="DS436" s="117"/>
      <c r="DT436" s="117"/>
      <c r="DU436" s="117"/>
      <c r="DV436" s="117"/>
      <c r="DW436" s="117"/>
      <c r="DX436" s="117"/>
      <c r="DY436" s="117"/>
      <c r="DZ436" s="117"/>
      <c r="EA436" s="117"/>
      <c r="EB436" s="117"/>
      <c r="EC436" s="117"/>
      <c r="ED436" s="117"/>
      <c r="EE436" s="117"/>
      <c r="EF436" s="117"/>
      <c r="EG436" s="117"/>
      <c r="EH436" s="117"/>
      <c r="EI436" s="117"/>
      <c r="EJ436" s="117"/>
      <c r="EK436" s="117"/>
      <c r="EL436" s="117"/>
      <c r="EM436" s="117"/>
      <c r="EN436" s="117"/>
      <c r="EO436" s="117"/>
      <c r="EP436" s="117"/>
      <c r="EQ436" s="117"/>
      <c r="ER436" s="117"/>
      <c r="ES436" s="117"/>
      <c r="ET436" s="117"/>
      <c r="EU436" s="117"/>
      <c r="EV436" s="117"/>
      <c r="EW436" s="117"/>
      <c r="EX436" s="117"/>
      <c r="EY436" s="117"/>
      <c r="EZ436" s="117"/>
      <c r="FA436" s="117"/>
      <c r="FB436" s="117"/>
      <c r="FC436" s="117"/>
      <c r="FD436" s="117"/>
      <c r="FE436" s="117"/>
      <c r="FF436" s="117"/>
      <c r="FG436" s="117"/>
      <c r="FH436" s="117"/>
      <c r="FI436" s="117"/>
      <c r="FJ436" s="117"/>
      <c r="FK436" s="117"/>
      <c r="FL436" s="117"/>
      <c r="FM436" s="117"/>
      <c r="FN436" s="117"/>
      <c r="FO436" s="117"/>
      <c r="FP436" s="117"/>
      <c r="FQ436" s="117"/>
      <c r="FR436" s="117"/>
      <c r="FS436" s="117"/>
      <c r="FT436" s="117"/>
      <c r="FU436" s="117"/>
      <c r="FV436" s="117"/>
      <c r="FW436" s="117"/>
      <c r="FX436" s="117"/>
      <c r="FY436" s="117"/>
      <c r="FZ436" s="117"/>
      <c r="GA436" s="117"/>
      <c r="GB436" s="117"/>
      <c r="GC436" s="117"/>
      <c r="GD436" s="117"/>
      <c r="GE436" s="117"/>
      <c r="GF436" s="117"/>
      <c r="GG436" s="117"/>
      <c r="GH436" s="117"/>
      <c r="GI436" s="117"/>
      <c r="GJ436" s="117"/>
      <c r="GK436" s="117"/>
      <c r="GL436" s="117"/>
      <c r="GM436" s="117"/>
      <c r="GN436" s="117"/>
      <c r="GO436" s="117"/>
      <c r="GP436" s="117"/>
      <c r="GQ436" s="117"/>
      <c r="GR436" s="117"/>
      <c r="GS436" s="117"/>
      <c r="GT436" s="117"/>
      <c r="GU436" s="117"/>
      <c r="GV436" s="117"/>
      <c r="GW436" s="117"/>
      <c r="GX436" s="117"/>
      <c r="GY436" s="117"/>
      <c r="GZ436" s="117"/>
      <c r="HA436" s="117"/>
      <c r="HB436" s="117"/>
      <c r="HC436" s="117"/>
      <c r="HD436" s="117"/>
      <c r="HE436" s="117"/>
      <c r="HF436" s="117"/>
      <c r="HG436" s="117"/>
      <c r="HH436" s="117"/>
      <c r="HI436" s="117"/>
      <c r="HJ436" s="117"/>
      <c r="HK436" s="117"/>
      <c r="HL436" s="117"/>
      <c r="HM436" s="117"/>
      <c r="HN436" s="117"/>
      <c r="HO436" s="117"/>
      <c r="HP436" s="117"/>
      <c r="HQ436" s="117"/>
      <c r="HR436" s="117"/>
      <c r="HS436" s="117"/>
      <c r="HT436" s="117"/>
      <c r="HU436" s="117"/>
      <c r="HV436" s="117"/>
      <c r="HW436" s="117"/>
      <c r="HX436" s="117"/>
      <c r="HY436" s="117"/>
      <c r="HZ436" s="117"/>
      <c r="IA436" s="117"/>
      <c r="IB436" s="117"/>
      <c r="IC436" s="117"/>
      <c r="ID436" s="117"/>
      <c r="IE436" s="117"/>
      <c r="IF436" s="117"/>
      <c r="IG436" s="117"/>
      <c r="IH436" s="117"/>
      <c r="II436" s="117"/>
      <c r="IJ436" s="117"/>
      <c r="IK436" s="117"/>
      <c r="IL436" s="117"/>
      <c r="IM436" s="117"/>
      <c r="IN436" s="117"/>
      <c r="IO436" s="117"/>
      <c r="IP436" s="117"/>
      <c r="IQ436" s="117"/>
      <c r="IR436" s="117"/>
      <c r="IS436" s="117"/>
      <c r="IT436" s="117"/>
      <c r="IU436" s="117"/>
      <c r="IV436" s="117"/>
      <c r="IW436" s="117"/>
    </row>
    <row r="437" customFormat="false" ht="12.75" hidden="false" customHeight="false" outlineLevel="0" collapsed="false">
      <c r="A437" s="117"/>
      <c r="B437" s="128"/>
      <c r="L437" s="117"/>
      <c r="M437" s="117"/>
      <c r="N437" s="117"/>
      <c r="O437" s="117"/>
      <c r="P437" s="117"/>
      <c r="Q437" s="117"/>
      <c r="R437" s="117"/>
      <c r="S437" s="117"/>
      <c r="T437" s="117"/>
      <c r="U437" s="117"/>
      <c r="V437" s="117"/>
      <c r="W437" s="117"/>
      <c r="X437" s="117"/>
      <c r="Y437" s="117"/>
      <c r="Z437" s="117"/>
      <c r="AA437" s="117"/>
      <c r="AB437" s="117"/>
      <c r="AC437" s="117"/>
      <c r="AD437" s="117"/>
      <c r="AE437" s="117"/>
      <c r="AF437" s="117"/>
      <c r="AG437" s="117"/>
      <c r="AH437" s="117"/>
      <c r="AI437" s="117"/>
      <c r="AJ437" s="117"/>
      <c r="AK437" s="117"/>
      <c r="AL437" s="117"/>
      <c r="AM437" s="117"/>
      <c r="AN437" s="117"/>
      <c r="AO437" s="117"/>
      <c r="AP437" s="117"/>
      <c r="AQ437" s="117"/>
      <c r="AR437" s="117"/>
      <c r="AS437" s="117"/>
      <c r="AT437" s="117"/>
      <c r="AU437" s="117"/>
      <c r="AV437" s="117"/>
      <c r="AW437" s="117"/>
      <c r="AX437" s="117"/>
      <c r="AY437" s="117"/>
      <c r="AZ437" s="117"/>
      <c r="BA437" s="117"/>
      <c r="BB437" s="117"/>
      <c r="BC437" s="117"/>
      <c r="BD437" s="117"/>
      <c r="BE437" s="117"/>
      <c r="BF437" s="117"/>
      <c r="BG437" s="117"/>
      <c r="BH437" s="117"/>
      <c r="BI437" s="117"/>
      <c r="BJ437" s="117"/>
      <c r="BK437" s="117"/>
      <c r="BL437" s="117"/>
      <c r="BM437" s="117"/>
      <c r="BN437" s="117"/>
      <c r="BO437" s="117"/>
      <c r="BP437" s="117"/>
      <c r="BQ437" s="117"/>
      <c r="BR437" s="117"/>
      <c r="BS437" s="117"/>
      <c r="BT437" s="117"/>
      <c r="BU437" s="117"/>
      <c r="BV437" s="117"/>
      <c r="BW437" s="117"/>
      <c r="BX437" s="117"/>
      <c r="BY437" s="117"/>
      <c r="BZ437" s="117"/>
      <c r="CA437" s="117"/>
      <c r="CB437" s="117"/>
      <c r="CC437" s="117"/>
      <c r="CD437" s="117"/>
      <c r="CE437" s="117"/>
      <c r="CF437" s="117"/>
      <c r="CG437" s="117"/>
      <c r="CH437" s="117"/>
      <c r="CI437" s="117"/>
      <c r="CJ437" s="117"/>
      <c r="CK437" s="117"/>
      <c r="CL437" s="117"/>
      <c r="CM437" s="117"/>
      <c r="CN437" s="117"/>
      <c r="CO437" s="117"/>
      <c r="CP437" s="117"/>
      <c r="CQ437" s="117"/>
      <c r="CR437" s="117"/>
      <c r="CS437" s="117"/>
      <c r="CT437" s="117"/>
      <c r="CU437" s="117"/>
      <c r="CV437" s="117"/>
      <c r="CW437" s="117"/>
      <c r="CX437" s="117"/>
      <c r="CY437" s="117"/>
      <c r="CZ437" s="117"/>
      <c r="DA437" s="117"/>
      <c r="DB437" s="117"/>
      <c r="DC437" s="117"/>
      <c r="DD437" s="117"/>
      <c r="DE437" s="117"/>
      <c r="DF437" s="117"/>
      <c r="DG437" s="117"/>
      <c r="DH437" s="117"/>
      <c r="DI437" s="117"/>
      <c r="DJ437" s="117"/>
      <c r="DK437" s="117"/>
      <c r="DL437" s="117"/>
      <c r="DM437" s="117"/>
      <c r="DN437" s="117"/>
      <c r="DO437" s="117"/>
      <c r="DP437" s="117"/>
      <c r="DQ437" s="117"/>
      <c r="DR437" s="117"/>
      <c r="DS437" s="117"/>
      <c r="DT437" s="117"/>
      <c r="DU437" s="117"/>
      <c r="DV437" s="117"/>
      <c r="DW437" s="117"/>
      <c r="DX437" s="117"/>
      <c r="DY437" s="117"/>
      <c r="DZ437" s="117"/>
      <c r="EA437" s="117"/>
      <c r="EB437" s="117"/>
      <c r="EC437" s="117"/>
      <c r="ED437" s="117"/>
      <c r="EE437" s="117"/>
      <c r="EF437" s="117"/>
      <c r="EG437" s="117"/>
      <c r="EH437" s="117"/>
      <c r="EI437" s="117"/>
      <c r="EJ437" s="117"/>
      <c r="EK437" s="117"/>
      <c r="EL437" s="117"/>
      <c r="EM437" s="117"/>
      <c r="EN437" s="117"/>
      <c r="EO437" s="117"/>
      <c r="EP437" s="117"/>
      <c r="EQ437" s="117"/>
      <c r="ER437" s="117"/>
      <c r="ES437" s="117"/>
      <c r="ET437" s="117"/>
      <c r="EU437" s="117"/>
      <c r="EV437" s="117"/>
      <c r="EW437" s="117"/>
      <c r="EX437" s="117"/>
      <c r="EY437" s="117"/>
      <c r="EZ437" s="117"/>
      <c r="FA437" s="117"/>
      <c r="FB437" s="117"/>
      <c r="FC437" s="117"/>
      <c r="FD437" s="117"/>
      <c r="FE437" s="117"/>
      <c r="FF437" s="117"/>
      <c r="FG437" s="117"/>
      <c r="FH437" s="117"/>
      <c r="FI437" s="117"/>
      <c r="FJ437" s="117"/>
      <c r="FK437" s="117"/>
      <c r="FL437" s="117"/>
      <c r="FM437" s="117"/>
      <c r="FN437" s="117"/>
      <c r="FO437" s="117"/>
      <c r="FP437" s="117"/>
      <c r="FQ437" s="117"/>
      <c r="FR437" s="117"/>
      <c r="FS437" s="117"/>
      <c r="FT437" s="117"/>
      <c r="FU437" s="117"/>
      <c r="FV437" s="117"/>
      <c r="FW437" s="117"/>
      <c r="FX437" s="117"/>
      <c r="FY437" s="117"/>
      <c r="FZ437" s="117"/>
      <c r="GA437" s="117"/>
      <c r="GB437" s="117"/>
      <c r="GC437" s="117"/>
      <c r="GD437" s="117"/>
      <c r="GE437" s="117"/>
      <c r="GF437" s="117"/>
      <c r="GG437" s="117"/>
      <c r="GH437" s="117"/>
      <c r="GI437" s="117"/>
      <c r="GJ437" s="117"/>
      <c r="GK437" s="117"/>
      <c r="GL437" s="117"/>
      <c r="GM437" s="117"/>
      <c r="GN437" s="117"/>
      <c r="GO437" s="117"/>
      <c r="GP437" s="117"/>
      <c r="GQ437" s="117"/>
      <c r="GR437" s="117"/>
      <c r="GS437" s="117"/>
      <c r="GT437" s="117"/>
      <c r="GU437" s="117"/>
      <c r="GV437" s="117"/>
      <c r="GW437" s="117"/>
      <c r="GX437" s="117"/>
      <c r="GY437" s="117"/>
      <c r="GZ437" s="117"/>
      <c r="HA437" s="117"/>
      <c r="HB437" s="117"/>
      <c r="HC437" s="117"/>
      <c r="HD437" s="117"/>
      <c r="HE437" s="117"/>
      <c r="HF437" s="117"/>
      <c r="HG437" s="117"/>
      <c r="HH437" s="117"/>
      <c r="HI437" s="117"/>
      <c r="HJ437" s="117"/>
      <c r="HK437" s="117"/>
      <c r="HL437" s="117"/>
      <c r="HM437" s="117"/>
      <c r="HN437" s="117"/>
      <c r="HO437" s="117"/>
      <c r="HP437" s="117"/>
      <c r="HQ437" s="117"/>
      <c r="HR437" s="117"/>
      <c r="HS437" s="117"/>
      <c r="HT437" s="117"/>
      <c r="HU437" s="117"/>
      <c r="HV437" s="117"/>
      <c r="HW437" s="117"/>
      <c r="HX437" s="117"/>
      <c r="HY437" s="117"/>
      <c r="HZ437" s="117"/>
      <c r="IA437" s="117"/>
      <c r="IB437" s="117"/>
      <c r="IC437" s="117"/>
      <c r="ID437" s="117"/>
      <c r="IE437" s="117"/>
      <c r="IF437" s="117"/>
      <c r="IG437" s="117"/>
      <c r="IH437" s="117"/>
      <c r="II437" s="117"/>
      <c r="IJ437" s="117"/>
      <c r="IK437" s="117"/>
      <c r="IL437" s="117"/>
      <c r="IM437" s="117"/>
      <c r="IN437" s="117"/>
      <c r="IO437" s="117"/>
      <c r="IP437" s="117"/>
      <c r="IQ437" s="117"/>
      <c r="IR437" s="117"/>
      <c r="IS437" s="117"/>
      <c r="IT437" s="117"/>
      <c r="IU437" s="117"/>
      <c r="IV437" s="117"/>
      <c r="IW437" s="117"/>
    </row>
    <row r="438" customFormat="false" ht="12.75" hidden="false" customHeight="false" outlineLevel="0" collapsed="false">
      <c r="A438" s="117"/>
      <c r="B438" s="128"/>
      <c r="L438" s="117"/>
      <c r="M438" s="117"/>
      <c r="N438" s="117"/>
      <c r="O438" s="117"/>
      <c r="P438" s="117"/>
      <c r="Q438" s="117"/>
      <c r="R438" s="117"/>
      <c r="S438" s="117"/>
      <c r="T438" s="117"/>
      <c r="U438" s="117"/>
      <c r="V438" s="117"/>
      <c r="W438" s="117"/>
      <c r="X438" s="117"/>
      <c r="Y438" s="117"/>
      <c r="Z438" s="117"/>
      <c r="AA438" s="117"/>
      <c r="AB438" s="117"/>
      <c r="AC438" s="117"/>
      <c r="AD438" s="117"/>
      <c r="AE438" s="117"/>
      <c r="AF438" s="117"/>
      <c r="AG438" s="117"/>
      <c r="AH438" s="117"/>
      <c r="AI438" s="117"/>
      <c r="AJ438" s="117"/>
      <c r="AK438" s="117"/>
      <c r="AL438" s="117"/>
      <c r="AM438" s="117"/>
      <c r="AN438" s="117"/>
      <c r="AO438" s="117"/>
      <c r="AP438" s="117"/>
      <c r="AQ438" s="117"/>
      <c r="AR438" s="117"/>
      <c r="AS438" s="117"/>
      <c r="AT438" s="117"/>
      <c r="AU438" s="117"/>
      <c r="AV438" s="117"/>
      <c r="AW438" s="117"/>
      <c r="AX438" s="117"/>
      <c r="AY438" s="117"/>
      <c r="AZ438" s="117"/>
      <c r="BA438" s="117"/>
      <c r="BB438" s="117"/>
      <c r="BC438" s="117"/>
      <c r="BD438" s="117"/>
      <c r="BE438" s="117"/>
      <c r="BF438" s="117"/>
      <c r="BG438" s="117"/>
      <c r="BH438" s="117"/>
      <c r="BI438" s="117"/>
      <c r="BJ438" s="117"/>
      <c r="BK438" s="117"/>
      <c r="BL438" s="117"/>
      <c r="BM438" s="117"/>
      <c r="BN438" s="117"/>
      <c r="BO438" s="117"/>
      <c r="BP438" s="117"/>
      <c r="BQ438" s="117"/>
      <c r="BR438" s="117"/>
      <c r="BS438" s="117"/>
      <c r="BT438" s="117"/>
      <c r="BU438" s="117"/>
      <c r="BV438" s="117"/>
      <c r="BW438" s="117"/>
      <c r="BX438" s="117"/>
      <c r="BY438" s="117"/>
      <c r="BZ438" s="117"/>
      <c r="CA438" s="117"/>
      <c r="CB438" s="117"/>
      <c r="CC438" s="117"/>
      <c r="CD438" s="117"/>
      <c r="CE438" s="117"/>
      <c r="CF438" s="117"/>
      <c r="CG438" s="117"/>
      <c r="CH438" s="117"/>
      <c r="CI438" s="117"/>
      <c r="CJ438" s="117"/>
      <c r="CK438" s="117"/>
      <c r="CL438" s="117"/>
      <c r="CM438" s="117"/>
      <c r="CN438" s="117"/>
      <c r="CO438" s="117"/>
      <c r="CP438" s="117"/>
      <c r="CQ438" s="117"/>
      <c r="CR438" s="117"/>
      <c r="CS438" s="117"/>
      <c r="CT438" s="117"/>
      <c r="CU438" s="117"/>
      <c r="CV438" s="117"/>
      <c r="CW438" s="117"/>
      <c r="CX438" s="117"/>
      <c r="CY438" s="117"/>
      <c r="CZ438" s="117"/>
      <c r="DA438" s="117"/>
      <c r="DB438" s="117"/>
      <c r="DC438" s="117"/>
      <c r="DD438" s="117"/>
      <c r="DE438" s="117"/>
      <c r="DF438" s="117"/>
      <c r="DG438" s="117"/>
      <c r="DH438" s="117"/>
      <c r="DI438" s="117"/>
      <c r="DJ438" s="117"/>
      <c r="DK438" s="117"/>
      <c r="DL438" s="117"/>
      <c r="DM438" s="117"/>
      <c r="DN438" s="117"/>
      <c r="DO438" s="117"/>
      <c r="DP438" s="117"/>
      <c r="DQ438" s="117"/>
      <c r="DR438" s="117"/>
      <c r="DS438" s="117"/>
      <c r="DT438" s="117"/>
      <c r="DU438" s="117"/>
      <c r="DV438" s="117"/>
      <c r="DW438" s="117"/>
      <c r="DX438" s="117"/>
      <c r="DY438" s="117"/>
      <c r="DZ438" s="117"/>
      <c r="EA438" s="117"/>
      <c r="EB438" s="117"/>
      <c r="EC438" s="117"/>
      <c r="ED438" s="117"/>
      <c r="EE438" s="117"/>
      <c r="EF438" s="117"/>
      <c r="EG438" s="117"/>
      <c r="EH438" s="117"/>
      <c r="EI438" s="117"/>
      <c r="EJ438" s="117"/>
      <c r="EK438" s="117"/>
      <c r="EL438" s="117"/>
      <c r="EM438" s="117"/>
      <c r="EN438" s="117"/>
      <c r="EO438" s="117"/>
      <c r="EP438" s="117"/>
      <c r="EQ438" s="117"/>
      <c r="ER438" s="117"/>
      <c r="ES438" s="117"/>
      <c r="ET438" s="117"/>
      <c r="EU438" s="117"/>
      <c r="EV438" s="117"/>
      <c r="EW438" s="117"/>
      <c r="EX438" s="117"/>
      <c r="EY438" s="117"/>
      <c r="EZ438" s="117"/>
      <c r="FA438" s="117"/>
      <c r="FB438" s="117"/>
      <c r="FC438" s="117"/>
      <c r="FD438" s="117"/>
      <c r="FE438" s="117"/>
      <c r="FF438" s="117"/>
      <c r="FG438" s="117"/>
      <c r="FH438" s="117"/>
      <c r="FI438" s="117"/>
      <c r="FJ438" s="117"/>
      <c r="FK438" s="117"/>
      <c r="FL438" s="117"/>
      <c r="FM438" s="117"/>
      <c r="FN438" s="117"/>
      <c r="FO438" s="117"/>
      <c r="FP438" s="117"/>
      <c r="FQ438" s="117"/>
      <c r="FR438" s="117"/>
      <c r="FS438" s="117"/>
      <c r="FT438" s="117"/>
      <c r="FU438" s="117"/>
      <c r="FV438" s="117"/>
      <c r="FW438" s="117"/>
      <c r="FX438" s="117"/>
      <c r="FY438" s="117"/>
      <c r="FZ438" s="117"/>
      <c r="GA438" s="117"/>
      <c r="GB438" s="117"/>
      <c r="GC438" s="117"/>
      <c r="GD438" s="117"/>
      <c r="GE438" s="117"/>
      <c r="GF438" s="117"/>
      <c r="GG438" s="117"/>
      <c r="GH438" s="117"/>
      <c r="GI438" s="117"/>
      <c r="GJ438" s="117"/>
      <c r="GK438" s="117"/>
      <c r="GL438" s="117"/>
      <c r="GM438" s="117"/>
      <c r="GN438" s="117"/>
      <c r="GO438" s="117"/>
      <c r="GP438" s="117"/>
      <c r="GQ438" s="117"/>
      <c r="GR438" s="117"/>
      <c r="GS438" s="117"/>
      <c r="GT438" s="117"/>
      <c r="GU438" s="117"/>
      <c r="GV438" s="117"/>
      <c r="GW438" s="117"/>
      <c r="GX438" s="117"/>
      <c r="GY438" s="117"/>
      <c r="GZ438" s="117"/>
      <c r="HA438" s="117"/>
      <c r="HB438" s="117"/>
      <c r="HC438" s="117"/>
      <c r="HD438" s="117"/>
      <c r="HE438" s="117"/>
      <c r="HF438" s="117"/>
      <c r="HG438" s="117"/>
      <c r="HH438" s="117"/>
      <c r="HI438" s="117"/>
      <c r="HJ438" s="117"/>
      <c r="HK438" s="117"/>
      <c r="HL438" s="117"/>
      <c r="HM438" s="117"/>
      <c r="HN438" s="117"/>
      <c r="HO438" s="117"/>
      <c r="HP438" s="117"/>
      <c r="HQ438" s="117"/>
      <c r="HR438" s="117"/>
      <c r="HS438" s="117"/>
      <c r="HT438" s="117"/>
      <c r="HU438" s="117"/>
      <c r="HV438" s="117"/>
      <c r="HW438" s="117"/>
      <c r="HX438" s="117"/>
      <c r="HY438" s="117"/>
      <c r="HZ438" s="117"/>
      <c r="IA438" s="117"/>
      <c r="IB438" s="117"/>
      <c r="IC438" s="117"/>
      <c r="ID438" s="117"/>
      <c r="IE438" s="117"/>
      <c r="IF438" s="117"/>
      <c r="IG438" s="117"/>
      <c r="IH438" s="117"/>
      <c r="II438" s="117"/>
      <c r="IJ438" s="117"/>
      <c r="IK438" s="117"/>
      <c r="IL438" s="117"/>
      <c r="IM438" s="117"/>
      <c r="IN438" s="117"/>
      <c r="IO438" s="117"/>
      <c r="IP438" s="117"/>
      <c r="IQ438" s="117"/>
      <c r="IR438" s="117"/>
      <c r="IS438" s="117"/>
      <c r="IT438" s="117"/>
      <c r="IU438" s="117"/>
      <c r="IV438" s="117"/>
      <c r="IW438" s="117"/>
    </row>
    <row r="439" customFormat="false" ht="12.75" hidden="false" customHeight="false" outlineLevel="0" collapsed="false">
      <c r="A439" s="117"/>
      <c r="B439" s="128"/>
      <c r="L439" s="117"/>
      <c r="M439" s="117"/>
      <c r="N439" s="117"/>
      <c r="O439" s="117"/>
      <c r="P439" s="117"/>
      <c r="Q439" s="117"/>
      <c r="R439" s="117"/>
      <c r="S439" s="117"/>
      <c r="T439" s="117"/>
      <c r="U439" s="117"/>
      <c r="V439" s="117"/>
      <c r="W439" s="117"/>
      <c r="X439" s="117"/>
      <c r="Y439" s="117"/>
      <c r="Z439" s="117"/>
      <c r="AA439" s="117"/>
      <c r="AB439" s="117"/>
      <c r="AC439" s="117"/>
      <c r="AD439" s="117"/>
      <c r="AE439" s="117"/>
      <c r="AF439" s="117"/>
      <c r="AG439" s="117"/>
      <c r="AH439" s="117"/>
      <c r="AI439" s="117"/>
      <c r="AJ439" s="117"/>
      <c r="AK439" s="117"/>
      <c r="AL439" s="117"/>
      <c r="AM439" s="117"/>
      <c r="AN439" s="117"/>
      <c r="AO439" s="117"/>
      <c r="AP439" s="117"/>
      <c r="AQ439" s="117"/>
      <c r="AR439" s="117"/>
      <c r="AS439" s="117"/>
      <c r="AT439" s="117"/>
      <c r="AU439" s="117"/>
      <c r="AV439" s="117"/>
      <c r="AW439" s="117"/>
      <c r="AX439" s="117"/>
      <c r="AY439" s="117"/>
      <c r="AZ439" s="117"/>
      <c r="BA439" s="117"/>
      <c r="BB439" s="117"/>
      <c r="BC439" s="117"/>
      <c r="BD439" s="117"/>
      <c r="BE439" s="117"/>
      <c r="BF439" s="117"/>
      <c r="BG439" s="117"/>
      <c r="BH439" s="117"/>
      <c r="BI439" s="117"/>
      <c r="BJ439" s="117"/>
      <c r="BK439" s="117"/>
      <c r="BL439" s="117"/>
      <c r="BM439" s="117"/>
      <c r="BN439" s="117"/>
      <c r="BO439" s="117"/>
      <c r="BP439" s="117"/>
      <c r="BQ439" s="117"/>
      <c r="BR439" s="117"/>
      <c r="BS439" s="117"/>
      <c r="BT439" s="117"/>
      <c r="BU439" s="117"/>
      <c r="BV439" s="117"/>
      <c r="BW439" s="117"/>
      <c r="BX439" s="117"/>
      <c r="BY439" s="117"/>
      <c r="BZ439" s="117"/>
      <c r="CA439" s="117"/>
      <c r="CB439" s="117"/>
      <c r="CC439" s="117"/>
      <c r="CD439" s="117"/>
      <c r="CE439" s="117"/>
      <c r="CF439" s="117"/>
      <c r="CG439" s="117"/>
      <c r="CH439" s="117"/>
      <c r="CI439" s="117"/>
      <c r="CJ439" s="117"/>
      <c r="CK439" s="117"/>
      <c r="CL439" s="117"/>
      <c r="CM439" s="117"/>
      <c r="CN439" s="117"/>
      <c r="CO439" s="117"/>
      <c r="CP439" s="117"/>
      <c r="CQ439" s="117"/>
      <c r="CR439" s="117"/>
      <c r="CS439" s="117"/>
      <c r="CT439" s="117"/>
      <c r="CU439" s="117"/>
      <c r="CV439" s="117"/>
      <c r="CW439" s="117"/>
      <c r="CX439" s="117"/>
      <c r="CY439" s="117"/>
      <c r="CZ439" s="117"/>
      <c r="DA439" s="117"/>
      <c r="DB439" s="117"/>
      <c r="DC439" s="117"/>
      <c r="DD439" s="117"/>
      <c r="DE439" s="117"/>
      <c r="DF439" s="117"/>
      <c r="DG439" s="117"/>
      <c r="DH439" s="117"/>
      <c r="DI439" s="117"/>
      <c r="DJ439" s="117"/>
      <c r="DK439" s="117"/>
      <c r="DL439" s="117"/>
      <c r="DM439" s="117"/>
      <c r="DN439" s="117"/>
      <c r="DO439" s="117"/>
      <c r="DP439" s="117"/>
      <c r="DQ439" s="117"/>
      <c r="DR439" s="117"/>
      <c r="DS439" s="117"/>
      <c r="DT439" s="117"/>
      <c r="DU439" s="117"/>
      <c r="DV439" s="117"/>
      <c r="DW439" s="117"/>
      <c r="DX439" s="117"/>
      <c r="DY439" s="117"/>
      <c r="DZ439" s="117"/>
      <c r="EA439" s="117"/>
      <c r="EB439" s="117"/>
      <c r="EC439" s="117"/>
      <c r="ED439" s="117"/>
      <c r="EE439" s="117"/>
      <c r="EF439" s="117"/>
      <c r="EG439" s="117"/>
      <c r="EH439" s="117"/>
      <c r="EI439" s="117"/>
      <c r="EJ439" s="117"/>
      <c r="EK439" s="117"/>
      <c r="EL439" s="117"/>
      <c r="EM439" s="117"/>
      <c r="EN439" s="117"/>
      <c r="EO439" s="117"/>
      <c r="EP439" s="117"/>
      <c r="EQ439" s="117"/>
      <c r="ER439" s="117"/>
      <c r="ES439" s="117"/>
      <c r="ET439" s="117"/>
      <c r="EU439" s="117"/>
      <c r="EV439" s="117"/>
      <c r="EW439" s="117"/>
      <c r="EX439" s="117"/>
      <c r="EY439" s="117"/>
      <c r="EZ439" s="117"/>
      <c r="FA439" s="117"/>
      <c r="FB439" s="117"/>
      <c r="FC439" s="117"/>
      <c r="FD439" s="117"/>
      <c r="FE439" s="117"/>
      <c r="FF439" s="117"/>
      <c r="FG439" s="117"/>
      <c r="FH439" s="117"/>
      <c r="FI439" s="117"/>
      <c r="FJ439" s="117"/>
      <c r="FK439" s="117"/>
      <c r="FL439" s="117"/>
      <c r="FM439" s="117"/>
      <c r="FN439" s="117"/>
      <c r="FO439" s="117"/>
      <c r="FP439" s="117"/>
      <c r="FQ439" s="117"/>
      <c r="FR439" s="117"/>
      <c r="FS439" s="117"/>
      <c r="FT439" s="117"/>
      <c r="FU439" s="117"/>
      <c r="FV439" s="117"/>
      <c r="FW439" s="117"/>
      <c r="FX439" s="117"/>
      <c r="FY439" s="117"/>
      <c r="FZ439" s="117"/>
      <c r="GA439" s="117"/>
      <c r="GB439" s="117"/>
      <c r="GC439" s="117"/>
      <c r="GD439" s="117"/>
      <c r="GE439" s="117"/>
      <c r="GF439" s="117"/>
      <c r="GG439" s="117"/>
      <c r="GH439" s="117"/>
      <c r="GI439" s="117"/>
      <c r="GJ439" s="117"/>
      <c r="GK439" s="117"/>
      <c r="GL439" s="117"/>
      <c r="GM439" s="117"/>
      <c r="GN439" s="117"/>
      <c r="GO439" s="117"/>
      <c r="GP439" s="117"/>
      <c r="GQ439" s="117"/>
      <c r="GR439" s="117"/>
      <c r="GS439" s="117"/>
      <c r="GT439" s="117"/>
      <c r="GU439" s="117"/>
      <c r="GV439" s="117"/>
      <c r="GW439" s="117"/>
      <c r="GX439" s="117"/>
      <c r="GY439" s="117"/>
      <c r="GZ439" s="117"/>
      <c r="HA439" s="117"/>
      <c r="HB439" s="117"/>
      <c r="HC439" s="117"/>
      <c r="HD439" s="117"/>
      <c r="HE439" s="117"/>
      <c r="HF439" s="117"/>
      <c r="HG439" s="117"/>
      <c r="HH439" s="117"/>
      <c r="HI439" s="117"/>
      <c r="HJ439" s="117"/>
      <c r="HK439" s="117"/>
      <c r="HL439" s="117"/>
      <c r="HM439" s="117"/>
      <c r="HN439" s="117"/>
      <c r="HO439" s="117"/>
      <c r="HP439" s="117"/>
      <c r="HQ439" s="117"/>
      <c r="HR439" s="117"/>
      <c r="HS439" s="117"/>
      <c r="HT439" s="117"/>
      <c r="HU439" s="117"/>
      <c r="HV439" s="117"/>
      <c r="HW439" s="117"/>
      <c r="HX439" s="117"/>
      <c r="HY439" s="117"/>
      <c r="HZ439" s="117"/>
      <c r="IA439" s="117"/>
      <c r="IB439" s="117"/>
      <c r="IC439" s="117"/>
      <c r="ID439" s="117"/>
      <c r="IE439" s="117"/>
      <c r="IF439" s="117"/>
      <c r="IG439" s="117"/>
      <c r="IH439" s="117"/>
      <c r="II439" s="117"/>
      <c r="IJ439" s="117"/>
      <c r="IK439" s="117"/>
      <c r="IL439" s="117"/>
      <c r="IM439" s="117"/>
      <c r="IN439" s="117"/>
      <c r="IO439" s="117"/>
      <c r="IP439" s="117"/>
      <c r="IQ439" s="117"/>
      <c r="IR439" s="117"/>
      <c r="IS439" s="117"/>
      <c r="IT439" s="117"/>
      <c r="IU439" s="117"/>
      <c r="IV439" s="117"/>
      <c r="IW439" s="117"/>
    </row>
    <row r="440" customFormat="false" ht="12.75" hidden="false" customHeight="false" outlineLevel="0" collapsed="false">
      <c r="A440" s="117"/>
      <c r="B440" s="128"/>
      <c r="L440" s="117"/>
      <c r="M440" s="117"/>
      <c r="N440" s="117"/>
      <c r="O440" s="117"/>
      <c r="P440" s="117"/>
      <c r="Q440" s="117"/>
      <c r="R440" s="117"/>
      <c r="S440" s="117"/>
      <c r="T440" s="117"/>
      <c r="U440" s="117"/>
      <c r="V440" s="117"/>
      <c r="W440" s="117"/>
      <c r="X440" s="117"/>
      <c r="Y440" s="117"/>
      <c r="Z440" s="117"/>
      <c r="AA440" s="117"/>
      <c r="AB440" s="117"/>
      <c r="AC440" s="117"/>
      <c r="AD440" s="117"/>
      <c r="AE440" s="117"/>
      <c r="AF440" s="117"/>
      <c r="AG440" s="117"/>
      <c r="AH440" s="117"/>
      <c r="AI440" s="117"/>
      <c r="AJ440" s="117"/>
      <c r="AK440" s="117"/>
      <c r="AL440" s="117"/>
      <c r="AM440" s="117"/>
      <c r="AN440" s="117"/>
      <c r="AO440" s="117"/>
      <c r="AP440" s="117"/>
      <c r="AQ440" s="117"/>
      <c r="AR440" s="117"/>
      <c r="AS440" s="117"/>
      <c r="AT440" s="117"/>
      <c r="AU440" s="117"/>
      <c r="AV440" s="117"/>
      <c r="AW440" s="117"/>
      <c r="AX440" s="117"/>
      <c r="AY440" s="117"/>
      <c r="AZ440" s="117"/>
      <c r="BA440" s="117"/>
      <c r="BB440" s="117"/>
      <c r="BC440" s="117"/>
      <c r="BD440" s="117"/>
      <c r="BE440" s="117"/>
      <c r="BF440" s="117"/>
      <c r="BG440" s="117"/>
      <c r="BH440" s="117"/>
      <c r="BI440" s="117"/>
      <c r="BJ440" s="117"/>
      <c r="BK440" s="117"/>
      <c r="BL440" s="117"/>
      <c r="BM440" s="117"/>
      <c r="BN440" s="117"/>
      <c r="BO440" s="117"/>
      <c r="BP440" s="117"/>
      <c r="BQ440" s="117"/>
      <c r="BR440" s="117"/>
      <c r="BS440" s="117"/>
      <c r="BT440" s="117"/>
      <c r="BU440" s="117"/>
      <c r="BV440" s="117"/>
      <c r="BW440" s="117"/>
      <c r="BX440" s="117"/>
      <c r="BY440" s="117"/>
      <c r="BZ440" s="117"/>
      <c r="CA440" s="117"/>
      <c r="CB440" s="117"/>
      <c r="CC440" s="117"/>
      <c r="CD440" s="117"/>
      <c r="CE440" s="117"/>
      <c r="CF440" s="117"/>
      <c r="CG440" s="117"/>
      <c r="CH440" s="117"/>
      <c r="CI440" s="117"/>
      <c r="CJ440" s="117"/>
      <c r="CK440" s="117"/>
      <c r="CL440" s="117"/>
      <c r="CM440" s="117"/>
      <c r="CN440" s="117"/>
      <c r="CO440" s="117"/>
      <c r="CP440" s="117"/>
      <c r="CQ440" s="117"/>
      <c r="CR440" s="117"/>
      <c r="CS440" s="117"/>
      <c r="CT440" s="117"/>
      <c r="CU440" s="117"/>
      <c r="CV440" s="117"/>
      <c r="CW440" s="117"/>
      <c r="CX440" s="117"/>
      <c r="CY440" s="117"/>
      <c r="CZ440" s="117"/>
      <c r="DA440" s="117"/>
      <c r="DB440" s="117"/>
      <c r="DC440" s="117"/>
      <c r="DD440" s="117"/>
      <c r="DE440" s="117"/>
      <c r="DF440" s="117"/>
      <c r="DG440" s="117"/>
      <c r="DH440" s="117"/>
      <c r="DI440" s="117"/>
      <c r="DJ440" s="117"/>
      <c r="DK440" s="117"/>
      <c r="DL440" s="117"/>
      <c r="DM440" s="117"/>
      <c r="DN440" s="117"/>
      <c r="DO440" s="117"/>
      <c r="DP440" s="117"/>
      <c r="DQ440" s="117"/>
      <c r="DR440" s="117"/>
      <c r="DS440" s="117"/>
      <c r="DT440" s="117"/>
      <c r="DU440" s="117"/>
      <c r="DV440" s="117"/>
      <c r="DW440" s="117"/>
      <c r="DX440" s="117"/>
      <c r="DY440" s="117"/>
      <c r="DZ440" s="117"/>
      <c r="EA440" s="117"/>
      <c r="EB440" s="117"/>
      <c r="EC440" s="117"/>
      <c r="ED440" s="117"/>
      <c r="EE440" s="117"/>
      <c r="EF440" s="117"/>
      <c r="EG440" s="117"/>
      <c r="EH440" s="117"/>
      <c r="EI440" s="117"/>
      <c r="EJ440" s="117"/>
      <c r="EK440" s="117"/>
      <c r="EL440" s="117"/>
      <c r="EM440" s="117"/>
      <c r="EN440" s="117"/>
      <c r="EO440" s="117"/>
      <c r="EP440" s="117"/>
      <c r="EQ440" s="117"/>
      <c r="ER440" s="117"/>
      <c r="ES440" s="117"/>
      <c r="ET440" s="117"/>
      <c r="EU440" s="117"/>
      <c r="EV440" s="117"/>
      <c r="EW440" s="117"/>
      <c r="EX440" s="117"/>
      <c r="EY440" s="117"/>
      <c r="EZ440" s="117"/>
      <c r="FA440" s="117"/>
      <c r="FB440" s="117"/>
      <c r="FC440" s="117"/>
      <c r="FD440" s="117"/>
      <c r="FE440" s="117"/>
      <c r="FF440" s="117"/>
      <c r="FG440" s="117"/>
      <c r="FH440" s="117"/>
      <c r="FI440" s="117"/>
      <c r="FJ440" s="117"/>
      <c r="FK440" s="117"/>
      <c r="FL440" s="117"/>
      <c r="FM440" s="117"/>
      <c r="FN440" s="117"/>
      <c r="FO440" s="117"/>
      <c r="FP440" s="117"/>
      <c r="FQ440" s="117"/>
      <c r="FR440" s="117"/>
      <c r="FS440" s="117"/>
      <c r="FT440" s="117"/>
      <c r="FU440" s="117"/>
      <c r="FV440" s="117"/>
      <c r="FW440" s="117"/>
      <c r="FX440" s="117"/>
      <c r="FY440" s="117"/>
      <c r="FZ440" s="117"/>
      <c r="GA440" s="117"/>
      <c r="GB440" s="117"/>
      <c r="GC440" s="117"/>
      <c r="GD440" s="117"/>
      <c r="GE440" s="117"/>
      <c r="GF440" s="117"/>
      <c r="GG440" s="117"/>
      <c r="GH440" s="117"/>
      <c r="GI440" s="117"/>
      <c r="GJ440" s="117"/>
      <c r="GK440" s="117"/>
      <c r="GL440" s="117"/>
      <c r="GM440" s="117"/>
      <c r="GN440" s="117"/>
      <c r="GO440" s="117"/>
      <c r="GP440" s="117"/>
      <c r="GQ440" s="117"/>
      <c r="GR440" s="117"/>
      <c r="GS440" s="117"/>
      <c r="GT440" s="117"/>
      <c r="GU440" s="117"/>
      <c r="GV440" s="117"/>
      <c r="GW440" s="117"/>
      <c r="GX440" s="117"/>
      <c r="GY440" s="117"/>
      <c r="GZ440" s="117"/>
      <c r="HA440" s="117"/>
      <c r="HB440" s="117"/>
      <c r="HC440" s="117"/>
      <c r="HD440" s="117"/>
      <c r="HE440" s="117"/>
      <c r="HF440" s="117"/>
      <c r="HG440" s="117"/>
      <c r="HH440" s="117"/>
      <c r="HI440" s="117"/>
      <c r="HJ440" s="117"/>
      <c r="HK440" s="117"/>
      <c r="HL440" s="117"/>
      <c r="HM440" s="117"/>
      <c r="HN440" s="117"/>
      <c r="HO440" s="117"/>
      <c r="HP440" s="117"/>
      <c r="HQ440" s="117"/>
      <c r="HR440" s="117"/>
      <c r="HS440" s="117"/>
      <c r="HT440" s="117"/>
      <c r="HU440" s="117"/>
      <c r="HV440" s="117"/>
      <c r="HW440" s="117"/>
      <c r="HX440" s="117"/>
      <c r="HY440" s="117"/>
      <c r="HZ440" s="117"/>
      <c r="IA440" s="117"/>
      <c r="IB440" s="117"/>
      <c r="IC440" s="117"/>
      <c r="ID440" s="117"/>
      <c r="IE440" s="117"/>
      <c r="IF440" s="117"/>
      <c r="IG440" s="117"/>
      <c r="IH440" s="117"/>
      <c r="II440" s="117"/>
      <c r="IJ440" s="117"/>
      <c r="IK440" s="117"/>
      <c r="IL440" s="117"/>
      <c r="IM440" s="117"/>
      <c r="IN440" s="117"/>
      <c r="IO440" s="117"/>
      <c r="IP440" s="117"/>
      <c r="IQ440" s="117"/>
      <c r="IR440" s="117"/>
      <c r="IS440" s="117"/>
      <c r="IT440" s="117"/>
      <c r="IU440" s="117"/>
      <c r="IV440" s="117"/>
      <c r="IW440" s="117"/>
    </row>
    <row r="441" customFormat="false" ht="12.75" hidden="false" customHeight="false" outlineLevel="0" collapsed="false">
      <c r="A441" s="117"/>
      <c r="B441" s="128"/>
      <c r="L441" s="117"/>
      <c r="M441" s="117"/>
      <c r="N441" s="117"/>
      <c r="O441" s="117"/>
      <c r="P441" s="117"/>
      <c r="Q441" s="117"/>
      <c r="R441" s="117"/>
      <c r="S441" s="117"/>
      <c r="T441" s="117"/>
      <c r="U441" s="117"/>
      <c r="V441" s="117"/>
      <c r="W441" s="117"/>
      <c r="X441" s="117"/>
      <c r="Y441" s="117"/>
      <c r="Z441" s="117"/>
      <c r="AA441" s="117"/>
      <c r="AB441" s="117"/>
      <c r="AC441" s="117"/>
      <c r="AD441" s="117"/>
      <c r="AE441" s="117"/>
      <c r="AF441" s="117"/>
      <c r="AG441" s="117"/>
      <c r="AH441" s="117"/>
      <c r="AI441" s="117"/>
      <c r="AJ441" s="117"/>
      <c r="AK441" s="117"/>
      <c r="AL441" s="117"/>
      <c r="AM441" s="117"/>
      <c r="AN441" s="117"/>
      <c r="AO441" s="117"/>
      <c r="AP441" s="117"/>
      <c r="AQ441" s="117"/>
      <c r="AR441" s="117"/>
      <c r="AS441" s="117"/>
      <c r="AT441" s="117"/>
      <c r="AU441" s="117"/>
      <c r="AV441" s="117"/>
      <c r="AW441" s="117"/>
      <c r="AX441" s="117"/>
      <c r="AY441" s="117"/>
      <c r="AZ441" s="117"/>
      <c r="BA441" s="117"/>
      <c r="BB441" s="117"/>
      <c r="BC441" s="117"/>
      <c r="BD441" s="117"/>
      <c r="BE441" s="117"/>
      <c r="BF441" s="117"/>
      <c r="BG441" s="117"/>
      <c r="BH441" s="117"/>
      <c r="BI441" s="117"/>
      <c r="BJ441" s="117"/>
      <c r="BK441" s="117"/>
      <c r="BL441" s="117"/>
      <c r="BM441" s="117"/>
      <c r="BN441" s="117"/>
      <c r="BO441" s="117"/>
      <c r="BP441" s="117"/>
      <c r="BQ441" s="117"/>
      <c r="BR441" s="117"/>
      <c r="BS441" s="117"/>
      <c r="BT441" s="117"/>
      <c r="BU441" s="117"/>
      <c r="BV441" s="117"/>
      <c r="BW441" s="117"/>
      <c r="BX441" s="117"/>
      <c r="BY441" s="117"/>
      <c r="BZ441" s="117"/>
      <c r="CA441" s="117"/>
      <c r="CB441" s="117"/>
      <c r="CC441" s="117"/>
      <c r="CD441" s="117"/>
      <c r="CE441" s="117"/>
      <c r="CF441" s="117"/>
      <c r="CG441" s="117"/>
      <c r="CH441" s="117"/>
      <c r="CI441" s="117"/>
      <c r="CJ441" s="117"/>
      <c r="CK441" s="117"/>
      <c r="CL441" s="117"/>
      <c r="CM441" s="117"/>
      <c r="CN441" s="117"/>
      <c r="CO441" s="117"/>
      <c r="CP441" s="117"/>
      <c r="CQ441" s="117"/>
      <c r="CR441" s="117"/>
      <c r="CS441" s="117"/>
      <c r="CT441" s="117"/>
      <c r="CU441" s="117"/>
      <c r="CV441" s="117"/>
      <c r="CW441" s="117"/>
      <c r="CX441" s="117"/>
      <c r="CY441" s="117"/>
      <c r="CZ441" s="117"/>
      <c r="DA441" s="117"/>
      <c r="DB441" s="117"/>
      <c r="DC441" s="117"/>
      <c r="DD441" s="117"/>
      <c r="DE441" s="117"/>
      <c r="DF441" s="117"/>
      <c r="DG441" s="117"/>
      <c r="DH441" s="117"/>
      <c r="DI441" s="117"/>
      <c r="DJ441" s="117"/>
      <c r="DK441" s="117"/>
      <c r="DL441" s="117"/>
      <c r="DM441" s="117"/>
      <c r="DN441" s="117"/>
      <c r="DO441" s="117"/>
      <c r="DP441" s="117"/>
      <c r="DQ441" s="117"/>
      <c r="DR441" s="117"/>
      <c r="DS441" s="117"/>
      <c r="DT441" s="117"/>
      <c r="DU441" s="117"/>
      <c r="DV441" s="117"/>
      <c r="DW441" s="117"/>
      <c r="DX441" s="117"/>
      <c r="DY441" s="117"/>
      <c r="DZ441" s="117"/>
      <c r="EA441" s="117"/>
      <c r="EB441" s="117"/>
      <c r="EC441" s="117"/>
      <c r="ED441" s="117"/>
      <c r="EE441" s="117"/>
      <c r="EF441" s="117"/>
      <c r="EG441" s="117"/>
      <c r="EH441" s="117"/>
      <c r="EI441" s="117"/>
      <c r="EJ441" s="117"/>
      <c r="EK441" s="117"/>
      <c r="EL441" s="117"/>
      <c r="EM441" s="117"/>
      <c r="EN441" s="117"/>
      <c r="EO441" s="117"/>
      <c r="EP441" s="117"/>
      <c r="EQ441" s="117"/>
      <c r="ER441" s="117"/>
      <c r="ES441" s="117"/>
      <c r="ET441" s="117"/>
      <c r="EU441" s="117"/>
      <c r="EV441" s="117"/>
      <c r="EW441" s="117"/>
      <c r="EX441" s="117"/>
      <c r="EY441" s="117"/>
      <c r="EZ441" s="117"/>
      <c r="FA441" s="117"/>
      <c r="FB441" s="117"/>
      <c r="FC441" s="117"/>
      <c r="FD441" s="117"/>
      <c r="FE441" s="117"/>
      <c r="FF441" s="117"/>
      <c r="FG441" s="117"/>
      <c r="FH441" s="117"/>
      <c r="FI441" s="117"/>
      <c r="FJ441" s="117"/>
      <c r="FK441" s="117"/>
      <c r="FL441" s="117"/>
      <c r="FM441" s="117"/>
      <c r="FN441" s="117"/>
      <c r="FO441" s="117"/>
      <c r="FP441" s="117"/>
      <c r="FQ441" s="117"/>
      <c r="FR441" s="117"/>
      <c r="FS441" s="117"/>
      <c r="FT441" s="117"/>
      <c r="FU441" s="117"/>
      <c r="FV441" s="117"/>
      <c r="FW441" s="117"/>
      <c r="FX441" s="117"/>
      <c r="FY441" s="117"/>
      <c r="FZ441" s="117"/>
      <c r="GA441" s="117"/>
      <c r="GB441" s="117"/>
      <c r="GC441" s="117"/>
      <c r="GD441" s="117"/>
      <c r="GE441" s="117"/>
      <c r="GF441" s="117"/>
      <c r="GG441" s="117"/>
      <c r="GH441" s="117"/>
      <c r="GI441" s="117"/>
      <c r="GJ441" s="117"/>
      <c r="GK441" s="117"/>
      <c r="GL441" s="117"/>
      <c r="GM441" s="117"/>
      <c r="GN441" s="117"/>
      <c r="GO441" s="117"/>
      <c r="GP441" s="117"/>
      <c r="GQ441" s="117"/>
      <c r="GR441" s="117"/>
      <c r="GS441" s="117"/>
      <c r="GT441" s="117"/>
      <c r="GU441" s="117"/>
      <c r="GV441" s="117"/>
      <c r="GW441" s="117"/>
      <c r="GX441" s="117"/>
      <c r="GY441" s="117"/>
      <c r="GZ441" s="117"/>
      <c r="HA441" s="117"/>
      <c r="HB441" s="117"/>
      <c r="HC441" s="117"/>
      <c r="HD441" s="117"/>
      <c r="HE441" s="117"/>
      <c r="HF441" s="117"/>
      <c r="HG441" s="117"/>
      <c r="HH441" s="117"/>
      <c r="HI441" s="117"/>
      <c r="HJ441" s="117"/>
      <c r="HK441" s="117"/>
      <c r="HL441" s="117"/>
      <c r="HM441" s="117"/>
      <c r="HN441" s="117"/>
      <c r="HO441" s="117"/>
      <c r="HP441" s="117"/>
      <c r="HQ441" s="117"/>
      <c r="HR441" s="117"/>
      <c r="HS441" s="117"/>
      <c r="HT441" s="117"/>
      <c r="HU441" s="117"/>
      <c r="HV441" s="117"/>
      <c r="HW441" s="117"/>
      <c r="HX441" s="117"/>
      <c r="HY441" s="117"/>
      <c r="HZ441" s="117"/>
      <c r="IA441" s="117"/>
      <c r="IB441" s="117"/>
      <c r="IC441" s="117"/>
      <c r="ID441" s="117"/>
      <c r="IE441" s="117"/>
      <c r="IF441" s="117"/>
      <c r="IG441" s="117"/>
      <c r="IH441" s="117"/>
      <c r="II441" s="117"/>
      <c r="IJ441" s="117"/>
      <c r="IK441" s="117"/>
      <c r="IL441" s="117"/>
      <c r="IM441" s="117"/>
      <c r="IN441" s="117"/>
      <c r="IO441" s="117"/>
      <c r="IP441" s="117"/>
      <c r="IQ441" s="117"/>
      <c r="IR441" s="117"/>
      <c r="IS441" s="117"/>
      <c r="IT441" s="117"/>
      <c r="IU441" s="117"/>
      <c r="IV441" s="117"/>
      <c r="IW441" s="117"/>
    </row>
    <row r="442" customFormat="false" ht="12.75" hidden="false" customHeight="false" outlineLevel="0" collapsed="false">
      <c r="A442" s="117"/>
      <c r="B442" s="128"/>
      <c r="L442" s="117"/>
      <c r="M442" s="117"/>
      <c r="N442" s="117"/>
      <c r="O442" s="117"/>
      <c r="P442" s="117"/>
      <c r="Q442" s="117"/>
      <c r="R442" s="117"/>
      <c r="S442" s="117"/>
      <c r="T442" s="117"/>
      <c r="U442" s="117"/>
      <c r="V442" s="117"/>
      <c r="W442" s="117"/>
      <c r="X442" s="117"/>
      <c r="Y442" s="117"/>
      <c r="Z442" s="117"/>
      <c r="AA442" s="117"/>
      <c r="AB442" s="117"/>
      <c r="AC442" s="117"/>
      <c r="AD442" s="117"/>
      <c r="AE442" s="117"/>
      <c r="AF442" s="117"/>
      <c r="AG442" s="117"/>
      <c r="AH442" s="117"/>
      <c r="AI442" s="117"/>
      <c r="AJ442" s="117"/>
      <c r="AK442" s="117"/>
      <c r="AL442" s="117"/>
      <c r="AM442" s="117"/>
      <c r="AN442" s="117"/>
      <c r="AO442" s="117"/>
      <c r="AP442" s="117"/>
      <c r="AQ442" s="117"/>
      <c r="AR442" s="117"/>
      <c r="AS442" s="117"/>
      <c r="AT442" s="117"/>
      <c r="AU442" s="117"/>
      <c r="AV442" s="117"/>
      <c r="AW442" s="117"/>
      <c r="AX442" s="117"/>
      <c r="AY442" s="117"/>
      <c r="AZ442" s="117"/>
      <c r="BA442" s="117"/>
      <c r="BB442" s="117"/>
      <c r="BC442" s="117"/>
      <c r="BD442" s="117"/>
      <c r="BE442" s="117"/>
      <c r="BF442" s="117"/>
      <c r="BG442" s="117"/>
      <c r="BH442" s="117"/>
      <c r="BI442" s="117"/>
      <c r="BJ442" s="117"/>
      <c r="BK442" s="117"/>
      <c r="BL442" s="117"/>
      <c r="BM442" s="117"/>
      <c r="BN442" s="117"/>
      <c r="BO442" s="117"/>
      <c r="BP442" s="117"/>
      <c r="BQ442" s="117"/>
      <c r="BR442" s="117"/>
      <c r="BS442" s="117"/>
      <c r="BT442" s="117"/>
      <c r="BU442" s="117"/>
      <c r="BV442" s="117"/>
      <c r="BW442" s="117"/>
      <c r="BX442" s="117"/>
      <c r="BY442" s="117"/>
      <c r="BZ442" s="117"/>
      <c r="CA442" s="117"/>
      <c r="CB442" s="117"/>
      <c r="CC442" s="117"/>
      <c r="CD442" s="117"/>
      <c r="CE442" s="117"/>
      <c r="CF442" s="117"/>
      <c r="CG442" s="117"/>
      <c r="CH442" s="117"/>
      <c r="CI442" s="117"/>
      <c r="CJ442" s="117"/>
      <c r="CK442" s="117"/>
      <c r="CL442" s="117"/>
      <c r="CM442" s="117"/>
      <c r="CN442" s="117"/>
      <c r="CO442" s="117"/>
      <c r="CP442" s="117"/>
      <c r="CQ442" s="117"/>
      <c r="CR442" s="117"/>
      <c r="CS442" s="117"/>
      <c r="CT442" s="117"/>
      <c r="CU442" s="117"/>
      <c r="CV442" s="117"/>
      <c r="CW442" s="117"/>
      <c r="CX442" s="117"/>
      <c r="CY442" s="117"/>
      <c r="CZ442" s="117"/>
      <c r="DA442" s="117"/>
      <c r="DB442" s="117"/>
      <c r="DC442" s="117"/>
      <c r="DD442" s="117"/>
      <c r="DE442" s="117"/>
      <c r="DF442" s="117"/>
      <c r="DG442" s="117"/>
      <c r="DH442" s="117"/>
      <c r="DI442" s="117"/>
      <c r="DJ442" s="117"/>
      <c r="DK442" s="117"/>
      <c r="DL442" s="117"/>
      <c r="DM442" s="117"/>
      <c r="DN442" s="117"/>
      <c r="DO442" s="117"/>
      <c r="DP442" s="117"/>
      <c r="DQ442" s="117"/>
      <c r="DR442" s="117"/>
      <c r="DS442" s="117"/>
      <c r="DT442" s="117"/>
      <c r="DU442" s="117"/>
      <c r="DV442" s="117"/>
      <c r="DW442" s="117"/>
      <c r="DX442" s="117"/>
      <c r="DY442" s="117"/>
      <c r="DZ442" s="117"/>
      <c r="EA442" s="117"/>
      <c r="EB442" s="117"/>
      <c r="EC442" s="117"/>
      <c r="ED442" s="117"/>
      <c r="EE442" s="117"/>
      <c r="EF442" s="117"/>
      <c r="EG442" s="117"/>
      <c r="EH442" s="117"/>
      <c r="EI442" s="117"/>
      <c r="EJ442" s="117"/>
      <c r="EK442" s="117"/>
      <c r="EL442" s="117"/>
      <c r="EM442" s="117"/>
      <c r="EN442" s="117"/>
      <c r="EO442" s="117"/>
      <c r="EP442" s="117"/>
      <c r="EQ442" s="117"/>
      <c r="ER442" s="117"/>
      <c r="ES442" s="117"/>
      <c r="ET442" s="117"/>
      <c r="EU442" s="117"/>
      <c r="EV442" s="117"/>
      <c r="EW442" s="117"/>
      <c r="EX442" s="117"/>
      <c r="EY442" s="117"/>
      <c r="EZ442" s="117"/>
      <c r="FA442" s="117"/>
      <c r="FB442" s="117"/>
      <c r="FC442" s="117"/>
      <c r="FD442" s="117"/>
      <c r="FE442" s="117"/>
      <c r="FF442" s="117"/>
      <c r="FG442" s="117"/>
      <c r="FH442" s="117"/>
      <c r="FI442" s="117"/>
      <c r="FJ442" s="117"/>
      <c r="FK442" s="117"/>
      <c r="FL442" s="117"/>
      <c r="FM442" s="117"/>
      <c r="FN442" s="117"/>
      <c r="FO442" s="117"/>
      <c r="FP442" s="117"/>
      <c r="FQ442" s="117"/>
      <c r="FR442" s="117"/>
      <c r="FS442" s="117"/>
      <c r="FT442" s="117"/>
      <c r="FU442" s="117"/>
      <c r="FV442" s="117"/>
      <c r="FW442" s="117"/>
      <c r="FX442" s="117"/>
      <c r="FY442" s="117"/>
      <c r="FZ442" s="117"/>
      <c r="GA442" s="117"/>
      <c r="GB442" s="117"/>
      <c r="GC442" s="117"/>
      <c r="GD442" s="117"/>
      <c r="GE442" s="117"/>
      <c r="GF442" s="117"/>
      <c r="GG442" s="117"/>
      <c r="GH442" s="117"/>
      <c r="GI442" s="117"/>
      <c r="GJ442" s="117"/>
      <c r="GK442" s="117"/>
      <c r="GL442" s="117"/>
      <c r="GM442" s="117"/>
      <c r="GN442" s="117"/>
      <c r="GO442" s="117"/>
      <c r="GP442" s="117"/>
      <c r="GQ442" s="117"/>
      <c r="GR442" s="117"/>
      <c r="GS442" s="117"/>
      <c r="GT442" s="117"/>
      <c r="GU442" s="117"/>
      <c r="GV442" s="117"/>
      <c r="GW442" s="117"/>
      <c r="GX442" s="117"/>
      <c r="GY442" s="117"/>
      <c r="GZ442" s="117"/>
      <c r="HA442" s="117"/>
      <c r="HB442" s="117"/>
      <c r="HC442" s="117"/>
      <c r="HD442" s="117"/>
      <c r="HE442" s="117"/>
      <c r="HF442" s="117"/>
      <c r="HG442" s="117"/>
      <c r="HH442" s="117"/>
      <c r="HI442" s="117"/>
      <c r="HJ442" s="117"/>
      <c r="HK442" s="117"/>
      <c r="HL442" s="117"/>
      <c r="HM442" s="117"/>
      <c r="HN442" s="117"/>
      <c r="HO442" s="117"/>
      <c r="HP442" s="117"/>
      <c r="HQ442" s="117"/>
      <c r="HR442" s="117"/>
      <c r="HS442" s="117"/>
      <c r="HT442" s="117"/>
      <c r="HU442" s="117"/>
      <c r="HV442" s="117"/>
      <c r="HW442" s="117"/>
      <c r="HX442" s="117"/>
      <c r="HY442" s="117"/>
      <c r="HZ442" s="117"/>
      <c r="IA442" s="117"/>
      <c r="IB442" s="117"/>
      <c r="IC442" s="117"/>
      <c r="ID442" s="117"/>
      <c r="IE442" s="117"/>
      <c r="IF442" s="117"/>
      <c r="IG442" s="117"/>
      <c r="IH442" s="117"/>
      <c r="II442" s="117"/>
      <c r="IJ442" s="117"/>
      <c r="IK442" s="117"/>
      <c r="IL442" s="117"/>
      <c r="IM442" s="117"/>
      <c r="IN442" s="117"/>
      <c r="IO442" s="117"/>
      <c r="IP442" s="117"/>
      <c r="IQ442" s="117"/>
      <c r="IR442" s="117"/>
      <c r="IS442" s="117"/>
      <c r="IT442" s="117"/>
      <c r="IU442" s="117"/>
      <c r="IV442" s="117"/>
      <c r="IW442" s="117"/>
    </row>
    <row r="443" customFormat="false" ht="12.75" hidden="false" customHeight="false" outlineLevel="0" collapsed="false">
      <c r="A443" s="117"/>
      <c r="B443" s="128"/>
      <c r="L443" s="117"/>
      <c r="M443" s="117"/>
      <c r="N443" s="117"/>
      <c r="O443" s="117"/>
      <c r="P443" s="117"/>
      <c r="Q443" s="117"/>
      <c r="R443" s="117"/>
      <c r="S443" s="117"/>
      <c r="T443" s="117"/>
      <c r="U443" s="117"/>
      <c r="V443" s="117"/>
      <c r="W443" s="117"/>
      <c r="X443" s="117"/>
      <c r="Y443" s="117"/>
      <c r="Z443" s="117"/>
      <c r="AA443" s="117"/>
      <c r="AB443" s="117"/>
      <c r="AC443" s="117"/>
      <c r="AD443" s="117"/>
      <c r="AE443" s="117"/>
      <c r="AF443" s="117"/>
      <c r="AG443" s="117"/>
      <c r="AH443" s="117"/>
      <c r="AI443" s="117"/>
      <c r="AJ443" s="117"/>
      <c r="AK443" s="117"/>
      <c r="AL443" s="117"/>
      <c r="AM443" s="117"/>
      <c r="AN443" s="117"/>
      <c r="AO443" s="117"/>
      <c r="AP443" s="117"/>
      <c r="AQ443" s="117"/>
      <c r="AR443" s="117"/>
      <c r="AS443" s="117"/>
      <c r="AT443" s="117"/>
      <c r="AU443" s="117"/>
      <c r="AV443" s="117"/>
      <c r="AW443" s="117"/>
      <c r="AX443" s="117"/>
      <c r="AY443" s="117"/>
      <c r="AZ443" s="117"/>
      <c r="BA443" s="117"/>
      <c r="BB443" s="117"/>
      <c r="BC443" s="117"/>
      <c r="BD443" s="117"/>
      <c r="BE443" s="117"/>
      <c r="BF443" s="117"/>
      <c r="BG443" s="117"/>
      <c r="BH443" s="117"/>
      <c r="BI443" s="117"/>
      <c r="BJ443" s="117"/>
      <c r="BK443" s="117"/>
      <c r="BL443" s="117"/>
      <c r="BM443" s="117"/>
      <c r="BN443" s="117"/>
      <c r="BO443" s="117"/>
      <c r="BP443" s="117"/>
      <c r="BQ443" s="117"/>
      <c r="BR443" s="117"/>
      <c r="BS443" s="117"/>
      <c r="BT443" s="117"/>
      <c r="BU443" s="117"/>
      <c r="BV443" s="117"/>
      <c r="BW443" s="117"/>
      <c r="BX443" s="117"/>
      <c r="BY443" s="117"/>
      <c r="BZ443" s="117"/>
      <c r="CA443" s="117"/>
      <c r="CB443" s="117"/>
      <c r="CC443" s="117"/>
      <c r="CD443" s="117"/>
      <c r="CE443" s="117"/>
      <c r="CF443" s="117"/>
      <c r="CG443" s="117"/>
      <c r="CH443" s="117"/>
      <c r="CI443" s="117"/>
      <c r="CJ443" s="117"/>
      <c r="CK443" s="117"/>
      <c r="CL443" s="117"/>
      <c r="CM443" s="117"/>
      <c r="CN443" s="117"/>
      <c r="CO443" s="117"/>
      <c r="CP443" s="117"/>
      <c r="CQ443" s="117"/>
      <c r="CR443" s="117"/>
      <c r="CS443" s="117"/>
      <c r="CT443" s="117"/>
      <c r="CU443" s="117"/>
      <c r="CV443" s="117"/>
      <c r="CW443" s="117"/>
      <c r="CX443" s="117"/>
      <c r="CY443" s="117"/>
      <c r="CZ443" s="117"/>
      <c r="DA443" s="117"/>
      <c r="DB443" s="117"/>
      <c r="DC443" s="117"/>
      <c r="DD443" s="117"/>
      <c r="DE443" s="117"/>
      <c r="DF443" s="117"/>
      <c r="DG443" s="117"/>
      <c r="DH443" s="117"/>
      <c r="DI443" s="117"/>
      <c r="DJ443" s="117"/>
      <c r="DK443" s="117"/>
      <c r="DL443" s="117"/>
      <c r="DM443" s="117"/>
      <c r="DN443" s="117"/>
      <c r="DO443" s="117"/>
      <c r="DP443" s="117"/>
      <c r="DQ443" s="117"/>
      <c r="DR443" s="117"/>
      <c r="DS443" s="117"/>
      <c r="DT443" s="117"/>
      <c r="DU443" s="117"/>
      <c r="DV443" s="117"/>
      <c r="DW443" s="117"/>
      <c r="DX443" s="117"/>
      <c r="DY443" s="117"/>
      <c r="DZ443" s="117"/>
      <c r="EA443" s="117"/>
      <c r="EB443" s="117"/>
      <c r="EC443" s="117"/>
      <c r="ED443" s="117"/>
      <c r="EE443" s="117"/>
      <c r="EF443" s="117"/>
      <c r="EG443" s="117"/>
      <c r="EH443" s="117"/>
      <c r="EI443" s="117"/>
      <c r="EJ443" s="117"/>
      <c r="EK443" s="117"/>
      <c r="EL443" s="117"/>
      <c r="EM443" s="117"/>
      <c r="EN443" s="117"/>
      <c r="EO443" s="117"/>
      <c r="EP443" s="117"/>
      <c r="EQ443" s="117"/>
      <c r="ER443" s="117"/>
      <c r="ES443" s="117"/>
      <c r="ET443" s="117"/>
      <c r="EU443" s="117"/>
      <c r="EV443" s="117"/>
      <c r="EW443" s="117"/>
      <c r="EX443" s="117"/>
      <c r="EY443" s="117"/>
      <c r="EZ443" s="117"/>
      <c r="FA443" s="117"/>
      <c r="FB443" s="117"/>
      <c r="FC443" s="117"/>
      <c r="FD443" s="117"/>
      <c r="FE443" s="117"/>
      <c r="FF443" s="117"/>
      <c r="FG443" s="117"/>
      <c r="FH443" s="117"/>
      <c r="FI443" s="117"/>
      <c r="FJ443" s="117"/>
      <c r="FK443" s="117"/>
      <c r="FL443" s="117"/>
      <c r="FM443" s="117"/>
      <c r="FN443" s="117"/>
      <c r="FO443" s="117"/>
      <c r="FP443" s="117"/>
      <c r="FQ443" s="117"/>
      <c r="FR443" s="117"/>
      <c r="FS443" s="117"/>
      <c r="FT443" s="117"/>
      <c r="FU443" s="117"/>
      <c r="FV443" s="117"/>
      <c r="FW443" s="117"/>
      <c r="FX443" s="117"/>
      <c r="FY443" s="117"/>
      <c r="FZ443" s="117"/>
      <c r="GA443" s="117"/>
      <c r="GB443" s="117"/>
      <c r="GC443" s="117"/>
      <c r="GD443" s="117"/>
      <c r="GE443" s="117"/>
      <c r="GF443" s="117"/>
      <c r="GG443" s="117"/>
      <c r="GH443" s="117"/>
      <c r="GI443" s="117"/>
      <c r="GJ443" s="117"/>
      <c r="GK443" s="117"/>
      <c r="GL443" s="117"/>
      <c r="GM443" s="117"/>
      <c r="GN443" s="117"/>
      <c r="GO443" s="117"/>
      <c r="GP443" s="117"/>
      <c r="GQ443" s="117"/>
      <c r="GR443" s="117"/>
      <c r="GS443" s="117"/>
      <c r="GT443" s="117"/>
      <c r="GU443" s="117"/>
      <c r="GV443" s="117"/>
      <c r="GW443" s="117"/>
      <c r="GX443" s="117"/>
      <c r="GY443" s="117"/>
      <c r="GZ443" s="117"/>
      <c r="HA443" s="117"/>
      <c r="HB443" s="117"/>
      <c r="HC443" s="117"/>
      <c r="HD443" s="117"/>
      <c r="HE443" s="117"/>
      <c r="HF443" s="117"/>
      <c r="HG443" s="117"/>
      <c r="HH443" s="117"/>
      <c r="HI443" s="117"/>
      <c r="HJ443" s="117"/>
      <c r="HK443" s="117"/>
      <c r="HL443" s="117"/>
      <c r="HM443" s="117"/>
      <c r="HN443" s="117"/>
      <c r="HO443" s="117"/>
      <c r="HP443" s="117"/>
      <c r="HQ443" s="117"/>
      <c r="HR443" s="117"/>
      <c r="HS443" s="117"/>
      <c r="HT443" s="117"/>
      <c r="HU443" s="117"/>
      <c r="HV443" s="117"/>
      <c r="HW443" s="117"/>
      <c r="HX443" s="117"/>
      <c r="HY443" s="117"/>
      <c r="HZ443" s="117"/>
      <c r="IA443" s="117"/>
      <c r="IB443" s="117"/>
      <c r="IC443" s="117"/>
      <c r="ID443" s="117"/>
      <c r="IE443" s="117"/>
      <c r="IF443" s="117"/>
      <c r="IG443" s="117"/>
      <c r="IH443" s="117"/>
      <c r="II443" s="117"/>
      <c r="IJ443" s="117"/>
      <c r="IK443" s="117"/>
      <c r="IL443" s="117"/>
      <c r="IM443" s="117"/>
      <c r="IN443" s="117"/>
      <c r="IO443" s="117"/>
      <c r="IP443" s="117"/>
      <c r="IQ443" s="117"/>
      <c r="IR443" s="117"/>
      <c r="IS443" s="117"/>
      <c r="IT443" s="117"/>
      <c r="IU443" s="117"/>
      <c r="IV443" s="117"/>
      <c r="IW443" s="117"/>
    </row>
    <row r="444" customFormat="false" ht="12.75" hidden="false" customHeight="false" outlineLevel="0" collapsed="false">
      <c r="A444" s="117"/>
      <c r="B444" s="128"/>
      <c r="L444" s="117"/>
      <c r="M444" s="117"/>
      <c r="N444" s="117"/>
      <c r="O444" s="117"/>
      <c r="P444" s="117"/>
      <c r="Q444" s="117"/>
      <c r="R444" s="117"/>
      <c r="S444" s="117"/>
      <c r="T444" s="117"/>
      <c r="U444" s="117"/>
      <c r="V444" s="117"/>
      <c r="W444" s="117"/>
      <c r="X444" s="117"/>
      <c r="Y444" s="117"/>
      <c r="Z444" s="117"/>
      <c r="AA444" s="117"/>
      <c r="AB444" s="117"/>
      <c r="AC444" s="117"/>
      <c r="AD444" s="117"/>
      <c r="AE444" s="117"/>
      <c r="AF444" s="117"/>
      <c r="AG444" s="117"/>
      <c r="AH444" s="117"/>
      <c r="AI444" s="117"/>
      <c r="AJ444" s="117"/>
      <c r="AK444" s="117"/>
      <c r="AL444" s="117"/>
      <c r="AM444" s="117"/>
      <c r="AN444" s="117"/>
      <c r="AO444" s="117"/>
      <c r="AP444" s="117"/>
      <c r="AQ444" s="117"/>
      <c r="AR444" s="117"/>
      <c r="AS444" s="117"/>
      <c r="AT444" s="117"/>
      <c r="AU444" s="117"/>
      <c r="AV444" s="117"/>
      <c r="AW444" s="117"/>
      <c r="AX444" s="117"/>
      <c r="AY444" s="117"/>
      <c r="AZ444" s="117"/>
      <c r="BA444" s="117"/>
      <c r="BB444" s="117"/>
      <c r="BC444" s="117"/>
      <c r="BD444" s="117"/>
      <c r="BE444" s="117"/>
      <c r="BF444" s="117"/>
      <c r="BG444" s="117"/>
      <c r="BH444" s="117"/>
      <c r="BI444" s="117"/>
      <c r="BJ444" s="117"/>
      <c r="BK444" s="117"/>
      <c r="BL444" s="117"/>
      <c r="BM444" s="117"/>
      <c r="BN444" s="117"/>
      <c r="BO444" s="117"/>
      <c r="BP444" s="117"/>
      <c r="BQ444" s="117"/>
      <c r="BR444" s="117"/>
      <c r="BS444" s="117"/>
      <c r="BT444" s="117"/>
      <c r="BU444" s="117"/>
      <c r="BV444" s="117"/>
      <c r="BW444" s="117"/>
      <c r="BX444" s="117"/>
      <c r="BY444" s="117"/>
      <c r="BZ444" s="117"/>
      <c r="CA444" s="117"/>
      <c r="CB444" s="117"/>
      <c r="CC444" s="117"/>
      <c r="CD444" s="117"/>
      <c r="CE444" s="117"/>
      <c r="CF444" s="117"/>
      <c r="CG444" s="117"/>
      <c r="CH444" s="117"/>
      <c r="CI444" s="117"/>
      <c r="CJ444" s="117"/>
      <c r="CK444" s="117"/>
      <c r="CL444" s="117"/>
      <c r="CM444" s="117"/>
      <c r="CN444" s="117"/>
      <c r="CO444" s="117"/>
      <c r="CP444" s="117"/>
      <c r="CQ444" s="117"/>
      <c r="CR444" s="117"/>
      <c r="CS444" s="117"/>
      <c r="CT444" s="117"/>
      <c r="CU444" s="117"/>
      <c r="CV444" s="117"/>
      <c r="CW444" s="117"/>
      <c r="CX444" s="117"/>
      <c r="CY444" s="117"/>
      <c r="CZ444" s="117"/>
      <c r="DA444" s="117"/>
      <c r="DB444" s="117"/>
      <c r="DC444" s="117"/>
      <c r="DD444" s="117"/>
      <c r="DE444" s="117"/>
      <c r="DF444" s="117"/>
      <c r="DG444" s="117"/>
      <c r="DH444" s="117"/>
      <c r="DI444" s="117"/>
      <c r="DJ444" s="117"/>
      <c r="DK444" s="117"/>
      <c r="DL444" s="117"/>
      <c r="DM444" s="117"/>
      <c r="DN444" s="117"/>
      <c r="DO444" s="117"/>
      <c r="DP444" s="117"/>
      <c r="DQ444" s="117"/>
      <c r="DR444" s="117"/>
      <c r="DS444" s="117"/>
      <c r="DT444" s="117"/>
      <c r="DU444" s="117"/>
      <c r="DV444" s="117"/>
      <c r="DW444" s="117"/>
      <c r="DX444" s="117"/>
      <c r="DY444" s="117"/>
      <c r="DZ444" s="117"/>
      <c r="EA444" s="117"/>
      <c r="EB444" s="117"/>
      <c r="EC444" s="117"/>
      <c r="ED444" s="117"/>
      <c r="EE444" s="117"/>
      <c r="EF444" s="117"/>
      <c r="EG444" s="117"/>
      <c r="EH444" s="117"/>
      <c r="EI444" s="117"/>
      <c r="EJ444" s="117"/>
      <c r="EK444" s="117"/>
      <c r="EL444" s="117"/>
      <c r="EM444" s="117"/>
      <c r="EN444" s="117"/>
      <c r="EO444" s="117"/>
      <c r="EP444" s="117"/>
      <c r="EQ444" s="117"/>
      <c r="ER444" s="117"/>
      <c r="ES444" s="117"/>
      <c r="ET444" s="117"/>
      <c r="EU444" s="117"/>
      <c r="EV444" s="117"/>
      <c r="EW444" s="117"/>
      <c r="EX444" s="117"/>
      <c r="EY444" s="117"/>
      <c r="EZ444" s="117"/>
      <c r="FA444" s="117"/>
      <c r="FB444" s="117"/>
      <c r="FC444" s="117"/>
      <c r="FD444" s="117"/>
      <c r="FE444" s="117"/>
      <c r="FF444" s="117"/>
      <c r="FG444" s="117"/>
      <c r="FH444" s="117"/>
      <c r="FI444" s="117"/>
      <c r="FJ444" s="117"/>
      <c r="FK444" s="117"/>
      <c r="FL444" s="117"/>
      <c r="FM444" s="117"/>
      <c r="FN444" s="117"/>
      <c r="FO444" s="117"/>
      <c r="FP444" s="117"/>
      <c r="FQ444" s="117"/>
      <c r="FR444" s="117"/>
      <c r="FS444" s="117"/>
      <c r="FT444" s="117"/>
      <c r="FU444" s="117"/>
      <c r="FV444" s="117"/>
      <c r="FW444" s="117"/>
      <c r="FX444" s="117"/>
      <c r="FY444" s="117"/>
      <c r="FZ444" s="117"/>
      <c r="GA444" s="117"/>
      <c r="GB444" s="117"/>
      <c r="GC444" s="117"/>
      <c r="GD444" s="117"/>
      <c r="GE444" s="117"/>
      <c r="GF444" s="117"/>
      <c r="GG444" s="117"/>
      <c r="GH444" s="117"/>
      <c r="GI444" s="117"/>
      <c r="GJ444" s="117"/>
      <c r="GK444" s="117"/>
      <c r="GL444" s="117"/>
      <c r="GM444" s="117"/>
      <c r="GN444" s="117"/>
      <c r="GO444" s="117"/>
      <c r="GP444" s="117"/>
      <c r="GQ444" s="117"/>
      <c r="GR444" s="117"/>
      <c r="GS444" s="117"/>
      <c r="GT444" s="117"/>
      <c r="GU444" s="117"/>
      <c r="GV444" s="117"/>
      <c r="GW444" s="117"/>
      <c r="GX444" s="117"/>
      <c r="GY444" s="117"/>
      <c r="GZ444" s="117"/>
      <c r="HA444" s="117"/>
      <c r="HB444" s="117"/>
      <c r="HC444" s="117"/>
      <c r="HD444" s="117"/>
      <c r="HE444" s="117"/>
      <c r="HF444" s="117"/>
      <c r="HG444" s="117"/>
      <c r="HH444" s="117"/>
      <c r="HI444" s="117"/>
      <c r="HJ444" s="117"/>
      <c r="HK444" s="117"/>
      <c r="HL444" s="117"/>
      <c r="HM444" s="117"/>
      <c r="HN444" s="117"/>
      <c r="HO444" s="117"/>
      <c r="HP444" s="117"/>
      <c r="HQ444" s="117"/>
      <c r="HR444" s="117"/>
      <c r="HS444" s="117"/>
      <c r="HT444" s="117"/>
      <c r="HU444" s="117"/>
      <c r="HV444" s="117"/>
      <c r="HW444" s="117"/>
      <c r="HX444" s="117"/>
      <c r="HY444" s="117"/>
      <c r="HZ444" s="117"/>
      <c r="IA444" s="117"/>
      <c r="IB444" s="117"/>
      <c r="IC444" s="117"/>
      <c r="ID444" s="117"/>
      <c r="IE444" s="117"/>
      <c r="IF444" s="117"/>
      <c r="IG444" s="117"/>
      <c r="IH444" s="117"/>
      <c r="II444" s="117"/>
      <c r="IJ444" s="117"/>
      <c r="IK444" s="117"/>
      <c r="IL444" s="117"/>
      <c r="IM444" s="117"/>
      <c r="IN444" s="117"/>
      <c r="IO444" s="117"/>
      <c r="IP444" s="117"/>
      <c r="IQ444" s="117"/>
      <c r="IR444" s="117"/>
      <c r="IS444" s="117"/>
      <c r="IT444" s="117"/>
      <c r="IU444" s="117"/>
      <c r="IV444" s="117"/>
      <c r="IW444" s="117"/>
    </row>
    <row r="445" customFormat="false" ht="12.75" hidden="false" customHeight="false" outlineLevel="0" collapsed="false">
      <c r="A445" s="117"/>
      <c r="B445" s="128"/>
      <c r="L445" s="117"/>
      <c r="M445" s="117"/>
      <c r="N445" s="117"/>
      <c r="O445" s="117"/>
      <c r="P445" s="117"/>
      <c r="Q445" s="117"/>
      <c r="R445" s="117"/>
      <c r="S445" s="117"/>
      <c r="T445" s="117"/>
      <c r="U445" s="117"/>
      <c r="V445" s="117"/>
      <c r="W445" s="117"/>
      <c r="X445" s="117"/>
      <c r="Y445" s="117"/>
      <c r="Z445" s="117"/>
      <c r="AA445" s="117"/>
      <c r="AB445" s="117"/>
      <c r="AC445" s="117"/>
      <c r="AD445" s="117"/>
      <c r="AE445" s="117"/>
      <c r="AF445" s="117"/>
      <c r="AG445" s="117"/>
      <c r="AH445" s="117"/>
      <c r="AI445" s="117"/>
      <c r="AJ445" s="117"/>
      <c r="AK445" s="117"/>
      <c r="AL445" s="117"/>
      <c r="AM445" s="117"/>
      <c r="AN445" s="117"/>
      <c r="AO445" s="117"/>
      <c r="AP445" s="117"/>
      <c r="AQ445" s="117"/>
      <c r="AR445" s="117"/>
      <c r="AS445" s="117"/>
      <c r="AT445" s="117"/>
      <c r="AU445" s="117"/>
      <c r="AV445" s="117"/>
      <c r="AW445" s="117"/>
      <c r="AX445" s="117"/>
      <c r="AY445" s="117"/>
      <c r="AZ445" s="117"/>
      <c r="BA445" s="117"/>
      <c r="BB445" s="117"/>
      <c r="BC445" s="117"/>
      <c r="BD445" s="117"/>
      <c r="BE445" s="117"/>
      <c r="BF445" s="117"/>
      <c r="BG445" s="117"/>
      <c r="BH445" s="117"/>
      <c r="BI445" s="117"/>
      <c r="BJ445" s="117"/>
      <c r="BK445" s="117"/>
      <c r="BL445" s="117"/>
      <c r="BM445" s="117"/>
      <c r="BN445" s="117"/>
      <c r="BO445" s="117"/>
      <c r="BP445" s="117"/>
      <c r="BQ445" s="117"/>
      <c r="BR445" s="117"/>
      <c r="BS445" s="117"/>
      <c r="BT445" s="117"/>
      <c r="BU445" s="117"/>
      <c r="BV445" s="117"/>
      <c r="BW445" s="117"/>
      <c r="BX445" s="117"/>
      <c r="BY445" s="117"/>
      <c r="BZ445" s="117"/>
      <c r="CA445" s="117"/>
      <c r="CB445" s="117"/>
      <c r="CC445" s="117"/>
      <c r="CD445" s="117"/>
      <c r="CE445" s="117"/>
      <c r="CF445" s="117"/>
      <c r="CG445" s="117"/>
      <c r="CH445" s="117"/>
      <c r="CI445" s="117"/>
      <c r="CJ445" s="117"/>
      <c r="CK445" s="117"/>
      <c r="CL445" s="117"/>
      <c r="CM445" s="117"/>
      <c r="CN445" s="117"/>
      <c r="CO445" s="117"/>
      <c r="CP445" s="117"/>
      <c r="CQ445" s="117"/>
      <c r="CR445" s="117"/>
      <c r="CS445" s="117"/>
      <c r="CT445" s="117"/>
      <c r="CU445" s="117"/>
      <c r="CV445" s="117"/>
      <c r="CW445" s="117"/>
      <c r="CX445" s="117"/>
      <c r="CY445" s="117"/>
      <c r="CZ445" s="117"/>
      <c r="DA445" s="117"/>
      <c r="DB445" s="117"/>
      <c r="DC445" s="117"/>
      <c r="DD445" s="117"/>
      <c r="DE445" s="117"/>
      <c r="DF445" s="117"/>
      <c r="DG445" s="117"/>
      <c r="DH445" s="117"/>
      <c r="DI445" s="117"/>
      <c r="DJ445" s="117"/>
      <c r="DK445" s="117"/>
      <c r="DL445" s="117"/>
      <c r="DM445" s="117"/>
      <c r="DN445" s="117"/>
      <c r="DO445" s="117"/>
      <c r="DP445" s="117"/>
      <c r="DQ445" s="117"/>
      <c r="DR445" s="117"/>
      <c r="DS445" s="117"/>
      <c r="DT445" s="117"/>
      <c r="DU445" s="117"/>
      <c r="DV445" s="117"/>
      <c r="DW445" s="117"/>
      <c r="DX445" s="117"/>
      <c r="DY445" s="117"/>
      <c r="DZ445" s="117"/>
      <c r="EA445" s="117"/>
      <c r="EB445" s="117"/>
      <c r="EC445" s="117"/>
      <c r="ED445" s="117"/>
      <c r="EE445" s="117"/>
      <c r="EF445" s="117"/>
      <c r="EG445" s="117"/>
      <c r="EH445" s="117"/>
      <c r="EI445" s="117"/>
      <c r="EJ445" s="117"/>
      <c r="EK445" s="117"/>
      <c r="EL445" s="117"/>
      <c r="EM445" s="117"/>
      <c r="EN445" s="117"/>
      <c r="EO445" s="117"/>
      <c r="EP445" s="117"/>
      <c r="EQ445" s="117"/>
      <c r="ER445" s="117"/>
      <c r="ES445" s="117"/>
      <c r="ET445" s="117"/>
      <c r="EU445" s="117"/>
      <c r="EV445" s="117"/>
      <c r="EW445" s="117"/>
      <c r="EX445" s="117"/>
      <c r="EY445" s="117"/>
      <c r="EZ445" s="117"/>
      <c r="FA445" s="117"/>
      <c r="FB445" s="117"/>
      <c r="FC445" s="117"/>
      <c r="FD445" s="117"/>
      <c r="FE445" s="117"/>
      <c r="FF445" s="117"/>
      <c r="FG445" s="117"/>
      <c r="FH445" s="117"/>
      <c r="FI445" s="117"/>
      <c r="FJ445" s="117"/>
      <c r="FK445" s="117"/>
      <c r="FL445" s="117"/>
      <c r="FM445" s="117"/>
      <c r="FN445" s="117"/>
      <c r="FO445" s="117"/>
      <c r="FP445" s="117"/>
      <c r="FQ445" s="117"/>
      <c r="FR445" s="117"/>
      <c r="FS445" s="117"/>
      <c r="FT445" s="117"/>
      <c r="FU445" s="117"/>
      <c r="FV445" s="117"/>
      <c r="FW445" s="117"/>
      <c r="FX445" s="117"/>
      <c r="FY445" s="117"/>
      <c r="FZ445" s="117"/>
      <c r="GA445" s="117"/>
      <c r="GB445" s="117"/>
      <c r="GC445" s="117"/>
      <c r="GD445" s="117"/>
      <c r="GE445" s="117"/>
      <c r="GF445" s="117"/>
      <c r="GG445" s="117"/>
      <c r="GH445" s="117"/>
      <c r="GI445" s="117"/>
      <c r="GJ445" s="117"/>
      <c r="GK445" s="117"/>
      <c r="GL445" s="117"/>
      <c r="GM445" s="117"/>
      <c r="GN445" s="117"/>
      <c r="GO445" s="117"/>
      <c r="GP445" s="117"/>
      <c r="GQ445" s="117"/>
      <c r="GR445" s="117"/>
      <c r="GS445" s="117"/>
      <c r="GT445" s="117"/>
      <c r="GU445" s="117"/>
      <c r="GV445" s="117"/>
      <c r="GW445" s="117"/>
      <c r="GX445" s="117"/>
      <c r="GY445" s="117"/>
      <c r="GZ445" s="117"/>
      <c r="HA445" s="117"/>
      <c r="HB445" s="117"/>
      <c r="HC445" s="117"/>
      <c r="HD445" s="117"/>
      <c r="HE445" s="117"/>
      <c r="HF445" s="117"/>
      <c r="HG445" s="117"/>
      <c r="HH445" s="117"/>
      <c r="HI445" s="117"/>
      <c r="HJ445" s="117"/>
      <c r="HK445" s="117"/>
      <c r="HL445" s="117"/>
      <c r="HM445" s="117"/>
      <c r="HN445" s="117"/>
      <c r="HO445" s="117"/>
      <c r="HP445" s="117"/>
      <c r="HQ445" s="117"/>
      <c r="HR445" s="117"/>
      <c r="HS445" s="117"/>
      <c r="HT445" s="117"/>
      <c r="HU445" s="117"/>
      <c r="HV445" s="117"/>
      <c r="HW445" s="117"/>
      <c r="HX445" s="117"/>
      <c r="HY445" s="117"/>
      <c r="HZ445" s="117"/>
      <c r="IA445" s="117"/>
      <c r="IB445" s="117"/>
      <c r="IC445" s="117"/>
      <c r="ID445" s="117"/>
      <c r="IE445" s="117"/>
      <c r="IF445" s="117"/>
      <c r="IG445" s="117"/>
      <c r="IH445" s="117"/>
      <c r="II445" s="117"/>
      <c r="IJ445" s="117"/>
      <c r="IK445" s="117"/>
      <c r="IL445" s="117"/>
      <c r="IM445" s="117"/>
      <c r="IN445" s="117"/>
      <c r="IO445" s="117"/>
      <c r="IP445" s="117"/>
      <c r="IQ445" s="117"/>
      <c r="IR445" s="117"/>
      <c r="IS445" s="117"/>
      <c r="IT445" s="117"/>
      <c r="IU445" s="117"/>
      <c r="IV445" s="117"/>
      <c r="IW445" s="117"/>
    </row>
    <row r="446" customFormat="false" ht="12.75" hidden="false" customHeight="false" outlineLevel="0" collapsed="false">
      <c r="A446" s="117"/>
      <c r="B446" s="128"/>
      <c r="L446" s="117"/>
      <c r="M446" s="117"/>
      <c r="N446" s="117"/>
      <c r="O446" s="117"/>
      <c r="P446" s="117"/>
      <c r="Q446" s="117"/>
      <c r="R446" s="117"/>
      <c r="S446" s="117"/>
      <c r="T446" s="117"/>
      <c r="U446" s="117"/>
      <c r="V446" s="117"/>
      <c r="W446" s="117"/>
      <c r="X446" s="117"/>
      <c r="Y446" s="117"/>
      <c r="Z446" s="117"/>
      <c r="AA446" s="117"/>
      <c r="AB446" s="117"/>
      <c r="AC446" s="117"/>
      <c r="AD446" s="117"/>
      <c r="AE446" s="117"/>
      <c r="AF446" s="117"/>
      <c r="AG446" s="117"/>
      <c r="AH446" s="117"/>
      <c r="AI446" s="117"/>
      <c r="AJ446" s="117"/>
      <c r="AK446" s="117"/>
      <c r="AL446" s="117"/>
      <c r="AM446" s="117"/>
      <c r="AN446" s="117"/>
      <c r="AO446" s="117"/>
      <c r="AP446" s="117"/>
      <c r="AQ446" s="117"/>
      <c r="AR446" s="117"/>
      <c r="AS446" s="117"/>
      <c r="AT446" s="117"/>
      <c r="AU446" s="117"/>
      <c r="AV446" s="117"/>
      <c r="AW446" s="117"/>
      <c r="AX446" s="117"/>
      <c r="AY446" s="117"/>
      <c r="AZ446" s="117"/>
      <c r="BA446" s="117"/>
      <c r="BB446" s="117"/>
      <c r="BC446" s="117"/>
      <c r="BD446" s="117"/>
      <c r="BE446" s="117"/>
      <c r="BF446" s="117"/>
      <c r="BG446" s="117"/>
      <c r="BH446" s="117"/>
      <c r="BI446" s="117"/>
      <c r="BJ446" s="117"/>
      <c r="BK446" s="117"/>
      <c r="BL446" s="117"/>
      <c r="BM446" s="117"/>
      <c r="BN446" s="117"/>
      <c r="BO446" s="117"/>
      <c r="BP446" s="117"/>
      <c r="BQ446" s="117"/>
      <c r="BR446" s="117"/>
      <c r="BS446" s="117"/>
      <c r="BT446" s="117"/>
      <c r="BU446" s="117"/>
      <c r="BV446" s="117"/>
      <c r="BW446" s="117"/>
      <c r="BX446" s="117"/>
      <c r="BY446" s="117"/>
      <c r="BZ446" s="117"/>
      <c r="CA446" s="117"/>
      <c r="CB446" s="117"/>
      <c r="CC446" s="117"/>
      <c r="CD446" s="117"/>
      <c r="CE446" s="117"/>
      <c r="CF446" s="117"/>
      <c r="CG446" s="117"/>
      <c r="CH446" s="117"/>
      <c r="CI446" s="117"/>
      <c r="CJ446" s="117"/>
      <c r="CK446" s="117"/>
      <c r="CL446" s="117"/>
      <c r="CM446" s="117"/>
      <c r="CN446" s="117"/>
      <c r="CO446" s="117"/>
      <c r="CP446" s="117"/>
      <c r="CQ446" s="117"/>
      <c r="CR446" s="117"/>
      <c r="CS446" s="117"/>
      <c r="CT446" s="117"/>
      <c r="CU446" s="117"/>
      <c r="CV446" s="117"/>
      <c r="CW446" s="117"/>
      <c r="CX446" s="117"/>
      <c r="CY446" s="117"/>
      <c r="CZ446" s="117"/>
      <c r="DA446" s="117"/>
      <c r="DB446" s="117"/>
      <c r="DC446" s="117"/>
      <c r="DD446" s="117"/>
      <c r="DE446" s="117"/>
      <c r="DF446" s="117"/>
      <c r="DG446" s="117"/>
      <c r="DH446" s="117"/>
      <c r="DI446" s="117"/>
      <c r="DJ446" s="117"/>
      <c r="DK446" s="117"/>
      <c r="DL446" s="117"/>
      <c r="DM446" s="117"/>
      <c r="DN446" s="117"/>
      <c r="DO446" s="117"/>
      <c r="DP446" s="117"/>
      <c r="DQ446" s="117"/>
      <c r="DR446" s="117"/>
      <c r="DS446" s="117"/>
      <c r="DT446" s="117"/>
      <c r="DU446" s="117"/>
      <c r="DV446" s="117"/>
      <c r="DW446" s="117"/>
      <c r="DX446" s="117"/>
      <c r="DY446" s="117"/>
      <c r="DZ446" s="117"/>
      <c r="EA446" s="117"/>
      <c r="EB446" s="117"/>
      <c r="EC446" s="117"/>
      <c r="ED446" s="117"/>
      <c r="EE446" s="117"/>
      <c r="EF446" s="117"/>
      <c r="EG446" s="117"/>
      <c r="EH446" s="117"/>
      <c r="EI446" s="117"/>
      <c r="EJ446" s="117"/>
      <c r="EK446" s="117"/>
      <c r="EL446" s="117"/>
      <c r="EM446" s="117"/>
      <c r="EN446" s="117"/>
      <c r="EO446" s="117"/>
      <c r="EP446" s="117"/>
      <c r="EQ446" s="117"/>
      <c r="ER446" s="117"/>
      <c r="ES446" s="117"/>
      <c r="ET446" s="117"/>
      <c r="EU446" s="117"/>
      <c r="EV446" s="117"/>
      <c r="EW446" s="117"/>
      <c r="EX446" s="117"/>
      <c r="EY446" s="117"/>
      <c r="EZ446" s="117"/>
      <c r="FA446" s="117"/>
      <c r="FB446" s="117"/>
      <c r="FC446" s="117"/>
      <c r="FD446" s="117"/>
      <c r="FE446" s="117"/>
      <c r="FF446" s="117"/>
      <c r="FG446" s="117"/>
      <c r="FH446" s="117"/>
      <c r="FI446" s="117"/>
      <c r="FJ446" s="117"/>
      <c r="FK446" s="117"/>
      <c r="FL446" s="117"/>
      <c r="FM446" s="117"/>
      <c r="FN446" s="117"/>
      <c r="FO446" s="117"/>
      <c r="FP446" s="117"/>
      <c r="FQ446" s="117"/>
      <c r="FR446" s="117"/>
      <c r="FS446" s="117"/>
      <c r="FT446" s="117"/>
      <c r="FU446" s="117"/>
      <c r="FV446" s="117"/>
      <c r="FW446" s="117"/>
      <c r="FX446" s="117"/>
      <c r="FY446" s="117"/>
      <c r="FZ446" s="117"/>
      <c r="GA446" s="117"/>
      <c r="GB446" s="117"/>
      <c r="GC446" s="117"/>
      <c r="GD446" s="117"/>
      <c r="GE446" s="117"/>
      <c r="GF446" s="117"/>
      <c r="GG446" s="117"/>
      <c r="GH446" s="117"/>
      <c r="GI446" s="117"/>
      <c r="GJ446" s="117"/>
      <c r="GK446" s="117"/>
      <c r="GL446" s="117"/>
      <c r="GM446" s="117"/>
      <c r="GN446" s="117"/>
      <c r="GO446" s="117"/>
      <c r="GP446" s="117"/>
      <c r="GQ446" s="117"/>
      <c r="GR446" s="117"/>
      <c r="GS446" s="117"/>
      <c r="GT446" s="117"/>
      <c r="GU446" s="117"/>
      <c r="GV446" s="117"/>
      <c r="GW446" s="117"/>
      <c r="GX446" s="117"/>
      <c r="GY446" s="117"/>
      <c r="GZ446" s="117"/>
      <c r="HA446" s="117"/>
      <c r="HB446" s="117"/>
      <c r="HC446" s="117"/>
      <c r="HD446" s="117"/>
      <c r="HE446" s="117"/>
      <c r="HF446" s="117"/>
      <c r="HG446" s="117"/>
      <c r="HH446" s="117"/>
      <c r="HI446" s="117"/>
      <c r="HJ446" s="117"/>
      <c r="HK446" s="117"/>
      <c r="HL446" s="117"/>
      <c r="HM446" s="117"/>
      <c r="HN446" s="117"/>
      <c r="HO446" s="117"/>
      <c r="HP446" s="117"/>
      <c r="HQ446" s="117"/>
      <c r="HR446" s="117"/>
      <c r="HS446" s="117"/>
      <c r="HT446" s="117"/>
      <c r="HU446" s="117"/>
      <c r="HV446" s="117"/>
      <c r="HW446" s="117"/>
      <c r="HX446" s="117"/>
      <c r="HY446" s="117"/>
      <c r="HZ446" s="117"/>
      <c r="IA446" s="117"/>
      <c r="IB446" s="117"/>
      <c r="IC446" s="117"/>
      <c r="ID446" s="117"/>
      <c r="IE446" s="117"/>
      <c r="IF446" s="117"/>
      <c r="IG446" s="117"/>
      <c r="IH446" s="117"/>
      <c r="II446" s="117"/>
      <c r="IJ446" s="117"/>
      <c r="IK446" s="117"/>
      <c r="IL446" s="117"/>
      <c r="IM446" s="117"/>
      <c r="IN446" s="117"/>
      <c r="IO446" s="117"/>
      <c r="IP446" s="117"/>
      <c r="IQ446" s="117"/>
      <c r="IR446" s="117"/>
      <c r="IS446" s="117"/>
      <c r="IT446" s="117"/>
      <c r="IU446" s="117"/>
      <c r="IV446" s="117"/>
      <c r="IW446" s="117"/>
    </row>
    <row r="447" customFormat="false" ht="12.75" hidden="false" customHeight="false" outlineLevel="0" collapsed="false">
      <c r="A447" s="117"/>
      <c r="B447" s="128"/>
      <c r="L447" s="117"/>
      <c r="M447" s="117"/>
      <c r="N447" s="117"/>
      <c r="O447" s="117"/>
      <c r="P447" s="117"/>
      <c r="Q447" s="117"/>
      <c r="R447" s="117"/>
      <c r="S447" s="117"/>
      <c r="T447" s="117"/>
      <c r="U447" s="117"/>
      <c r="V447" s="117"/>
      <c r="W447" s="117"/>
      <c r="X447" s="117"/>
      <c r="Y447" s="117"/>
      <c r="Z447" s="117"/>
      <c r="AA447" s="117"/>
      <c r="AB447" s="117"/>
      <c r="AC447" s="117"/>
      <c r="AD447" s="117"/>
      <c r="AE447" s="117"/>
      <c r="AF447" s="117"/>
      <c r="AG447" s="117"/>
      <c r="AH447" s="117"/>
      <c r="AI447" s="117"/>
      <c r="AJ447" s="117"/>
      <c r="AK447" s="117"/>
      <c r="AL447" s="117"/>
      <c r="AM447" s="117"/>
      <c r="AN447" s="117"/>
      <c r="AO447" s="117"/>
      <c r="AP447" s="117"/>
      <c r="AQ447" s="117"/>
      <c r="AR447" s="117"/>
      <c r="AS447" s="117"/>
      <c r="AT447" s="117"/>
      <c r="AU447" s="117"/>
      <c r="AV447" s="117"/>
      <c r="AW447" s="117"/>
      <c r="AX447" s="117"/>
      <c r="AY447" s="117"/>
      <c r="AZ447" s="117"/>
      <c r="BA447" s="117"/>
      <c r="BB447" s="117"/>
      <c r="BC447" s="117"/>
      <c r="BD447" s="117"/>
      <c r="BE447" s="117"/>
      <c r="BF447" s="117"/>
      <c r="BG447" s="117"/>
      <c r="BH447" s="117"/>
      <c r="BI447" s="117"/>
      <c r="BJ447" s="117"/>
      <c r="BK447" s="117"/>
      <c r="BL447" s="117"/>
      <c r="BM447" s="117"/>
      <c r="BN447" s="117"/>
      <c r="BO447" s="117"/>
      <c r="BP447" s="117"/>
      <c r="BQ447" s="117"/>
      <c r="BR447" s="117"/>
      <c r="BS447" s="117"/>
      <c r="BT447" s="117"/>
      <c r="BU447" s="117"/>
      <c r="BV447" s="117"/>
      <c r="BW447" s="117"/>
      <c r="BX447" s="117"/>
      <c r="BY447" s="117"/>
      <c r="BZ447" s="117"/>
      <c r="CA447" s="117"/>
      <c r="CB447" s="117"/>
      <c r="CC447" s="117"/>
      <c r="CD447" s="117"/>
      <c r="CE447" s="117"/>
      <c r="CF447" s="117"/>
      <c r="CG447" s="117"/>
      <c r="CH447" s="117"/>
      <c r="CI447" s="117"/>
      <c r="CJ447" s="117"/>
      <c r="CK447" s="117"/>
      <c r="CL447" s="117"/>
      <c r="CM447" s="117"/>
      <c r="CN447" s="117"/>
      <c r="CO447" s="117"/>
      <c r="CP447" s="117"/>
      <c r="CQ447" s="117"/>
      <c r="CR447" s="117"/>
      <c r="CS447" s="117"/>
      <c r="CT447" s="117"/>
      <c r="CU447" s="117"/>
      <c r="CV447" s="117"/>
      <c r="CW447" s="117"/>
      <c r="CX447" s="117"/>
      <c r="CY447" s="117"/>
      <c r="CZ447" s="117"/>
      <c r="DA447" s="117"/>
      <c r="DB447" s="117"/>
      <c r="DC447" s="117"/>
      <c r="DD447" s="117"/>
      <c r="DE447" s="117"/>
      <c r="DF447" s="117"/>
      <c r="DG447" s="117"/>
      <c r="DH447" s="117"/>
      <c r="DI447" s="117"/>
      <c r="DJ447" s="117"/>
      <c r="DK447" s="117"/>
      <c r="DL447" s="117"/>
      <c r="DM447" s="117"/>
      <c r="DN447" s="117"/>
      <c r="DO447" s="117"/>
      <c r="DP447" s="117"/>
      <c r="DQ447" s="117"/>
      <c r="DR447" s="117"/>
      <c r="DS447" s="117"/>
      <c r="DT447" s="117"/>
      <c r="DU447" s="117"/>
      <c r="DV447" s="117"/>
      <c r="DW447" s="117"/>
      <c r="DX447" s="117"/>
      <c r="DY447" s="117"/>
      <c r="DZ447" s="117"/>
      <c r="EA447" s="117"/>
      <c r="EB447" s="117"/>
      <c r="EC447" s="117"/>
      <c r="ED447" s="117"/>
      <c r="EE447" s="117"/>
      <c r="EF447" s="117"/>
      <c r="EG447" s="117"/>
      <c r="EH447" s="117"/>
      <c r="EI447" s="117"/>
      <c r="EJ447" s="117"/>
      <c r="EK447" s="117"/>
      <c r="EL447" s="117"/>
      <c r="EM447" s="117"/>
      <c r="EN447" s="117"/>
      <c r="EO447" s="117"/>
      <c r="EP447" s="117"/>
      <c r="EQ447" s="117"/>
      <c r="ER447" s="117"/>
      <c r="ES447" s="117"/>
      <c r="ET447" s="117"/>
      <c r="EU447" s="117"/>
      <c r="EV447" s="117"/>
      <c r="EW447" s="117"/>
      <c r="EX447" s="117"/>
      <c r="EY447" s="117"/>
      <c r="EZ447" s="117"/>
      <c r="FA447" s="117"/>
      <c r="FB447" s="117"/>
      <c r="FC447" s="117"/>
      <c r="FD447" s="117"/>
      <c r="FE447" s="117"/>
      <c r="FF447" s="117"/>
      <c r="FG447" s="117"/>
      <c r="FH447" s="117"/>
      <c r="FI447" s="117"/>
      <c r="FJ447" s="117"/>
      <c r="FK447" s="117"/>
      <c r="FL447" s="117"/>
      <c r="FM447" s="117"/>
      <c r="FN447" s="117"/>
      <c r="FO447" s="117"/>
      <c r="FP447" s="117"/>
      <c r="FQ447" s="117"/>
      <c r="FR447" s="117"/>
      <c r="FS447" s="117"/>
      <c r="FT447" s="117"/>
      <c r="FU447" s="117"/>
      <c r="FV447" s="117"/>
      <c r="FW447" s="117"/>
      <c r="FX447" s="117"/>
      <c r="FY447" s="117"/>
      <c r="FZ447" s="117"/>
      <c r="GA447" s="117"/>
      <c r="GB447" s="117"/>
      <c r="GC447" s="117"/>
      <c r="GD447" s="117"/>
      <c r="GE447" s="117"/>
      <c r="GF447" s="117"/>
      <c r="GG447" s="117"/>
      <c r="GH447" s="117"/>
      <c r="GI447" s="117"/>
      <c r="GJ447" s="117"/>
      <c r="GK447" s="117"/>
      <c r="GL447" s="117"/>
      <c r="GM447" s="117"/>
      <c r="GN447" s="117"/>
      <c r="GO447" s="117"/>
      <c r="GP447" s="117"/>
      <c r="GQ447" s="117"/>
      <c r="GR447" s="117"/>
      <c r="GS447" s="117"/>
      <c r="GT447" s="117"/>
      <c r="GU447" s="117"/>
      <c r="GV447" s="117"/>
      <c r="GW447" s="117"/>
      <c r="GX447" s="117"/>
      <c r="GY447" s="117"/>
      <c r="GZ447" s="117"/>
      <c r="HA447" s="117"/>
      <c r="HB447" s="117"/>
      <c r="HC447" s="117"/>
      <c r="HD447" s="117"/>
      <c r="HE447" s="117"/>
      <c r="HF447" s="117"/>
      <c r="HG447" s="117"/>
      <c r="HH447" s="117"/>
      <c r="HI447" s="117"/>
      <c r="HJ447" s="117"/>
      <c r="HK447" s="117"/>
      <c r="HL447" s="117"/>
      <c r="HM447" s="117"/>
      <c r="HN447" s="117"/>
      <c r="HO447" s="117"/>
      <c r="HP447" s="117"/>
      <c r="HQ447" s="117"/>
      <c r="HR447" s="117"/>
      <c r="HS447" s="117"/>
      <c r="HT447" s="117"/>
      <c r="HU447" s="117"/>
      <c r="HV447" s="117"/>
      <c r="HW447" s="117"/>
      <c r="HX447" s="117"/>
      <c r="HY447" s="117"/>
      <c r="HZ447" s="117"/>
      <c r="IA447" s="117"/>
      <c r="IB447" s="117"/>
      <c r="IC447" s="117"/>
      <c r="ID447" s="117"/>
      <c r="IE447" s="117"/>
      <c r="IF447" s="117"/>
      <c r="IG447" s="117"/>
      <c r="IH447" s="117"/>
      <c r="II447" s="117"/>
      <c r="IJ447" s="117"/>
      <c r="IK447" s="117"/>
      <c r="IL447" s="117"/>
      <c r="IM447" s="117"/>
      <c r="IN447" s="117"/>
      <c r="IO447" s="117"/>
      <c r="IP447" s="117"/>
      <c r="IQ447" s="117"/>
      <c r="IR447" s="117"/>
      <c r="IS447" s="117"/>
      <c r="IT447" s="117"/>
      <c r="IU447" s="117"/>
      <c r="IV447" s="117"/>
      <c r="IW447" s="117"/>
    </row>
    <row r="448" customFormat="false" ht="12.75" hidden="false" customHeight="false" outlineLevel="0" collapsed="false">
      <c r="A448" s="117"/>
      <c r="B448" s="128"/>
      <c r="L448" s="117"/>
      <c r="M448" s="117"/>
      <c r="N448" s="117"/>
      <c r="O448" s="117"/>
      <c r="P448" s="117"/>
      <c r="Q448" s="117"/>
      <c r="R448" s="117"/>
      <c r="S448" s="117"/>
      <c r="T448" s="117"/>
      <c r="U448" s="117"/>
      <c r="V448" s="117"/>
      <c r="W448" s="117"/>
      <c r="X448" s="117"/>
      <c r="Y448" s="117"/>
      <c r="Z448" s="117"/>
      <c r="AA448" s="117"/>
      <c r="AB448" s="117"/>
      <c r="AC448" s="117"/>
      <c r="AD448" s="117"/>
      <c r="AE448" s="117"/>
      <c r="AF448" s="117"/>
      <c r="AG448" s="117"/>
      <c r="AH448" s="117"/>
      <c r="AI448" s="117"/>
      <c r="AJ448" s="117"/>
      <c r="AK448" s="117"/>
      <c r="AL448" s="117"/>
      <c r="AM448" s="117"/>
      <c r="AN448" s="117"/>
      <c r="AO448" s="117"/>
      <c r="AP448" s="117"/>
      <c r="AQ448" s="117"/>
      <c r="AR448" s="117"/>
      <c r="AS448" s="117"/>
      <c r="AT448" s="117"/>
      <c r="AU448" s="117"/>
      <c r="AV448" s="117"/>
      <c r="AW448" s="117"/>
      <c r="AX448" s="117"/>
      <c r="AY448" s="117"/>
      <c r="AZ448" s="117"/>
      <c r="BA448" s="117"/>
      <c r="BB448" s="117"/>
      <c r="BC448" s="117"/>
      <c r="BD448" s="117"/>
      <c r="BE448" s="117"/>
      <c r="BF448" s="117"/>
      <c r="BG448" s="117"/>
      <c r="BH448" s="117"/>
      <c r="BI448" s="117"/>
      <c r="BJ448" s="117"/>
      <c r="BK448" s="117"/>
      <c r="BL448" s="117"/>
      <c r="BM448" s="117"/>
      <c r="BN448" s="117"/>
      <c r="BO448" s="117"/>
      <c r="BP448" s="117"/>
      <c r="BQ448" s="117"/>
      <c r="BR448" s="117"/>
      <c r="BS448" s="117"/>
      <c r="BT448" s="117"/>
      <c r="BU448" s="117"/>
      <c r="BV448" s="117"/>
      <c r="BW448" s="117"/>
      <c r="BX448" s="117"/>
      <c r="BY448" s="117"/>
      <c r="BZ448" s="117"/>
      <c r="CA448" s="117"/>
      <c r="CB448" s="117"/>
      <c r="CC448" s="117"/>
      <c r="CD448" s="117"/>
      <c r="CE448" s="117"/>
      <c r="CF448" s="117"/>
      <c r="CG448" s="117"/>
      <c r="CH448" s="117"/>
      <c r="CI448" s="117"/>
      <c r="CJ448" s="117"/>
      <c r="CK448" s="117"/>
      <c r="CL448" s="117"/>
      <c r="CM448" s="117"/>
      <c r="CN448" s="117"/>
      <c r="CO448" s="117"/>
      <c r="CP448" s="117"/>
      <c r="CQ448" s="117"/>
      <c r="CR448" s="117"/>
      <c r="CS448" s="117"/>
      <c r="CT448" s="117"/>
      <c r="CU448" s="117"/>
      <c r="CV448" s="117"/>
      <c r="CW448" s="117"/>
      <c r="CX448" s="117"/>
      <c r="CY448" s="117"/>
      <c r="CZ448" s="117"/>
      <c r="DA448" s="117"/>
      <c r="DB448" s="117"/>
      <c r="DC448" s="117"/>
      <c r="DD448" s="117"/>
      <c r="DE448" s="117"/>
      <c r="DF448" s="117"/>
      <c r="DG448" s="117"/>
      <c r="DH448" s="117"/>
      <c r="DI448" s="117"/>
      <c r="DJ448" s="117"/>
      <c r="DK448" s="117"/>
      <c r="DL448" s="117"/>
      <c r="DM448" s="117"/>
      <c r="DN448" s="117"/>
      <c r="DO448" s="117"/>
      <c r="DP448" s="117"/>
      <c r="DQ448" s="117"/>
      <c r="DR448" s="117"/>
      <c r="DS448" s="117"/>
      <c r="DT448" s="117"/>
      <c r="DU448" s="117"/>
      <c r="DV448" s="117"/>
      <c r="DW448" s="117"/>
      <c r="DX448" s="117"/>
      <c r="DY448" s="117"/>
      <c r="DZ448" s="117"/>
      <c r="EA448" s="117"/>
      <c r="EB448" s="117"/>
      <c r="EC448" s="117"/>
      <c r="ED448" s="117"/>
      <c r="EE448" s="117"/>
      <c r="EF448" s="117"/>
      <c r="EG448" s="117"/>
      <c r="EH448" s="117"/>
      <c r="EI448" s="117"/>
      <c r="EJ448" s="117"/>
      <c r="EK448" s="117"/>
      <c r="EL448" s="117"/>
      <c r="EM448" s="117"/>
      <c r="EN448" s="117"/>
      <c r="EO448" s="117"/>
      <c r="EP448" s="117"/>
      <c r="EQ448" s="117"/>
      <c r="ER448" s="117"/>
      <c r="ES448" s="117"/>
      <c r="ET448" s="117"/>
      <c r="EU448" s="117"/>
      <c r="EV448" s="117"/>
      <c r="EW448" s="117"/>
      <c r="EX448" s="117"/>
      <c r="EY448" s="117"/>
      <c r="EZ448" s="117"/>
      <c r="FA448" s="117"/>
      <c r="FB448" s="117"/>
      <c r="FC448" s="117"/>
      <c r="FD448" s="117"/>
      <c r="FE448" s="117"/>
      <c r="FF448" s="117"/>
      <c r="FG448" s="117"/>
      <c r="FH448" s="117"/>
      <c r="FI448" s="117"/>
      <c r="FJ448" s="117"/>
      <c r="FK448" s="117"/>
      <c r="FL448" s="117"/>
      <c r="FM448" s="117"/>
      <c r="FN448" s="117"/>
      <c r="FO448" s="117"/>
      <c r="FP448" s="117"/>
      <c r="FQ448" s="117"/>
      <c r="FR448" s="117"/>
      <c r="FS448" s="117"/>
      <c r="FT448" s="117"/>
      <c r="FU448" s="117"/>
      <c r="FV448" s="117"/>
      <c r="FW448" s="117"/>
      <c r="FX448" s="117"/>
      <c r="FY448" s="117"/>
      <c r="FZ448" s="117"/>
      <c r="GA448" s="117"/>
      <c r="GB448" s="117"/>
      <c r="GC448" s="117"/>
      <c r="GD448" s="117"/>
      <c r="GE448" s="117"/>
      <c r="GF448" s="117"/>
      <c r="GG448" s="117"/>
      <c r="GH448" s="117"/>
      <c r="GI448" s="117"/>
      <c r="GJ448" s="117"/>
      <c r="GK448" s="117"/>
      <c r="GL448" s="117"/>
      <c r="GM448" s="117"/>
      <c r="GN448" s="117"/>
      <c r="GO448" s="117"/>
      <c r="GP448" s="117"/>
      <c r="GQ448" s="117"/>
      <c r="GR448" s="117"/>
      <c r="GS448" s="117"/>
      <c r="GT448" s="117"/>
      <c r="GU448" s="117"/>
      <c r="GV448" s="117"/>
      <c r="GW448" s="117"/>
      <c r="GX448" s="117"/>
      <c r="GY448" s="117"/>
      <c r="GZ448" s="117"/>
      <c r="HA448" s="117"/>
      <c r="HB448" s="117"/>
      <c r="HC448" s="117"/>
      <c r="HD448" s="117"/>
      <c r="HE448" s="117"/>
      <c r="HF448" s="117"/>
      <c r="HG448" s="117"/>
      <c r="HH448" s="117"/>
      <c r="HI448" s="117"/>
      <c r="HJ448" s="117"/>
      <c r="HK448" s="117"/>
      <c r="HL448" s="117"/>
      <c r="HM448" s="117"/>
      <c r="HN448" s="117"/>
      <c r="HO448" s="117"/>
      <c r="HP448" s="117"/>
      <c r="HQ448" s="117"/>
      <c r="HR448" s="117"/>
      <c r="HS448" s="117"/>
      <c r="HT448" s="117"/>
      <c r="HU448" s="117"/>
      <c r="HV448" s="117"/>
      <c r="HW448" s="117"/>
      <c r="HX448" s="117"/>
      <c r="HY448" s="117"/>
      <c r="HZ448" s="117"/>
      <c r="IA448" s="117"/>
      <c r="IB448" s="117"/>
      <c r="IC448" s="117"/>
      <c r="ID448" s="117"/>
      <c r="IE448" s="117"/>
      <c r="IF448" s="117"/>
      <c r="IG448" s="117"/>
      <c r="IH448" s="117"/>
      <c r="II448" s="117"/>
      <c r="IJ448" s="117"/>
      <c r="IK448" s="117"/>
      <c r="IL448" s="117"/>
      <c r="IM448" s="117"/>
      <c r="IN448" s="117"/>
      <c r="IO448" s="117"/>
      <c r="IP448" s="117"/>
      <c r="IQ448" s="117"/>
      <c r="IR448" s="117"/>
      <c r="IS448" s="117"/>
      <c r="IT448" s="117"/>
      <c r="IU448" s="117"/>
      <c r="IV448" s="117"/>
      <c r="IW448" s="117"/>
    </row>
    <row r="449" customFormat="false" ht="12.75" hidden="false" customHeight="false" outlineLevel="0" collapsed="false">
      <c r="A449" s="117"/>
      <c r="B449" s="128"/>
      <c r="L449" s="117"/>
      <c r="M449" s="117"/>
      <c r="N449" s="117"/>
      <c r="O449" s="117"/>
      <c r="P449" s="117"/>
      <c r="Q449" s="117"/>
      <c r="R449" s="117"/>
      <c r="S449" s="117"/>
      <c r="T449" s="117"/>
      <c r="U449" s="117"/>
      <c r="V449" s="117"/>
      <c r="W449" s="117"/>
      <c r="X449" s="117"/>
      <c r="Y449" s="117"/>
      <c r="Z449" s="117"/>
      <c r="AA449" s="117"/>
      <c r="AB449" s="117"/>
      <c r="AC449" s="117"/>
      <c r="AD449" s="117"/>
      <c r="AE449" s="117"/>
      <c r="AF449" s="117"/>
      <c r="AG449" s="117"/>
      <c r="AH449" s="117"/>
      <c r="AI449" s="117"/>
      <c r="AJ449" s="117"/>
      <c r="AK449" s="117"/>
      <c r="AL449" s="117"/>
      <c r="AM449" s="117"/>
      <c r="AN449" s="117"/>
      <c r="AO449" s="117"/>
      <c r="AP449" s="117"/>
      <c r="AQ449" s="117"/>
      <c r="AR449" s="117"/>
      <c r="AS449" s="117"/>
      <c r="AT449" s="117"/>
      <c r="AU449" s="117"/>
      <c r="AV449" s="117"/>
      <c r="AW449" s="117"/>
      <c r="AX449" s="117"/>
      <c r="AY449" s="117"/>
      <c r="AZ449" s="117"/>
      <c r="BA449" s="117"/>
      <c r="BB449" s="117"/>
      <c r="BC449" s="117"/>
      <c r="BD449" s="117"/>
      <c r="BE449" s="117"/>
      <c r="BF449" s="117"/>
      <c r="BG449" s="117"/>
      <c r="BH449" s="117"/>
      <c r="BI449" s="117"/>
      <c r="BJ449" s="117"/>
      <c r="BK449" s="117"/>
      <c r="BL449" s="117"/>
      <c r="BM449" s="117"/>
      <c r="BN449" s="117"/>
      <c r="BO449" s="117"/>
      <c r="BP449" s="117"/>
      <c r="BQ449" s="117"/>
      <c r="BR449" s="117"/>
      <c r="BS449" s="117"/>
      <c r="BT449" s="117"/>
      <c r="BU449" s="117"/>
      <c r="BV449" s="117"/>
      <c r="BW449" s="117"/>
      <c r="BX449" s="117"/>
      <c r="BY449" s="117"/>
      <c r="BZ449" s="117"/>
      <c r="CA449" s="117"/>
      <c r="CB449" s="117"/>
      <c r="CC449" s="117"/>
      <c r="CD449" s="117"/>
      <c r="CE449" s="117"/>
      <c r="CF449" s="117"/>
      <c r="CG449" s="117"/>
      <c r="CH449" s="117"/>
      <c r="CI449" s="117"/>
      <c r="CJ449" s="117"/>
      <c r="CK449" s="117"/>
      <c r="CL449" s="117"/>
      <c r="CM449" s="117"/>
      <c r="CN449" s="117"/>
      <c r="CO449" s="117"/>
      <c r="CP449" s="117"/>
      <c r="CQ449" s="117"/>
      <c r="CR449" s="117"/>
      <c r="CS449" s="117"/>
      <c r="CT449" s="117"/>
      <c r="CU449" s="117"/>
      <c r="CV449" s="117"/>
      <c r="CW449" s="117"/>
      <c r="CX449" s="117"/>
      <c r="CY449" s="117"/>
      <c r="CZ449" s="117"/>
      <c r="DA449" s="117"/>
      <c r="DB449" s="117"/>
      <c r="DC449" s="117"/>
      <c r="DD449" s="117"/>
      <c r="DE449" s="117"/>
      <c r="DF449" s="117"/>
      <c r="DG449" s="117"/>
      <c r="DH449" s="117"/>
      <c r="DI449" s="117"/>
      <c r="DJ449" s="117"/>
      <c r="DK449" s="117"/>
      <c r="DL449" s="117"/>
      <c r="DM449" s="117"/>
      <c r="DN449" s="117"/>
      <c r="DO449" s="117"/>
      <c r="DP449" s="117"/>
      <c r="DQ449" s="117"/>
      <c r="DR449" s="117"/>
      <c r="DS449" s="117"/>
      <c r="DT449" s="117"/>
      <c r="DU449" s="117"/>
      <c r="DV449" s="117"/>
      <c r="DW449" s="117"/>
      <c r="DX449" s="117"/>
      <c r="DY449" s="117"/>
      <c r="DZ449" s="117"/>
      <c r="EA449" s="117"/>
      <c r="EB449" s="117"/>
      <c r="EC449" s="117"/>
      <c r="ED449" s="117"/>
      <c r="EE449" s="117"/>
      <c r="EF449" s="117"/>
      <c r="EG449" s="117"/>
      <c r="EH449" s="117"/>
      <c r="EI449" s="117"/>
      <c r="EJ449" s="117"/>
      <c r="EK449" s="117"/>
      <c r="EL449" s="117"/>
      <c r="EM449" s="117"/>
      <c r="EN449" s="117"/>
      <c r="EO449" s="117"/>
      <c r="EP449" s="117"/>
      <c r="EQ449" s="117"/>
      <c r="ER449" s="117"/>
      <c r="ES449" s="117"/>
      <c r="ET449" s="117"/>
      <c r="EU449" s="117"/>
      <c r="EV449" s="117"/>
      <c r="EW449" s="117"/>
      <c r="EX449" s="117"/>
      <c r="EY449" s="117"/>
      <c r="EZ449" s="117"/>
      <c r="FA449" s="117"/>
      <c r="FB449" s="117"/>
      <c r="FC449" s="117"/>
      <c r="FD449" s="117"/>
      <c r="FE449" s="117"/>
      <c r="FF449" s="117"/>
      <c r="FG449" s="117"/>
      <c r="FH449" s="117"/>
      <c r="FI449" s="117"/>
      <c r="FJ449" s="117"/>
      <c r="FK449" s="117"/>
      <c r="FL449" s="117"/>
      <c r="FM449" s="117"/>
      <c r="FN449" s="117"/>
      <c r="FO449" s="117"/>
      <c r="FP449" s="117"/>
      <c r="FQ449" s="117"/>
      <c r="FR449" s="117"/>
      <c r="FS449" s="117"/>
      <c r="FT449" s="117"/>
      <c r="FU449" s="117"/>
      <c r="FV449" s="117"/>
      <c r="FW449" s="117"/>
      <c r="FX449" s="117"/>
      <c r="FY449" s="117"/>
      <c r="FZ449" s="117"/>
      <c r="GA449" s="117"/>
      <c r="GB449" s="117"/>
      <c r="GC449" s="117"/>
      <c r="GD449" s="117"/>
      <c r="GE449" s="117"/>
      <c r="GF449" s="117"/>
      <c r="GG449" s="117"/>
      <c r="GH449" s="117"/>
      <c r="GI449" s="117"/>
      <c r="GJ449" s="117"/>
      <c r="GK449" s="117"/>
      <c r="GL449" s="117"/>
      <c r="GM449" s="117"/>
      <c r="GN449" s="117"/>
      <c r="GO449" s="117"/>
      <c r="GP449" s="117"/>
      <c r="GQ449" s="117"/>
      <c r="GR449" s="117"/>
      <c r="GS449" s="117"/>
      <c r="GT449" s="117"/>
      <c r="GU449" s="117"/>
      <c r="GV449" s="117"/>
      <c r="GW449" s="117"/>
      <c r="GX449" s="117"/>
      <c r="GY449" s="117"/>
      <c r="GZ449" s="117"/>
      <c r="HA449" s="117"/>
      <c r="HB449" s="117"/>
      <c r="HC449" s="117"/>
      <c r="HD449" s="117"/>
      <c r="HE449" s="117"/>
      <c r="HF449" s="117"/>
      <c r="HG449" s="117"/>
      <c r="HH449" s="117"/>
      <c r="HI449" s="117"/>
      <c r="HJ449" s="117"/>
      <c r="HK449" s="117"/>
      <c r="HL449" s="117"/>
      <c r="HM449" s="117"/>
      <c r="HN449" s="117"/>
      <c r="HO449" s="117"/>
      <c r="HP449" s="117"/>
      <c r="HQ449" s="117"/>
      <c r="HR449" s="117"/>
      <c r="HS449" s="117"/>
      <c r="HT449" s="117"/>
      <c r="HU449" s="117"/>
      <c r="HV449" s="117"/>
      <c r="HW449" s="117"/>
      <c r="HX449" s="117"/>
      <c r="HY449" s="117"/>
      <c r="HZ449" s="117"/>
      <c r="IA449" s="117"/>
      <c r="IB449" s="117"/>
      <c r="IC449" s="117"/>
      <c r="ID449" s="117"/>
      <c r="IE449" s="117"/>
      <c r="IF449" s="117"/>
      <c r="IG449" s="117"/>
      <c r="IH449" s="117"/>
      <c r="II449" s="117"/>
      <c r="IJ449" s="117"/>
      <c r="IK449" s="117"/>
      <c r="IL449" s="117"/>
      <c r="IM449" s="117"/>
      <c r="IN449" s="117"/>
      <c r="IO449" s="117"/>
      <c r="IP449" s="117"/>
      <c r="IQ449" s="117"/>
      <c r="IR449" s="117"/>
      <c r="IS449" s="117"/>
      <c r="IT449" s="117"/>
      <c r="IU449" s="117"/>
      <c r="IV449" s="117"/>
      <c r="IW449" s="117"/>
    </row>
    <row r="450" customFormat="false" ht="12.75" hidden="false" customHeight="false" outlineLevel="0" collapsed="false">
      <c r="A450" s="117"/>
      <c r="B450" s="128"/>
      <c r="L450" s="117"/>
      <c r="M450" s="117"/>
      <c r="N450" s="117"/>
      <c r="O450" s="117"/>
      <c r="P450" s="117"/>
      <c r="Q450" s="117"/>
      <c r="R450" s="117"/>
      <c r="S450" s="117"/>
      <c r="T450" s="117"/>
      <c r="U450" s="117"/>
      <c r="V450" s="117"/>
      <c r="W450" s="117"/>
      <c r="X450" s="117"/>
      <c r="Y450" s="117"/>
      <c r="Z450" s="117"/>
      <c r="AA450" s="117"/>
      <c r="AB450" s="117"/>
      <c r="AC450" s="117"/>
      <c r="AD450" s="117"/>
      <c r="AE450" s="117"/>
      <c r="AF450" s="117"/>
      <c r="AG450" s="117"/>
      <c r="AH450" s="117"/>
      <c r="AI450" s="117"/>
      <c r="AJ450" s="117"/>
      <c r="AK450" s="117"/>
      <c r="AL450" s="117"/>
      <c r="AM450" s="117"/>
      <c r="AN450" s="117"/>
      <c r="AO450" s="117"/>
      <c r="AP450" s="117"/>
      <c r="AQ450" s="117"/>
      <c r="AR450" s="117"/>
      <c r="AS450" s="117"/>
      <c r="AT450" s="117"/>
      <c r="AU450" s="117"/>
      <c r="AV450" s="117"/>
      <c r="AW450" s="117"/>
      <c r="AX450" s="117"/>
      <c r="AY450" s="117"/>
      <c r="AZ450" s="117"/>
      <c r="BA450" s="117"/>
      <c r="BB450" s="117"/>
      <c r="BC450" s="117"/>
      <c r="BD450" s="117"/>
      <c r="BE450" s="117"/>
      <c r="BF450" s="117"/>
      <c r="BG450" s="117"/>
      <c r="BH450" s="117"/>
      <c r="BI450" s="117"/>
      <c r="BJ450" s="117"/>
      <c r="BK450" s="117"/>
      <c r="BL450" s="117"/>
      <c r="BM450" s="117"/>
      <c r="BN450" s="117"/>
      <c r="BO450" s="117"/>
      <c r="BP450" s="117"/>
      <c r="BQ450" s="117"/>
      <c r="BR450" s="117"/>
      <c r="BS450" s="117"/>
      <c r="BT450" s="117"/>
      <c r="BU450" s="117"/>
      <c r="BV450" s="117"/>
      <c r="BW450" s="117"/>
      <c r="BX450" s="117"/>
      <c r="BY450" s="117"/>
      <c r="BZ450" s="117"/>
      <c r="CA450" s="117"/>
      <c r="CB450" s="117"/>
      <c r="CC450" s="117"/>
      <c r="CD450" s="117"/>
      <c r="CE450" s="117"/>
      <c r="CF450" s="117"/>
      <c r="CG450" s="117"/>
      <c r="CH450" s="117"/>
      <c r="CI450" s="117"/>
      <c r="CJ450" s="117"/>
      <c r="CK450" s="117"/>
      <c r="CL450" s="117"/>
      <c r="CM450" s="117"/>
      <c r="CN450" s="117"/>
      <c r="CO450" s="117"/>
      <c r="CP450" s="117"/>
      <c r="CQ450" s="117"/>
      <c r="CR450" s="117"/>
      <c r="CS450" s="117"/>
      <c r="CT450" s="117"/>
      <c r="CU450" s="117"/>
      <c r="CV450" s="117"/>
      <c r="CW450" s="117"/>
      <c r="CX450" s="117"/>
      <c r="CY450" s="117"/>
      <c r="CZ450" s="117"/>
      <c r="DA450" s="117"/>
      <c r="DB450" s="117"/>
      <c r="DC450" s="117"/>
      <c r="DD450" s="117"/>
      <c r="DE450" s="117"/>
      <c r="DF450" s="117"/>
      <c r="DG450" s="117"/>
      <c r="DH450" s="117"/>
      <c r="DI450" s="117"/>
      <c r="DJ450" s="117"/>
      <c r="DK450" s="117"/>
      <c r="DL450" s="117"/>
      <c r="DM450" s="117"/>
      <c r="DN450" s="117"/>
      <c r="DO450" s="117"/>
      <c r="DP450" s="117"/>
      <c r="DQ450" s="117"/>
      <c r="DR450" s="117"/>
      <c r="DS450" s="117"/>
      <c r="DT450" s="117"/>
      <c r="DU450" s="117"/>
      <c r="DV450" s="117"/>
      <c r="DW450" s="117"/>
      <c r="DX450" s="117"/>
      <c r="DY450" s="117"/>
      <c r="DZ450" s="117"/>
      <c r="EA450" s="117"/>
      <c r="EB450" s="117"/>
      <c r="EC450" s="117"/>
      <c r="ED450" s="117"/>
      <c r="EE450" s="117"/>
      <c r="EF450" s="117"/>
      <c r="EG450" s="117"/>
      <c r="EH450" s="117"/>
      <c r="EI450" s="117"/>
      <c r="EJ450" s="117"/>
      <c r="EK450" s="117"/>
      <c r="EL450" s="117"/>
      <c r="EM450" s="117"/>
      <c r="EN450" s="117"/>
      <c r="EO450" s="117"/>
      <c r="EP450" s="117"/>
      <c r="EQ450" s="117"/>
      <c r="ER450" s="117"/>
      <c r="ES450" s="117"/>
      <c r="ET450" s="117"/>
      <c r="EU450" s="117"/>
      <c r="EV450" s="117"/>
      <c r="EW450" s="117"/>
      <c r="EX450" s="117"/>
      <c r="EY450" s="117"/>
      <c r="EZ450" s="117"/>
      <c r="FA450" s="117"/>
      <c r="FB450" s="117"/>
      <c r="FC450" s="117"/>
      <c r="FD450" s="117"/>
      <c r="FE450" s="117"/>
      <c r="FF450" s="117"/>
      <c r="FG450" s="117"/>
      <c r="FH450" s="117"/>
      <c r="FI450" s="117"/>
      <c r="FJ450" s="117"/>
      <c r="FK450" s="117"/>
      <c r="FL450" s="117"/>
      <c r="FM450" s="117"/>
      <c r="FN450" s="117"/>
      <c r="FO450" s="117"/>
      <c r="FP450" s="117"/>
      <c r="FQ450" s="117"/>
      <c r="FR450" s="117"/>
      <c r="FS450" s="117"/>
      <c r="FT450" s="117"/>
      <c r="FU450" s="117"/>
      <c r="FV450" s="117"/>
      <c r="FW450" s="117"/>
      <c r="FX450" s="117"/>
      <c r="FY450" s="117"/>
      <c r="FZ450" s="117"/>
      <c r="GA450" s="117"/>
      <c r="GB450" s="117"/>
      <c r="GC450" s="117"/>
      <c r="GD450" s="117"/>
      <c r="GE450" s="117"/>
      <c r="GF450" s="117"/>
      <c r="GG450" s="117"/>
      <c r="GH450" s="117"/>
      <c r="GI450" s="117"/>
      <c r="GJ450" s="117"/>
      <c r="GK450" s="117"/>
      <c r="GL450" s="117"/>
      <c r="GM450" s="117"/>
      <c r="GN450" s="117"/>
      <c r="GO450" s="117"/>
      <c r="GP450" s="117"/>
      <c r="GQ450" s="117"/>
      <c r="GR450" s="117"/>
      <c r="GS450" s="117"/>
      <c r="GT450" s="117"/>
      <c r="GU450" s="117"/>
      <c r="GV450" s="117"/>
      <c r="GW450" s="117"/>
      <c r="GX450" s="117"/>
      <c r="GY450" s="117"/>
      <c r="GZ450" s="117"/>
      <c r="HA450" s="117"/>
      <c r="HB450" s="117"/>
      <c r="HC450" s="117"/>
      <c r="HD450" s="117"/>
      <c r="HE450" s="117"/>
      <c r="HF450" s="117"/>
      <c r="HG450" s="117"/>
      <c r="HH450" s="117"/>
      <c r="HI450" s="117"/>
      <c r="HJ450" s="117"/>
      <c r="HK450" s="117"/>
      <c r="HL450" s="117"/>
      <c r="HM450" s="117"/>
      <c r="HN450" s="117"/>
      <c r="HO450" s="117"/>
      <c r="HP450" s="117"/>
      <c r="HQ450" s="117"/>
      <c r="HR450" s="117"/>
      <c r="HS450" s="117"/>
      <c r="HT450" s="117"/>
      <c r="HU450" s="117"/>
      <c r="HV450" s="117"/>
      <c r="HW450" s="117"/>
      <c r="HX450" s="117"/>
      <c r="HY450" s="117"/>
      <c r="HZ450" s="117"/>
      <c r="IA450" s="117"/>
      <c r="IB450" s="117"/>
      <c r="IC450" s="117"/>
      <c r="ID450" s="117"/>
      <c r="IE450" s="117"/>
      <c r="IF450" s="117"/>
      <c r="IG450" s="117"/>
      <c r="IH450" s="117"/>
      <c r="II450" s="117"/>
      <c r="IJ450" s="117"/>
      <c r="IK450" s="117"/>
      <c r="IL450" s="117"/>
      <c r="IM450" s="117"/>
      <c r="IN450" s="117"/>
      <c r="IO450" s="117"/>
      <c r="IP450" s="117"/>
      <c r="IQ450" s="117"/>
      <c r="IR450" s="117"/>
      <c r="IS450" s="117"/>
      <c r="IT450" s="117"/>
      <c r="IU450" s="117"/>
      <c r="IV450" s="117"/>
      <c r="IW450" s="117"/>
    </row>
    <row r="451" customFormat="false" ht="12.75" hidden="false" customHeight="false" outlineLevel="0" collapsed="false">
      <c r="A451" s="117"/>
      <c r="B451" s="128"/>
      <c r="L451" s="117"/>
      <c r="M451" s="117"/>
      <c r="N451" s="117"/>
      <c r="O451" s="117"/>
      <c r="P451" s="117"/>
      <c r="Q451" s="117"/>
      <c r="R451" s="117"/>
      <c r="S451" s="117"/>
      <c r="T451" s="117"/>
      <c r="U451" s="117"/>
      <c r="V451" s="117"/>
      <c r="W451" s="117"/>
      <c r="X451" s="117"/>
      <c r="Y451" s="117"/>
      <c r="Z451" s="117"/>
      <c r="AA451" s="117"/>
      <c r="AB451" s="117"/>
      <c r="AC451" s="117"/>
      <c r="AD451" s="117"/>
      <c r="AE451" s="117"/>
      <c r="AF451" s="117"/>
      <c r="AG451" s="117"/>
      <c r="AH451" s="117"/>
      <c r="AI451" s="117"/>
      <c r="AJ451" s="117"/>
      <c r="AK451" s="117"/>
      <c r="AL451" s="117"/>
      <c r="AM451" s="117"/>
      <c r="AN451" s="117"/>
      <c r="AO451" s="117"/>
      <c r="AP451" s="117"/>
      <c r="AQ451" s="117"/>
      <c r="AR451" s="117"/>
      <c r="AS451" s="117"/>
      <c r="AT451" s="117"/>
      <c r="AU451" s="117"/>
      <c r="AV451" s="117"/>
      <c r="AW451" s="117"/>
      <c r="AX451" s="117"/>
      <c r="AY451" s="117"/>
      <c r="AZ451" s="117"/>
      <c r="BA451" s="117"/>
      <c r="BB451" s="117"/>
      <c r="BC451" s="117"/>
      <c r="BD451" s="117"/>
      <c r="BE451" s="117"/>
      <c r="BF451" s="117"/>
      <c r="BG451" s="117"/>
      <c r="BH451" s="117"/>
      <c r="BI451" s="117"/>
      <c r="BJ451" s="117"/>
      <c r="BK451" s="117"/>
      <c r="BL451" s="117"/>
      <c r="BM451" s="117"/>
      <c r="BN451" s="117"/>
      <c r="BO451" s="117"/>
      <c r="BP451" s="117"/>
      <c r="BQ451" s="117"/>
      <c r="BR451" s="117"/>
      <c r="BS451" s="117"/>
      <c r="BT451" s="117"/>
      <c r="BU451" s="117"/>
      <c r="BV451" s="117"/>
      <c r="BW451" s="117"/>
      <c r="BX451" s="117"/>
      <c r="BY451" s="117"/>
      <c r="BZ451" s="117"/>
      <c r="CA451" s="117"/>
      <c r="CB451" s="117"/>
      <c r="CC451" s="117"/>
      <c r="CD451" s="117"/>
      <c r="CE451" s="117"/>
      <c r="CF451" s="117"/>
      <c r="CG451" s="117"/>
      <c r="CH451" s="117"/>
      <c r="CI451" s="117"/>
      <c r="CJ451" s="117"/>
      <c r="CK451" s="117"/>
      <c r="CL451" s="117"/>
      <c r="CM451" s="117"/>
      <c r="CN451" s="117"/>
      <c r="CO451" s="117"/>
      <c r="CP451" s="117"/>
      <c r="CQ451" s="117"/>
      <c r="CR451" s="117"/>
      <c r="CS451" s="117"/>
      <c r="CT451" s="117"/>
      <c r="CU451" s="117"/>
      <c r="CV451" s="117"/>
      <c r="CW451" s="117"/>
      <c r="CX451" s="117"/>
      <c r="CY451" s="117"/>
      <c r="CZ451" s="117"/>
      <c r="DA451" s="117"/>
      <c r="DB451" s="117"/>
      <c r="DC451" s="117"/>
      <c r="DD451" s="117"/>
      <c r="DE451" s="117"/>
      <c r="DF451" s="117"/>
      <c r="DG451" s="117"/>
      <c r="DH451" s="117"/>
      <c r="DI451" s="117"/>
      <c r="DJ451" s="117"/>
      <c r="DK451" s="117"/>
      <c r="DL451" s="117"/>
      <c r="DM451" s="117"/>
      <c r="DN451" s="117"/>
      <c r="DO451" s="117"/>
      <c r="DP451" s="117"/>
      <c r="DQ451" s="117"/>
      <c r="DR451" s="117"/>
      <c r="DS451" s="117"/>
      <c r="DT451" s="117"/>
      <c r="DU451" s="117"/>
      <c r="DV451" s="117"/>
      <c r="DW451" s="117"/>
      <c r="DX451" s="117"/>
      <c r="DY451" s="117"/>
      <c r="DZ451" s="117"/>
      <c r="EA451" s="117"/>
      <c r="EB451" s="117"/>
      <c r="EC451" s="117"/>
      <c r="ED451" s="117"/>
      <c r="EE451" s="117"/>
      <c r="EF451" s="117"/>
      <c r="EG451" s="117"/>
      <c r="EH451" s="117"/>
      <c r="EI451" s="117"/>
      <c r="EJ451" s="117"/>
      <c r="EK451" s="117"/>
      <c r="EL451" s="117"/>
      <c r="EM451" s="117"/>
      <c r="EN451" s="117"/>
      <c r="EO451" s="117"/>
      <c r="EP451" s="117"/>
      <c r="EQ451" s="117"/>
      <c r="ER451" s="117"/>
      <c r="ES451" s="117"/>
      <c r="ET451" s="117"/>
      <c r="EU451" s="117"/>
      <c r="EV451" s="117"/>
      <c r="EW451" s="117"/>
      <c r="EX451" s="117"/>
      <c r="EY451" s="117"/>
      <c r="EZ451" s="117"/>
      <c r="FA451" s="117"/>
      <c r="FB451" s="117"/>
      <c r="FC451" s="117"/>
      <c r="FD451" s="117"/>
      <c r="FE451" s="117"/>
      <c r="FF451" s="117"/>
      <c r="FG451" s="117"/>
      <c r="FH451" s="117"/>
      <c r="FI451" s="117"/>
      <c r="FJ451" s="117"/>
      <c r="FK451" s="117"/>
      <c r="FL451" s="117"/>
      <c r="FM451" s="117"/>
      <c r="FN451" s="117"/>
      <c r="FO451" s="117"/>
      <c r="FP451" s="117"/>
      <c r="FQ451" s="117"/>
      <c r="FR451" s="117"/>
      <c r="FS451" s="117"/>
      <c r="FT451" s="117"/>
      <c r="FU451" s="117"/>
      <c r="FV451" s="117"/>
      <c r="FW451" s="117"/>
      <c r="FX451" s="117"/>
      <c r="FY451" s="117"/>
      <c r="FZ451" s="117"/>
      <c r="GA451" s="117"/>
      <c r="GB451" s="117"/>
      <c r="GC451" s="117"/>
      <c r="GD451" s="117"/>
      <c r="GE451" s="117"/>
      <c r="GF451" s="117"/>
      <c r="GG451" s="117"/>
      <c r="GH451" s="117"/>
      <c r="GI451" s="117"/>
      <c r="GJ451" s="117"/>
      <c r="GK451" s="117"/>
      <c r="GL451" s="117"/>
      <c r="GM451" s="117"/>
      <c r="GN451" s="117"/>
      <c r="GO451" s="117"/>
      <c r="GP451" s="117"/>
      <c r="GQ451" s="117"/>
      <c r="GR451" s="117"/>
      <c r="GS451" s="117"/>
      <c r="GT451" s="117"/>
      <c r="GU451" s="117"/>
      <c r="GV451" s="117"/>
      <c r="GW451" s="117"/>
      <c r="GX451" s="117"/>
      <c r="GY451" s="117"/>
      <c r="GZ451" s="117"/>
      <c r="HA451" s="117"/>
      <c r="HB451" s="117"/>
      <c r="HC451" s="117"/>
      <c r="HD451" s="117"/>
      <c r="HE451" s="117"/>
      <c r="HF451" s="117"/>
      <c r="HG451" s="117"/>
      <c r="HH451" s="117"/>
      <c r="HI451" s="117"/>
      <c r="HJ451" s="117"/>
      <c r="HK451" s="117"/>
      <c r="HL451" s="117"/>
      <c r="HM451" s="117"/>
      <c r="HN451" s="117"/>
      <c r="HO451" s="117"/>
      <c r="HP451" s="117"/>
      <c r="HQ451" s="117"/>
      <c r="HR451" s="117"/>
      <c r="HS451" s="117"/>
      <c r="HT451" s="117"/>
      <c r="HU451" s="117"/>
      <c r="HV451" s="117"/>
      <c r="HW451" s="117"/>
      <c r="HX451" s="117"/>
      <c r="HY451" s="117"/>
      <c r="HZ451" s="117"/>
      <c r="IA451" s="117"/>
      <c r="IB451" s="117"/>
      <c r="IC451" s="117"/>
      <c r="ID451" s="117"/>
      <c r="IE451" s="117"/>
      <c r="IF451" s="117"/>
      <c r="IG451" s="117"/>
      <c r="IH451" s="117"/>
      <c r="II451" s="117"/>
      <c r="IJ451" s="117"/>
      <c r="IK451" s="117"/>
      <c r="IL451" s="117"/>
      <c r="IM451" s="117"/>
      <c r="IN451" s="117"/>
      <c r="IO451" s="117"/>
      <c r="IP451" s="117"/>
      <c r="IQ451" s="117"/>
      <c r="IR451" s="117"/>
      <c r="IS451" s="117"/>
      <c r="IT451" s="117"/>
      <c r="IU451" s="117"/>
      <c r="IV451" s="117"/>
      <c r="IW451" s="117"/>
    </row>
    <row r="452" customFormat="false" ht="12.75" hidden="false" customHeight="false" outlineLevel="0" collapsed="false">
      <c r="A452" s="117"/>
      <c r="B452" s="128"/>
      <c r="L452" s="117"/>
      <c r="M452" s="117"/>
      <c r="N452" s="117"/>
      <c r="O452" s="117"/>
      <c r="P452" s="117"/>
      <c r="Q452" s="117"/>
      <c r="R452" s="117"/>
      <c r="S452" s="117"/>
      <c r="T452" s="117"/>
      <c r="U452" s="117"/>
      <c r="V452" s="117"/>
      <c r="W452" s="117"/>
      <c r="X452" s="117"/>
      <c r="Y452" s="117"/>
      <c r="Z452" s="117"/>
      <c r="AA452" s="117"/>
      <c r="AB452" s="117"/>
      <c r="AC452" s="117"/>
      <c r="AD452" s="117"/>
      <c r="AE452" s="117"/>
      <c r="AF452" s="117"/>
      <c r="AG452" s="117"/>
      <c r="AH452" s="117"/>
      <c r="AI452" s="117"/>
      <c r="AJ452" s="117"/>
      <c r="AK452" s="117"/>
      <c r="AL452" s="117"/>
      <c r="AM452" s="117"/>
      <c r="AN452" s="117"/>
      <c r="AO452" s="117"/>
      <c r="AP452" s="117"/>
      <c r="AQ452" s="117"/>
      <c r="AR452" s="117"/>
      <c r="AS452" s="117"/>
      <c r="AT452" s="117"/>
      <c r="AU452" s="117"/>
      <c r="AV452" s="117"/>
      <c r="AW452" s="117"/>
      <c r="AX452" s="117"/>
      <c r="AY452" s="117"/>
      <c r="AZ452" s="117"/>
      <c r="BA452" s="117"/>
      <c r="BB452" s="117"/>
      <c r="BC452" s="117"/>
      <c r="BD452" s="117"/>
      <c r="BE452" s="117"/>
      <c r="BF452" s="117"/>
      <c r="BG452" s="117"/>
      <c r="BH452" s="117"/>
      <c r="BI452" s="117"/>
      <c r="BJ452" s="117"/>
      <c r="BK452" s="117"/>
      <c r="BL452" s="117"/>
      <c r="BM452" s="117"/>
      <c r="BN452" s="117"/>
      <c r="BO452" s="117"/>
      <c r="BP452" s="117"/>
      <c r="BQ452" s="117"/>
      <c r="BR452" s="117"/>
      <c r="BS452" s="117"/>
      <c r="BT452" s="117"/>
      <c r="BU452" s="117"/>
      <c r="BV452" s="117"/>
      <c r="BW452" s="117"/>
      <c r="BX452" s="117"/>
      <c r="BY452" s="117"/>
      <c r="BZ452" s="117"/>
      <c r="CA452" s="117"/>
      <c r="CB452" s="117"/>
      <c r="CC452" s="117"/>
      <c r="CD452" s="117"/>
      <c r="CE452" s="117"/>
      <c r="CF452" s="117"/>
      <c r="CG452" s="117"/>
      <c r="CH452" s="117"/>
      <c r="CI452" s="117"/>
      <c r="CJ452" s="117"/>
      <c r="CK452" s="117"/>
      <c r="CL452" s="117"/>
      <c r="CM452" s="117"/>
      <c r="CN452" s="117"/>
      <c r="CO452" s="117"/>
      <c r="CP452" s="117"/>
      <c r="CQ452" s="117"/>
      <c r="CR452" s="117"/>
      <c r="CS452" s="117"/>
      <c r="CT452" s="117"/>
      <c r="CU452" s="117"/>
      <c r="CV452" s="117"/>
      <c r="CW452" s="117"/>
      <c r="CX452" s="117"/>
      <c r="CY452" s="117"/>
      <c r="CZ452" s="117"/>
      <c r="DA452" s="117"/>
      <c r="DB452" s="117"/>
      <c r="DC452" s="117"/>
      <c r="DD452" s="117"/>
      <c r="DE452" s="117"/>
      <c r="DF452" s="117"/>
      <c r="DG452" s="117"/>
      <c r="DH452" s="117"/>
      <c r="DI452" s="117"/>
      <c r="DJ452" s="117"/>
      <c r="DK452" s="117"/>
      <c r="DL452" s="117"/>
      <c r="DM452" s="117"/>
      <c r="DN452" s="117"/>
      <c r="DO452" s="117"/>
      <c r="DP452" s="117"/>
      <c r="DQ452" s="117"/>
      <c r="DR452" s="117"/>
      <c r="DS452" s="117"/>
      <c r="DT452" s="117"/>
      <c r="DU452" s="117"/>
      <c r="DV452" s="117"/>
      <c r="DW452" s="117"/>
      <c r="DX452" s="117"/>
      <c r="DY452" s="117"/>
      <c r="DZ452" s="117"/>
      <c r="EA452" s="117"/>
      <c r="EB452" s="117"/>
      <c r="EC452" s="117"/>
      <c r="ED452" s="117"/>
      <c r="EE452" s="117"/>
      <c r="EF452" s="117"/>
      <c r="EG452" s="117"/>
      <c r="EH452" s="117"/>
      <c r="EI452" s="117"/>
      <c r="EJ452" s="117"/>
      <c r="EK452" s="117"/>
      <c r="EL452" s="117"/>
      <c r="EM452" s="117"/>
      <c r="EN452" s="117"/>
      <c r="EO452" s="117"/>
      <c r="EP452" s="117"/>
      <c r="EQ452" s="117"/>
      <c r="ER452" s="117"/>
      <c r="ES452" s="117"/>
      <c r="ET452" s="117"/>
      <c r="EU452" s="117"/>
      <c r="EV452" s="117"/>
      <c r="EW452" s="117"/>
      <c r="EX452" s="117"/>
      <c r="EY452" s="117"/>
      <c r="EZ452" s="117"/>
      <c r="FA452" s="117"/>
      <c r="FB452" s="117"/>
      <c r="FC452" s="117"/>
      <c r="FD452" s="117"/>
      <c r="FE452" s="117"/>
      <c r="FF452" s="117"/>
      <c r="FG452" s="117"/>
      <c r="FH452" s="117"/>
      <c r="FI452" s="117"/>
      <c r="FJ452" s="117"/>
      <c r="FK452" s="117"/>
      <c r="FL452" s="117"/>
      <c r="FM452" s="117"/>
      <c r="FN452" s="117"/>
      <c r="FO452" s="117"/>
      <c r="FP452" s="117"/>
      <c r="FQ452" s="117"/>
      <c r="FR452" s="117"/>
      <c r="FS452" s="117"/>
      <c r="FT452" s="117"/>
      <c r="FU452" s="117"/>
      <c r="FV452" s="117"/>
      <c r="FW452" s="117"/>
      <c r="FX452" s="117"/>
      <c r="FY452" s="117"/>
      <c r="FZ452" s="117"/>
      <c r="GA452" s="117"/>
      <c r="GB452" s="117"/>
      <c r="GC452" s="117"/>
      <c r="GD452" s="117"/>
      <c r="GE452" s="117"/>
      <c r="GF452" s="117"/>
      <c r="GG452" s="117"/>
      <c r="GH452" s="117"/>
      <c r="GI452" s="117"/>
      <c r="GJ452" s="117"/>
      <c r="GK452" s="117"/>
      <c r="GL452" s="117"/>
      <c r="GM452" s="117"/>
      <c r="GN452" s="117"/>
      <c r="GO452" s="117"/>
      <c r="GP452" s="117"/>
      <c r="GQ452" s="117"/>
      <c r="GR452" s="117"/>
      <c r="GS452" s="117"/>
      <c r="GT452" s="117"/>
      <c r="GU452" s="117"/>
      <c r="GV452" s="117"/>
      <c r="GW452" s="117"/>
      <c r="GX452" s="117"/>
      <c r="GY452" s="117"/>
      <c r="GZ452" s="117"/>
      <c r="HA452" s="117"/>
      <c r="HB452" s="117"/>
      <c r="HC452" s="117"/>
      <c r="HD452" s="117"/>
      <c r="HE452" s="117"/>
      <c r="HF452" s="117"/>
      <c r="HG452" s="117"/>
      <c r="HH452" s="117"/>
      <c r="HI452" s="117"/>
      <c r="HJ452" s="117"/>
      <c r="HK452" s="117"/>
      <c r="HL452" s="117"/>
      <c r="HM452" s="117"/>
      <c r="HN452" s="117"/>
      <c r="HO452" s="117"/>
      <c r="HP452" s="117"/>
      <c r="HQ452" s="117"/>
      <c r="HR452" s="117"/>
      <c r="HS452" s="117"/>
      <c r="HT452" s="117"/>
      <c r="HU452" s="117"/>
      <c r="HV452" s="117"/>
      <c r="HW452" s="117"/>
      <c r="HX452" s="117"/>
      <c r="HY452" s="117"/>
      <c r="HZ452" s="117"/>
      <c r="IA452" s="117"/>
      <c r="IB452" s="117"/>
      <c r="IC452" s="117"/>
      <c r="ID452" s="117"/>
      <c r="IE452" s="117"/>
      <c r="IF452" s="117"/>
      <c r="IG452" s="117"/>
      <c r="IH452" s="117"/>
      <c r="II452" s="117"/>
      <c r="IJ452" s="117"/>
      <c r="IK452" s="117"/>
      <c r="IL452" s="117"/>
      <c r="IM452" s="117"/>
      <c r="IN452" s="117"/>
      <c r="IO452" s="117"/>
      <c r="IP452" s="117"/>
      <c r="IQ452" s="117"/>
      <c r="IR452" s="117"/>
      <c r="IS452" s="117"/>
      <c r="IT452" s="117"/>
      <c r="IU452" s="117"/>
      <c r="IV452" s="117"/>
      <c r="IW452" s="117"/>
    </row>
    <row r="453" customFormat="false" ht="12.75" hidden="false" customHeight="false" outlineLevel="0" collapsed="false">
      <c r="A453" s="117"/>
      <c r="B453" s="128"/>
      <c r="L453" s="117"/>
      <c r="M453" s="117"/>
      <c r="N453" s="117"/>
      <c r="O453" s="117"/>
      <c r="P453" s="117"/>
      <c r="Q453" s="117"/>
      <c r="R453" s="117"/>
      <c r="S453" s="117"/>
      <c r="T453" s="117"/>
      <c r="U453" s="117"/>
      <c r="V453" s="117"/>
      <c r="W453" s="117"/>
      <c r="X453" s="117"/>
      <c r="Y453" s="117"/>
      <c r="Z453" s="117"/>
      <c r="AA453" s="117"/>
      <c r="AB453" s="117"/>
      <c r="AC453" s="117"/>
      <c r="AD453" s="117"/>
      <c r="AE453" s="117"/>
      <c r="AF453" s="117"/>
      <c r="AG453" s="117"/>
      <c r="AH453" s="117"/>
      <c r="AI453" s="117"/>
      <c r="AJ453" s="117"/>
      <c r="AK453" s="117"/>
      <c r="AL453" s="117"/>
      <c r="AM453" s="117"/>
      <c r="AN453" s="117"/>
      <c r="AO453" s="117"/>
      <c r="AP453" s="117"/>
      <c r="AQ453" s="117"/>
      <c r="AR453" s="117"/>
      <c r="AS453" s="117"/>
      <c r="AT453" s="117"/>
      <c r="AU453" s="117"/>
      <c r="AV453" s="117"/>
      <c r="AW453" s="117"/>
      <c r="AX453" s="117"/>
      <c r="AY453" s="117"/>
      <c r="AZ453" s="117"/>
      <c r="BA453" s="117"/>
      <c r="BB453" s="117"/>
      <c r="BC453" s="117"/>
      <c r="BD453" s="117"/>
      <c r="BE453" s="117"/>
      <c r="BF453" s="117"/>
      <c r="BG453" s="117"/>
      <c r="BH453" s="117"/>
      <c r="BI453" s="117"/>
      <c r="BJ453" s="117"/>
      <c r="BK453" s="117"/>
      <c r="BL453" s="117"/>
      <c r="BM453" s="117"/>
      <c r="BN453" s="117"/>
      <c r="BO453" s="117"/>
      <c r="BP453" s="117"/>
      <c r="BQ453" s="117"/>
      <c r="BR453" s="117"/>
      <c r="BS453" s="117"/>
      <c r="BT453" s="117"/>
      <c r="BU453" s="117"/>
      <c r="BV453" s="117"/>
      <c r="BW453" s="117"/>
      <c r="BX453" s="117"/>
      <c r="BY453" s="117"/>
      <c r="BZ453" s="117"/>
      <c r="CA453" s="117"/>
      <c r="CB453" s="117"/>
      <c r="CC453" s="117"/>
      <c r="CD453" s="117"/>
      <c r="CE453" s="117"/>
      <c r="CF453" s="117"/>
      <c r="CG453" s="117"/>
      <c r="CH453" s="117"/>
      <c r="CI453" s="117"/>
      <c r="CJ453" s="117"/>
      <c r="CK453" s="117"/>
      <c r="CL453" s="117"/>
      <c r="CM453" s="117"/>
      <c r="CN453" s="117"/>
      <c r="CO453" s="117"/>
      <c r="CP453" s="117"/>
      <c r="CQ453" s="117"/>
      <c r="CR453" s="117"/>
      <c r="CS453" s="117"/>
      <c r="CT453" s="117"/>
      <c r="CU453" s="117"/>
      <c r="CV453" s="117"/>
      <c r="CW453" s="117"/>
      <c r="CX453" s="117"/>
      <c r="CY453" s="117"/>
      <c r="CZ453" s="117"/>
      <c r="DA453" s="117"/>
      <c r="DB453" s="117"/>
      <c r="DC453" s="117"/>
      <c r="DD453" s="117"/>
      <c r="DE453" s="117"/>
      <c r="DF453" s="117"/>
      <c r="DG453" s="117"/>
      <c r="DH453" s="117"/>
      <c r="DI453" s="117"/>
      <c r="DJ453" s="117"/>
      <c r="DK453" s="117"/>
      <c r="DL453" s="117"/>
      <c r="DM453" s="117"/>
      <c r="DN453" s="117"/>
      <c r="DO453" s="117"/>
      <c r="DP453" s="117"/>
      <c r="DQ453" s="117"/>
      <c r="DR453" s="117"/>
      <c r="DS453" s="117"/>
      <c r="DT453" s="117"/>
      <c r="DU453" s="117"/>
      <c r="DV453" s="117"/>
      <c r="DW453" s="117"/>
      <c r="DX453" s="117"/>
      <c r="DY453" s="117"/>
      <c r="DZ453" s="117"/>
      <c r="EA453" s="117"/>
      <c r="EB453" s="117"/>
      <c r="EC453" s="117"/>
      <c r="ED453" s="117"/>
      <c r="EE453" s="117"/>
      <c r="EF453" s="117"/>
      <c r="EG453" s="117"/>
      <c r="EH453" s="117"/>
      <c r="EI453" s="117"/>
      <c r="EJ453" s="117"/>
      <c r="EK453" s="117"/>
      <c r="EL453" s="117"/>
      <c r="EM453" s="117"/>
      <c r="EN453" s="117"/>
      <c r="EO453" s="117"/>
      <c r="EP453" s="117"/>
      <c r="EQ453" s="117"/>
      <c r="ER453" s="117"/>
      <c r="ES453" s="117"/>
      <c r="ET453" s="117"/>
      <c r="EU453" s="117"/>
      <c r="EV453" s="117"/>
      <c r="EW453" s="117"/>
      <c r="EX453" s="117"/>
      <c r="EY453" s="117"/>
      <c r="EZ453" s="117"/>
      <c r="FA453" s="117"/>
      <c r="FB453" s="117"/>
      <c r="FC453" s="117"/>
      <c r="FD453" s="117"/>
      <c r="FE453" s="117"/>
      <c r="FF453" s="117"/>
      <c r="FG453" s="117"/>
      <c r="FH453" s="117"/>
      <c r="FI453" s="117"/>
      <c r="FJ453" s="117"/>
      <c r="FK453" s="117"/>
      <c r="FL453" s="117"/>
      <c r="FM453" s="117"/>
      <c r="FN453" s="117"/>
      <c r="FO453" s="117"/>
      <c r="FP453" s="117"/>
      <c r="FQ453" s="117"/>
      <c r="FR453" s="117"/>
      <c r="FS453" s="117"/>
      <c r="FT453" s="117"/>
      <c r="FU453" s="117"/>
      <c r="FV453" s="117"/>
      <c r="FW453" s="117"/>
      <c r="FX453" s="117"/>
      <c r="FY453" s="117"/>
      <c r="FZ453" s="117"/>
      <c r="GA453" s="117"/>
      <c r="GB453" s="117"/>
      <c r="GC453" s="117"/>
      <c r="GD453" s="117"/>
      <c r="GE453" s="117"/>
      <c r="GF453" s="117"/>
      <c r="GG453" s="117"/>
      <c r="GH453" s="117"/>
      <c r="GI453" s="117"/>
      <c r="GJ453" s="117"/>
      <c r="GK453" s="117"/>
      <c r="GL453" s="117"/>
      <c r="GM453" s="117"/>
      <c r="GN453" s="117"/>
      <c r="GO453" s="117"/>
      <c r="GP453" s="117"/>
      <c r="GQ453" s="117"/>
      <c r="GR453" s="117"/>
      <c r="GS453" s="117"/>
      <c r="GT453" s="117"/>
      <c r="GU453" s="117"/>
      <c r="GV453" s="117"/>
      <c r="GW453" s="117"/>
      <c r="GX453" s="117"/>
      <c r="GY453" s="117"/>
      <c r="GZ453" s="117"/>
      <c r="HA453" s="117"/>
      <c r="HB453" s="117"/>
      <c r="HC453" s="117"/>
      <c r="HD453" s="117"/>
      <c r="HE453" s="117"/>
      <c r="HF453" s="117"/>
      <c r="HG453" s="117"/>
      <c r="HH453" s="117"/>
      <c r="HI453" s="117"/>
      <c r="HJ453" s="117"/>
      <c r="HK453" s="117"/>
      <c r="HL453" s="117"/>
      <c r="HM453" s="117"/>
      <c r="HN453" s="117"/>
      <c r="HO453" s="117"/>
      <c r="HP453" s="117"/>
      <c r="HQ453" s="117"/>
      <c r="HR453" s="117"/>
      <c r="HS453" s="117"/>
      <c r="HT453" s="117"/>
      <c r="HU453" s="117"/>
      <c r="HV453" s="117"/>
      <c r="HW453" s="117"/>
      <c r="HX453" s="117"/>
      <c r="HY453" s="117"/>
      <c r="HZ453" s="117"/>
      <c r="IA453" s="117"/>
      <c r="IB453" s="117"/>
      <c r="IC453" s="117"/>
      <c r="ID453" s="117"/>
      <c r="IE453" s="117"/>
      <c r="IF453" s="117"/>
      <c r="IG453" s="117"/>
      <c r="IH453" s="117"/>
      <c r="II453" s="117"/>
      <c r="IJ453" s="117"/>
      <c r="IK453" s="117"/>
      <c r="IL453" s="117"/>
      <c r="IM453" s="117"/>
      <c r="IN453" s="117"/>
      <c r="IO453" s="117"/>
      <c r="IP453" s="117"/>
      <c r="IQ453" s="117"/>
      <c r="IR453" s="117"/>
      <c r="IS453" s="117"/>
      <c r="IT453" s="117"/>
      <c r="IU453" s="117"/>
      <c r="IV453" s="117"/>
      <c r="IW453" s="117"/>
    </row>
    <row r="454" customFormat="false" ht="12.75" hidden="false" customHeight="false" outlineLevel="0" collapsed="false">
      <c r="A454" s="117"/>
      <c r="B454" s="128"/>
      <c r="L454" s="117"/>
      <c r="M454" s="117"/>
      <c r="N454" s="117"/>
      <c r="O454" s="117"/>
      <c r="P454" s="117"/>
      <c r="Q454" s="117"/>
      <c r="R454" s="117"/>
      <c r="S454" s="117"/>
      <c r="T454" s="117"/>
      <c r="U454" s="117"/>
      <c r="V454" s="117"/>
      <c r="W454" s="117"/>
      <c r="X454" s="117"/>
      <c r="Y454" s="117"/>
      <c r="Z454" s="117"/>
      <c r="AA454" s="117"/>
      <c r="AB454" s="117"/>
      <c r="AC454" s="117"/>
      <c r="AD454" s="117"/>
      <c r="AE454" s="117"/>
      <c r="AF454" s="117"/>
      <c r="AG454" s="117"/>
      <c r="AH454" s="117"/>
      <c r="AI454" s="117"/>
      <c r="AJ454" s="117"/>
      <c r="AK454" s="117"/>
      <c r="AL454" s="117"/>
      <c r="AM454" s="117"/>
      <c r="AN454" s="117"/>
      <c r="AO454" s="117"/>
      <c r="AP454" s="117"/>
      <c r="AQ454" s="117"/>
      <c r="AR454" s="117"/>
      <c r="AS454" s="117"/>
      <c r="AT454" s="117"/>
      <c r="AU454" s="117"/>
      <c r="AV454" s="117"/>
      <c r="AW454" s="117"/>
      <c r="AX454" s="117"/>
      <c r="AY454" s="117"/>
      <c r="AZ454" s="117"/>
      <c r="BA454" s="117"/>
      <c r="BB454" s="117"/>
      <c r="BC454" s="117"/>
      <c r="BD454" s="117"/>
      <c r="BE454" s="117"/>
      <c r="BF454" s="117"/>
      <c r="BG454" s="117"/>
      <c r="BH454" s="117"/>
      <c r="BI454" s="117"/>
      <c r="BJ454" s="117"/>
      <c r="BK454" s="117"/>
      <c r="BL454" s="117"/>
      <c r="BM454" s="117"/>
      <c r="BN454" s="117"/>
      <c r="BO454" s="117"/>
      <c r="BP454" s="117"/>
      <c r="BQ454" s="117"/>
      <c r="BR454" s="117"/>
      <c r="BS454" s="117"/>
      <c r="BT454" s="117"/>
      <c r="BU454" s="117"/>
      <c r="BV454" s="117"/>
      <c r="BW454" s="117"/>
      <c r="BX454" s="117"/>
      <c r="BY454" s="117"/>
      <c r="BZ454" s="117"/>
      <c r="CA454" s="117"/>
      <c r="CB454" s="117"/>
      <c r="CC454" s="117"/>
      <c r="CD454" s="117"/>
      <c r="CE454" s="117"/>
      <c r="CF454" s="117"/>
      <c r="CG454" s="117"/>
      <c r="CH454" s="117"/>
      <c r="CI454" s="117"/>
      <c r="CJ454" s="117"/>
      <c r="CK454" s="117"/>
      <c r="CL454" s="117"/>
      <c r="CM454" s="117"/>
      <c r="CN454" s="117"/>
      <c r="CO454" s="117"/>
      <c r="CP454" s="117"/>
      <c r="CQ454" s="117"/>
      <c r="CR454" s="117"/>
      <c r="CS454" s="117"/>
      <c r="CT454" s="117"/>
      <c r="CU454" s="117"/>
      <c r="CV454" s="117"/>
      <c r="CW454" s="117"/>
      <c r="CX454" s="117"/>
      <c r="CY454" s="117"/>
      <c r="CZ454" s="117"/>
      <c r="DA454" s="117"/>
      <c r="DB454" s="117"/>
      <c r="DC454" s="117"/>
      <c r="DD454" s="117"/>
      <c r="DE454" s="117"/>
      <c r="DF454" s="117"/>
      <c r="DG454" s="117"/>
      <c r="DH454" s="117"/>
      <c r="DI454" s="117"/>
      <c r="DJ454" s="117"/>
      <c r="DK454" s="117"/>
      <c r="DL454" s="117"/>
      <c r="DM454" s="117"/>
      <c r="DN454" s="117"/>
      <c r="DO454" s="117"/>
      <c r="DP454" s="117"/>
      <c r="DQ454" s="117"/>
      <c r="DR454" s="117"/>
      <c r="DS454" s="117"/>
      <c r="DT454" s="117"/>
      <c r="DU454" s="117"/>
      <c r="DV454" s="117"/>
      <c r="DW454" s="117"/>
      <c r="DX454" s="117"/>
      <c r="DY454" s="117"/>
      <c r="DZ454" s="117"/>
      <c r="EA454" s="117"/>
      <c r="EB454" s="117"/>
      <c r="EC454" s="117"/>
      <c r="ED454" s="117"/>
      <c r="EE454" s="117"/>
      <c r="EF454" s="117"/>
      <c r="EG454" s="117"/>
      <c r="EH454" s="117"/>
      <c r="EI454" s="117"/>
      <c r="EJ454" s="117"/>
      <c r="EK454" s="117"/>
      <c r="EL454" s="117"/>
      <c r="EM454" s="117"/>
      <c r="EN454" s="117"/>
      <c r="EO454" s="117"/>
      <c r="EP454" s="117"/>
      <c r="EQ454" s="117"/>
      <c r="ER454" s="117"/>
      <c r="ES454" s="117"/>
      <c r="ET454" s="117"/>
      <c r="EU454" s="117"/>
      <c r="EV454" s="117"/>
      <c r="EW454" s="117"/>
      <c r="EX454" s="117"/>
      <c r="EY454" s="117"/>
      <c r="EZ454" s="117"/>
      <c r="FA454" s="117"/>
      <c r="FB454" s="117"/>
      <c r="FC454" s="117"/>
      <c r="FD454" s="117"/>
      <c r="FE454" s="117"/>
      <c r="FF454" s="117"/>
      <c r="FG454" s="117"/>
      <c r="FH454" s="117"/>
      <c r="FI454" s="117"/>
      <c r="FJ454" s="117"/>
      <c r="FK454" s="117"/>
      <c r="FL454" s="117"/>
      <c r="FM454" s="117"/>
      <c r="FN454" s="117"/>
      <c r="FO454" s="117"/>
      <c r="FP454" s="117"/>
      <c r="FQ454" s="117"/>
      <c r="FR454" s="117"/>
      <c r="FS454" s="117"/>
      <c r="FT454" s="117"/>
      <c r="FU454" s="117"/>
      <c r="FV454" s="117"/>
      <c r="FW454" s="117"/>
      <c r="FX454" s="117"/>
      <c r="FY454" s="117"/>
      <c r="FZ454" s="117"/>
      <c r="GA454" s="117"/>
      <c r="GB454" s="117"/>
      <c r="GC454" s="117"/>
      <c r="GD454" s="117"/>
      <c r="GE454" s="117"/>
      <c r="GF454" s="117"/>
      <c r="GG454" s="117"/>
      <c r="GH454" s="117"/>
      <c r="GI454" s="117"/>
      <c r="GJ454" s="117"/>
      <c r="GK454" s="117"/>
      <c r="GL454" s="117"/>
      <c r="GM454" s="117"/>
      <c r="GN454" s="117"/>
      <c r="GO454" s="117"/>
      <c r="GP454" s="117"/>
      <c r="GQ454" s="117"/>
      <c r="GR454" s="117"/>
      <c r="GS454" s="117"/>
      <c r="GT454" s="117"/>
      <c r="GU454" s="117"/>
      <c r="GV454" s="117"/>
      <c r="GW454" s="117"/>
      <c r="GX454" s="117"/>
      <c r="GY454" s="117"/>
      <c r="GZ454" s="117"/>
      <c r="HA454" s="117"/>
      <c r="HB454" s="117"/>
      <c r="HC454" s="117"/>
      <c r="HD454" s="117"/>
      <c r="HE454" s="117"/>
      <c r="HF454" s="117"/>
      <c r="HG454" s="117"/>
      <c r="HH454" s="117"/>
      <c r="HI454" s="117"/>
      <c r="HJ454" s="117"/>
      <c r="HK454" s="117"/>
      <c r="HL454" s="117"/>
      <c r="HM454" s="117"/>
      <c r="HN454" s="117"/>
      <c r="HO454" s="117"/>
      <c r="HP454" s="117"/>
      <c r="HQ454" s="117"/>
      <c r="HR454" s="117"/>
      <c r="HS454" s="117"/>
      <c r="HT454" s="117"/>
      <c r="HU454" s="117"/>
      <c r="HV454" s="117"/>
      <c r="HW454" s="117"/>
      <c r="HX454" s="117"/>
      <c r="HY454" s="117"/>
      <c r="HZ454" s="117"/>
      <c r="IA454" s="117"/>
      <c r="IB454" s="117"/>
      <c r="IC454" s="117"/>
      <c r="ID454" s="117"/>
      <c r="IE454" s="117"/>
      <c r="IF454" s="117"/>
      <c r="IG454" s="117"/>
      <c r="IH454" s="117"/>
      <c r="II454" s="117"/>
      <c r="IJ454" s="117"/>
      <c r="IK454" s="117"/>
      <c r="IL454" s="117"/>
      <c r="IM454" s="117"/>
      <c r="IN454" s="117"/>
      <c r="IO454" s="117"/>
      <c r="IP454" s="117"/>
      <c r="IQ454" s="117"/>
      <c r="IR454" s="117"/>
      <c r="IS454" s="117"/>
      <c r="IT454" s="117"/>
      <c r="IU454" s="117"/>
      <c r="IV454" s="117"/>
      <c r="IW454" s="117"/>
    </row>
    <row r="455" customFormat="false" ht="12.75" hidden="false" customHeight="false" outlineLevel="0" collapsed="false">
      <c r="A455" s="117"/>
      <c r="B455" s="128"/>
      <c r="L455" s="117"/>
      <c r="M455" s="117"/>
      <c r="N455" s="117"/>
      <c r="O455" s="117"/>
      <c r="P455" s="117"/>
      <c r="Q455" s="117"/>
      <c r="R455" s="117"/>
      <c r="S455" s="117"/>
      <c r="T455" s="117"/>
      <c r="U455" s="117"/>
      <c r="V455" s="117"/>
      <c r="W455" s="117"/>
      <c r="X455" s="117"/>
      <c r="Y455" s="117"/>
      <c r="Z455" s="117"/>
      <c r="AA455" s="117"/>
      <c r="AB455" s="117"/>
      <c r="AC455" s="117"/>
      <c r="AD455" s="117"/>
      <c r="AE455" s="117"/>
      <c r="AF455" s="117"/>
      <c r="AG455" s="117"/>
      <c r="AH455" s="117"/>
      <c r="AI455" s="117"/>
      <c r="AJ455" s="117"/>
      <c r="AK455" s="117"/>
      <c r="AL455" s="117"/>
      <c r="AM455" s="117"/>
      <c r="AN455" s="117"/>
      <c r="AO455" s="117"/>
      <c r="AP455" s="117"/>
      <c r="AQ455" s="117"/>
      <c r="AR455" s="117"/>
      <c r="AS455" s="117"/>
      <c r="AT455" s="117"/>
      <c r="AU455" s="117"/>
      <c r="AV455" s="117"/>
      <c r="AW455" s="117"/>
      <c r="AX455" s="117"/>
      <c r="AY455" s="117"/>
      <c r="AZ455" s="117"/>
      <c r="BA455" s="117"/>
      <c r="BB455" s="117"/>
      <c r="BC455" s="117"/>
      <c r="BD455" s="117"/>
      <c r="BE455" s="117"/>
      <c r="BF455" s="117"/>
      <c r="BG455" s="117"/>
      <c r="BH455" s="117"/>
      <c r="BI455" s="117"/>
      <c r="BJ455" s="117"/>
      <c r="BK455" s="117"/>
      <c r="BL455" s="117"/>
      <c r="BM455" s="117"/>
      <c r="BN455" s="117"/>
      <c r="BO455" s="117"/>
      <c r="BP455" s="117"/>
      <c r="BQ455" s="117"/>
      <c r="BR455" s="117"/>
      <c r="BS455" s="117"/>
      <c r="BT455" s="117"/>
      <c r="BU455" s="117"/>
      <c r="BV455" s="117"/>
      <c r="BW455" s="117"/>
      <c r="BX455" s="117"/>
      <c r="BY455" s="117"/>
      <c r="BZ455" s="117"/>
      <c r="CA455" s="117"/>
      <c r="CB455" s="117"/>
      <c r="CC455" s="117"/>
      <c r="CD455" s="117"/>
      <c r="CE455" s="117"/>
      <c r="CF455" s="117"/>
      <c r="CG455" s="117"/>
      <c r="CH455" s="117"/>
      <c r="CI455" s="117"/>
      <c r="CJ455" s="117"/>
      <c r="CK455" s="117"/>
      <c r="CL455" s="117"/>
      <c r="CM455" s="117"/>
      <c r="CN455" s="117"/>
      <c r="CO455" s="117"/>
      <c r="CP455" s="117"/>
      <c r="CQ455" s="117"/>
      <c r="CR455" s="117"/>
      <c r="CS455" s="117"/>
      <c r="CT455" s="117"/>
      <c r="CU455" s="117"/>
      <c r="CV455" s="117"/>
      <c r="CW455" s="117"/>
      <c r="CX455" s="117"/>
      <c r="CY455" s="117"/>
      <c r="CZ455" s="117"/>
      <c r="DA455" s="117"/>
      <c r="DB455" s="117"/>
      <c r="DC455" s="117"/>
      <c r="DD455" s="117"/>
      <c r="DE455" s="117"/>
      <c r="DF455" s="117"/>
      <c r="DG455" s="117"/>
      <c r="DH455" s="117"/>
      <c r="DI455" s="117"/>
      <c r="DJ455" s="117"/>
      <c r="DK455" s="117"/>
      <c r="DL455" s="117"/>
      <c r="DM455" s="117"/>
      <c r="DN455" s="117"/>
      <c r="DO455" s="117"/>
      <c r="DP455" s="117"/>
      <c r="DQ455" s="117"/>
      <c r="DR455" s="117"/>
      <c r="DS455" s="117"/>
      <c r="DT455" s="117"/>
      <c r="DU455" s="117"/>
      <c r="DV455" s="117"/>
      <c r="DW455" s="117"/>
      <c r="DX455" s="117"/>
      <c r="DY455" s="117"/>
      <c r="DZ455" s="117"/>
      <c r="EA455" s="117"/>
      <c r="EB455" s="117"/>
      <c r="EC455" s="117"/>
      <c r="ED455" s="117"/>
      <c r="EE455" s="117"/>
      <c r="EF455" s="117"/>
      <c r="EG455" s="117"/>
      <c r="EH455" s="117"/>
      <c r="EI455" s="117"/>
      <c r="EJ455" s="117"/>
      <c r="EK455" s="117"/>
      <c r="EL455" s="117"/>
      <c r="EM455" s="117"/>
      <c r="EN455" s="117"/>
      <c r="EO455" s="117"/>
      <c r="EP455" s="117"/>
      <c r="EQ455" s="117"/>
      <c r="ER455" s="117"/>
      <c r="ES455" s="117"/>
      <c r="ET455" s="117"/>
      <c r="EU455" s="117"/>
      <c r="EV455" s="117"/>
      <c r="EW455" s="117"/>
      <c r="EX455" s="117"/>
      <c r="EY455" s="117"/>
      <c r="EZ455" s="117"/>
      <c r="FA455" s="117"/>
      <c r="FB455" s="117"/>
      <c r="FC455" s="117"/>
      <c r="FD455" s="117"/>
      <c r="FE455" s="117"/>
      <c r="FF455" s="117"/>
      <c r="FG455" s="117"/>
      <c r="FH455" s="117"/>
      <c r="FI455" s="117"/>
      <c r="FJ455" s="117"/>
      <c r="FK455" s="117"/>
      <c r="FL455" s="117"/>
      <c r="FM455" s="117"/>
      <c r="FN455" s="117"/>
      <c r="FO455" s="117"/>
      <c r="FP455" s="117"/>
      <c r="FQ455" s="117"/>
      <c r="FR455" s="117"/>
      <c r="FS455" s="117"/>
      <c r="FT455" s="117"/>
      <c r="FU455" s="117"/>
      <c r="FV455" s="117"/>
      <c r="FW455" s="117"/>
      <c r="FX455" s="117"/>
      <c r="FY455" s="117"/>
      <c r="FZ455" s="117"/>
      <c r="GA455" s="117"/>
      <c r="GB455" s="117"/>
      <c r="GC455" s="117"/>
      <c r="GD455" s="117"/>
      <c r="GE455" s="117"/>
      <c r="GF455" s="117"/>
      <c r="GG455" s="117"/>
      <c r="GH455" s="117"/>
      <c r="GI455" s="117"/>
      <c r="GJ455" s="117"/>
      <c r="GK455" s="117"/>
      <c r="GL455" s="117"/>
      <c r="GM455" s="117"/>
      <c r="GN455" s="117"/>
      <c r="GO455" s="117"/>
      <c r="GP455" s="117"/>
      <c r="GQ455" s="117"/>
      <c r="GR455" s="117"/>
      <c r="GS455" s="117"/>
      <c r="GT455" s="117"/>
      <c r="GU455" s="117"/>
      <c r="GV455" s="117"/>
      <c r="GW455" s="117"/>
      <c r="GX455" s="117"/>
      <c r="GY455" s="117"/>
      <c r="GZ455" s="117"/>
      <c r="HA455" s="117"/>
      <c r="HB455" s="117"/>
      <c r="HC455" s="117"/>
      <c r="HD455" s="117"/>
      <c r="HE455" s="117"/>
      <c r="HF455" s="117"/>
      <c r="HG455" s="117"/>
      <c r="HH455" s="117"/>
      <c r="HI455" s="117"/>
      <c r="HJ455" s="117"/>
      <c r="HK455" s="117"/>
      <c r="HL455" s="117"/>
      <c r="HM455" s="117"/>
      <c r="HN455" s="117"/>
      <c r="HO455" s="117"/>
      <c r="HP455" s="117"/>
      <c r="HQ455" s="117"/>
      <c r="HR455" s="117"/>
      <c r="HS455" s="117"/>
      <c r="HT455" s="117"/>
      <c r="HU455" s="117"/>
      <c r="HV455" s="117"/>
      <c r="HW455" s="117"/>
      <c r="HX455" s="117"/>
      <c r="HY455" s="117"/>
      <c r="HZ455" s="117"/>
      <c r="IA455" s="117"/>
      <c r="IB455" s="117"/>
      <c r="IC455" s="117"/>
      <c r="ID455" s="117"/>
      <c r="IE455" s="117"/>
      <c r="IF455" s="117"/>
      <c r="IG455" s="117"/>
      <c r="IH455" s="117"/>
      <c r="II455" s="117"/>
      <c r="IJ455" s="117"/>
      <c r="IK455" s="117"/>
      <c r="IL455" s="117"/>
      <c r="IM455" s="117"/>
      <c r="IN455" s="117"/>
      <c r="IO455" s="117"/>
      <c r="IP455" s="117"/>
      <c r="IQ455" s="117"/>
      <c r="IR455" s="117"/>
      <c r="IS455" s="117"/>
      <c r="IT455" s="117"/>
      <c r="IU455" s="117"/>
      <c r="IV455" s="117"/>
      <c r="IW455" s="117"/>
    </row>
    <row r="456" customFormat="false" ht="12.75" hidden="false" customHeight="false" outlineLevel="0" collapsed="false">
      <c r="A456" s="117"/>
      <c r="B456" s="128"/>
      <c r="L456" s="117"/>
      <c r="M456" s="117"/>
      <c r="N456" s="117"/>
      <c r="O456" s="117"/>
      <c r="P456" s="117"/>
      <c r="Q456" s="117"/>
      <c r="R456" s="117"/>
      <c r="S456" s="117"/>
      <c r="T456" s="117"/>
      <c r="U456" s="117"/>
      <c r="V456" s="117"/>
      <c r="W456" s="117"/>
      <c r="X456" s="117"/>
      <c r="Y456" s="117"/>
      <c r="Z456" s="117"/>
      <c r="AA456" s="117"/>
      <c r="AB456" s="117"/>
      <c r="AC456" s="117"/>
      <c r="AD456" s="117"/>
      <c r="AE456" s="117"/>
      <c r="AF456" s="117"/>
      <c r="AG456" s="117"/>
      <c r="AH456" s="117"/>
      <c r="AI456" s="117"/>
      <c r="AJ456" s="117"/>
      <c r="AK456" s="117"/>
      <c r="AL456" s="117"/>
      <c r="AM456" s="117"/>
      <c r="AN456" s="117"/>
      <c r="AO456" s="117"/>
      <c r="AP456" s="117"/>
      <c r="AQ456" s="117"/>
      <c r="AR456" s="117"/>
      <c r="AS456" s="117"/>
      <c r="AT456" s="117"/>
      <c r="AU456" s="117"/>
      <c r="AV456" s="117"/>
      <c r="AW456" s="117"/>
      <c r="AX456" s="117"/>
      <c r="AY456" s="117"/>
      <c r="AZ456" s="117"/>
      <c r="BA456" s="117"/>
      <c r="BB456" s="117"/>
      <c r="BC456" s="117"/>
      <c r="BD456" s="117"/>
      <c r="BE456" s="117"/>
      <c r="BF456" s="117"/>
      <c r="BG456" s="117"/>
      <c r="BH456" s="117"/>
      <c r="BI456" s="117"/>
      <c r="BJ456" s="117"/>
      <c r="BK456" s="117"/>
      <c r="BL456" s="117"/>
      <c r="BM456" s="117"/>
      <c r="BN456" s="117"/>
      <c r="BO456" s="117"/>
      <c r="BP456" s="117"/>
      <c r="BQ456" s="117"/>
      <c r="BR456" s="117"/>
      <c r="BS456" s="117"/>
      <c r="BT456" s="117"/>
      <c r="BU456" s="117"/>
      <c r="BV456" s="117"/>
      <c r="BW456" s="117"/>
      <c r="BX456" s="117"/>
      <c r="BY456" s="117"/>
      <c r="BZ456" s="117"/>
      <c r="CA456" s="117"/>
      <c r="CB456" s="117"/>
      <c r="CC456" s="117"/>
      <c r="CD456" s="117"/>
      <c r="CE456" s="117"/>
      <c r="CF456" s="117"/>
      <c r="CG456" s="117"/>
      <c r="CH456" s="117"/>
      <c r="CI456" s="117"/>
      <c r="CJ456" s="117"/>
      <c r="CK456" s="117"/>
      <c r="CL456" s="117"/>
      <c r="CM456" s="117"/>
      <c r="CN456" s="117"/>
      <c r="CO456" s="117"/>
      <c r="CP456" s="117"/>
      <c r="CQ456" s="117"/>
      <c r="CR456" s="117"/>
      <c r="CS456" s="117"/>
      <c r="CT456" s="117"/>
      <c r="CU456" s="117"/>
      <c r="CV456" s="117"/>
      <c r="CW456" s="117"/>
      <c r="CX456" s="117"/>
      <c r="CY456" s="117"/>
      <c r="CZ456" s="117"/>
      <c r="DA456" s="117"/>
      <c r="DB456" s="117"/>
      <c r="DC456" s="117"/>
      <c r="DD456" s="117"/>
      <c r="DE456" s="117"/>
      <c r="DF456" s="117"/>
      <c r="DG456" s="117"/>
      <c r="DH456" s="117"/>
      <c r="DI456" s="117"/>
      <c r="DJ456" s="117"/>
      <c r="DK456" s="117"/>
      <c r="DL456" s="117"/>
      <c r="DM456" s="117"/>
      <c r="DN456" s="117"/>
      <c r="DO456" s="117"/>
      <c r="DP456" s="117"/>
      <c r="DQ456" s="117"/>
      <c r="DR456" s="117"/>
      <c r="DS456" s="117"/>
      <c r="DT456" s="117"/>
      <c r="DU456" s="117"/>
      <c r="DV456" s="117"/>
      <c r="DW456" s="117"/>
      <c r="DX456" s="117"/>
      <c r="DY456" s="117"/>
      <c r="DZ456" s="117"/>
      <c r="EA456" s="117"/>
      <c r="EB456" s="117"/>
      <c r="EC456" s="117"/>
      <c r="ED456" s="117"/>
      <c r="EE456" s="117"/>
      <c r="EF456" s="117"/>
      <c r="EG456" s="117"/>
      <c r="EH456" s="117"/>
      <c r="EI456" s="117"/>
      <c r="EJ456" s="117"/>
      <c r="EK456" s="117"/>
      <c r="EL456" s="117"/>
      <c r="EM456" s="117"/>
      <c r="EN456" s="117"/>
      <c r="EO456" s="117"/>
      <c r="EP456" s="117"/>
      <c r="EQ456" s="117"/>
      <c r="ER456" s="117"/>
      <c r="ES456" s="117"/>
      <c r="ET456" s="117"/>
      <c r="EU456" s="117"/>
      <c r="EV456" s="117"/>
      <c r="EW456" s="117"/>
      <c r="EX456" s="117"/>
      <c r="EY456" s="117"/>
      <c r="EZ456" s="117"/>
      <c r="FA456" s="117"/>
      <c r="FB456" s="117"/>
      <c r="FC456" s="117"/>
      <c r="FD456" s="117"/>
      <c r="FE456" s="117"/>
      <c r="FF456" s="117"/>
      <c r="FG456" s="117"/>
      <c r="FH456" s="117"/>
      <c r="FI456" s="117"/>
      <c r="FJ456" s="117"/>
      <c r="FK456" s="117"/>
      <c r="FL456" s="117"/>
      <c r="FM456" s="117"/>
      <c r="FN456" s="117"/>
      <c r="FO456" s="117"/>
      <c r="FP456" s="117"/>
      <c r="FQ456" s="117"/>
      <c r="FR456" s="117"/>
      <c r="FS456" s="117"/>
      <c r="FT456" s="117"/>
      <c r="FU456" s="117"/>
      <c r="FV456" s="117"/>
      <c r="FW456" s="117"/>
      <c r="FX456" s="117"/>
      <c r="FY456" s="117"/>
      <c r="FZ456" s="117"/>
      <c r="GA456" s="117"/>
      <c r="GB456" s="117"/>
      <c r="GC456" s="117"/>
      <c r="GD456" s="117"/>
      <c r="GE456" s="117"/>
      <c r="GF456" s="117"/>
      <c r="GG456" s="117"/>
      <c r="GH456" s="117"/>
      <c r="GI456" s="117"/>
      <c r="GJ456" s="117"/>
      <c r="GK456" s="117"/>
      <c r="GL456" s="117"/>
      <c r="GM456" s="117"/>
      <c r="GN456" s="117"/>
      <c r="GO456" s="117"/>
      <c r="GP456" s="117"/>
      <c r="GQ456" s="117"/>
      <c r="GR456" s="117"/>
      <c r="GS456" s="117"/>
      <c r="GT456" s="117"/>
      <c r="GU456" s="117"/>
      <c r="GV456" s="117"/>
      <c r="GW456" s="117"/>
      <c r="GX456" s="117"/>
      <c r="GY456" s="117"/>
      <c r="GZ456" s="117"/>
      <c r="HA456" s="117"/>
      <c r="HB456" s="117"/>
      <c r="HC456" s="117"/>
      <c r="HD456" s="117"/>
      <c r="HE456" s="117"/>
      <c r="HF456" s="117"/>
      <c r="HG456" s="117"/>
      <c r="HH456" s="117"/>
      <c r="HI456" s="117"/>
      <c r="HJ456" s="117"/>
      <c r="HK456" s="117"/>
      <c r="HL456" s="117"/>
      <c r="HM456" s="117"/>
      <c r="HN456" s="117"/>
      <c r="HO456" s="117"/>
      <c r="HP456" s="117"/>
      <c r="HQ456" s="117"/>
      <c r="HR456" s="117"/>
      <c r="HS456" s="117"/>
      <c r="HT456" s="117"/>
      <c r="HU456" s="117"/>
      <c r="HV456" s="117"/>
      <c r="HW456" s="117"/>
      <c r="HX456" s="117"/>
      <c r="HY456" s="117"/>
      <c r="HZ456" s="117"/>
      <c r="IA456" s="117"/>
      <c r="IB456" s="117"/>
      <c r="IC456" s="117"/>
      <c r="ID456" s="117"/>
      <c r="IE456" s="117"/>
      <c r="IF456" s="117"/>
      <c r="IG456" s="117"/>
      <c r="IH456" s="117"/>
      <c r="II456" s="117"/>
      <c r="IJ456" s="117"/>
      <c r="IK456" s="117"/>
      <c r="IL456" s="117"/>
      <c r="IM456" s="117"/>
      <c r="IN456" s="117"/>
      <c r="IO456" s="117"/>
      <c r="IP456" s="117"/>
      <c r="IQ456" s="117"/>
      <c r="IR456" s="117"/>
      <c r="IS456" s="117"/>
      <c r="IT456" s="117"/>
      <c r="IU456" s="117"/>
      <c r="IV456" s="117"/>
      <c r="IW456" s="117"/>
    </row>
    <row r="457" customFormat="false" ht="12.75" hidden="false" customHeight="false" outlineLevel="0" collapsed="false">
      <c r="A457" s="117"/>
      <c r="B457" s="128"/>
      <c r="L457" s="117"/>
      <c r="M457" s="117"/>
      <c r="N457" s="117"/>
      <c r="O457" s="117"/>
      <c r="P457" s="117"/>
      <c r="Q457" s="117"/>
      <c r="R457" s="117"/>
      <c r="S457" s="117"/>
      <c r="T457" s="117"/>
      <c r="U457" s="117"/>
      <c r="V457" s="117"/>
      <c r="W457" s="117"/>
      <c r="X457" s="117"/>
      <c r="Y457" s="117"/>
      <c r="Z457" s="117"/>
      <c r="AA457" s="117"/>
      <c r="AB457" s="117"/>
      <c r="AC457" s="117"/>
      <c r="AD457" s="117"/>
      <c r="AE457" s="117"/>
      <c r="AF457" s="117"/>
      <c r="AG457" s="117"/>
      <c r="AH457" s="117"/>
      <c r="AI457" s="117"/>
      <c r="AJ457" s="117"/>
      <c r="AK457" s="117"/>
      <c r="AL457" s="117"/>
      <c r="AM457" s="117"/>
      <c r="AN457" s="117"/>
      <c r="AO457" s="117"/>
      <c r="AP457" s="117"/>
      <c r="AQ457" s="117"/>
      <c r="AR457" s="117"/>
      <c r="AS457" s="117"/>
      <c r="AT457" s="117"/>
      <c r="AU457" s="117"/>
      <c r="AV457" s="117"/>
      <c r="AW457" s="117"/>
      <c r="AX457" s="117"/>
      <c r="AY457" s="117"/>
      <c r="AZ457" s="117"/>
      <c r="BA457" s="117"/>
      <c r="BB457" s="117"/>
      <c r="BC457" s="117"/>
      <c r="BD457" s="117"/>
      <c r="BE457" s="117"/>
      <c r="BF457" s="117"/>
      <c r="BG457" s="117"/>
      <c r="BH457" s="117"/>
      <c r="BI457" s="117"/>
      <c r="BJ457" s="117"/>
      <c r="BK457" s="117"/>
      <c r="BL457" s="117"/>
      <c r="BM457" s="117"/>
      <c r="BN457" s="117"/>
      <c r="BO457" s="117"/>
      <c r="BP457" s="117"/>
      <c r="BQ457" s="117"/>
      <c r="BR457" s="117"/>
      <c r="BS457" s="117"/>
      <c r="BT457" s="117"/>
      <c r="BU457" s="117"/>
      <c r="BV457" s="117"/>
      <c r="BW457" s="117"/>
      <c r="BX457" s="117"/>
      <c r="BY457" s="117"/>
      <c r="BZ457" s="117"/>
      <c r="CA457" s="117"/>
      <c r="CB457" s="117"/>
      <c r="CC457" s="117"/>
      <c r="CD457" s="117"/>
      <c r="CE457" s="117"/>
      <c r="CF457" s="117"/>
      <c r="CG457" s="117"/>
      <c r="CH457" s="117"/>
      <c r="CI457" s="117"/>
      <c r="CJ457" s="117"/>
      <c r="CK457" s="117"/>
      <c r="CL457" s="117"/>
      <c r="CM457" s="117"/>
      <c r="CN457" s="117"/>
      <c r="CO457" s="117"/>
      <c r="CP457" s="117"/>
      <c r="CQ457" s="117"/>
      <c r="CR457" s="117"/>
      <c r="CS457" s="117"/>
      <c r="CT457" s="117"/>
      <c r="CU457" s="117"/>
      <c r="CV457" s="117"/>
      <c r="CW457" s="117"/>
      <c r="CX457" s="117"/>
      <c r="CY457" s="117"/>
      <c r="CZ457" s="117"/>
      <c r="DA457" s="117"/>
      <c r="DB457" s="117"/>
      <c r="DC457" s="117"/>
      <c r="DD457" s="117"/>
      <c r="DE457" s="117"/>
      <c r="DF457" s="117"/>
      <c r="DG457" s="117"/>
      <c r="DH457" s="117"/>
      <c r="DI457" s="117"/>
      <c r="DJ457" s="117"/>
      <c r="DK457" s="117"/>
      <c r="DL457" s="117"/>
      <c r="DM457" s="117"/>
      <c r="DN457" s="117"/>
      <c r="DO457" s="117"/>
      <c r="DP457" s="117"/>
      <c r="DQ457" s="117"/>
      <c r="DR457" s="117"/>
      <c r="DS457" s="117"/>
      <c r="DT457" s="117"/>
      <c r="DU457" s="117"/>
      <c r="DV457" s="117"/>
      <c r="DW457" s="117"/>
      <c r="DX457" s="117"/>
      <c r="DY457" s="117"/>
      <c r="DZ457" s="117"/>
      <c r="EA457" s="117"/>
      <c r="EB457" s="117"/>
      <c r="EC457" s="117"/>
      <c r="ED457" s="117"/>
      <c r="EE457" s="117"/>
      <c r="EF457" s="117"/>
      <c r="EG457" s="117"/>
      <c r="EH457" s="117"/>
      <c r="EI457" s="117"/>
      <c r="EJ457" s="117"/>
      <c r="EK457" s="117"/>
      <c r="EL457" s="117"/>
      <c r="EM457" s="117"/>
      <c r="EN457" s="117"/>
      <c r="EO457" s="117"/>
      <c r="EP457" s="117"/>
      <c r="EQ457" s="117"/>
      <c r="ER457" s="117"/>
      <c r="ES457" s="117"/>
      <c r="ET457" s="117"/>
      <c r="EU457" s="117"/>
      <c r="EV457" s="117"/>
      <c r="EW457" s="117"/>
      <c r="EX457" s="117"/>
      <c r="EY457" s="117"/>
      <c r="EZ457" s="117"/>
      <c r="FA457" s="117"/>
      <c r="FB457" s="117"/>
      <c r="FC457" s="117"/>
      <c r="FD457" s="117"/>
      <c r="FE457" s="117"/>
      <c r="FF457" s="117"/>
      <c r="FG457" s="117"/>
      <c r="FH457" s="117"/>
      <c r="FI457" s="117"/>
      <c r="FJ457" s="117"/>
      <c r="FK457" s="117"/>
      <c r="FL457" s="117"/>
      <c r="FM457" s="117"/>
      <c r="FN457" s="117"/>
      <c r="FO457" s="117"/>
      <c r="FP457" s="117"/>
      <c r="FQ457" s="117"/>
      <c r="FR457" s="117"/>
      <c r="FS457" s="117"/>
      <c r="FT457" s="117"/>
      <c r="FU457" s="117"/>
      <c r="FV457" s="117"/>
      <c r="FW457" s="117"/>
      <c r="FX457" s="117"/>
      <c r="FY457" s="117"/>
      <c r="FZ457" s="117"/>
      <c r="GA457" s="117"/>
      <c r="GB457" s="117"/>
      <c r="GC457" s="117"/>
      <c r="GD457" s="117"/>
      <c r="GE457" s="117"/>
      <c r="GF457" s="117"/>
      <c r="GG457" s="117"/>
      <c r="GH457" s="117"/>
      <c r="GI457" s="117"/>
      <c r="GJ457" s="117"/>
      <c r="GK457" s="117"/>
      <c r="GL457" s="117"/>
      <c r="GM457" s="117"/>
      <c r="GN457" s="117"/>
      <c r="GO457" s="117"/>
      <c r="GP457" s="117"/>
      <c r="GQ457" s="117"/>
      <c r="GR457" s="117"/>
      <c r="GS457" s="117"/>
      <c r="GT457" s="117"/>
      <c r="GU457" s="117"/>
      <c r="GV457" s="117"/>
      <c r="GW457" s="117"/>
      <c r="GX457" s="117"/>
      <c r="GY457" s="117"/>
      <c r="GZ457" s="117"/>
      <c r="HA457" s="117"/>
      <c r="HB457" s="117"/>
      <c r="HC457" s="117"/>
      <c r="HD457" s="117"/>
      <c r="HE457" s="117"/>
      <c r="HF457" s="117"/>
      <c r="HG457" s="117"/>
      <c r="HH457" s="117"/>
      <c r="HI457" s="117"/>
      <c r="HJ457" s="117"/>
      <c r="HK457" s="117"/>
      <c r="HL457" s="117"/>
      <c r="HM457" s="117"/>
      <c r="HN457" s="117"/>
      <c r="HO457" s="117"/>
      <c r="HP457" s="117"/>
      <c r="HQ457" s="117"/>
      <c r="HR457" s="117"/>
      <c r="HS457" s="117"/>
      <c r="HT457" s="117"/>
      <c r="HU457" s="117"/>
      <c r="HV457" s="117"/>
      <c r="HW457" s="117"/>
      <c r="HX457" s="117"/>
      <c r="HY457" s="117"/>
      <c r="HZ457" s="117"/>
      <c r="IA457" s="117"/>
      <c r="IB457" s="117"/>
      <c r="IC457" s="117"/>
      <c r="ID457" s="117"/>
      <c r="IE457" s="117"/>
      <c r="IF457" s="117"/>
      <c r="IG457" s="117"/>
      <c r="IH457" s="117"/>
      <c r="II457" s="117"/>
      <c r="IJ457" s="117"/>
      <c r="IK457" s="117"/>
      <c r="IL457" s="117"/>
      <c r="IM457" s="117"/>
      <c r="IN457" s="117"/>
      <c r="IO457" s="117"/>
      <c r="IP457" s="117"/>
      <c r="IQ457" s="117"/>
      <c r="IR457" s="117"/>
      <c r="IS457" s="117"/>
      <c r="IT457" s="117"/>
      <c r="IU457" s="117"/>
      <c r="IV457" s="117"/>
      <c r="IW457" s="117"/>
    </row>
    <row r="458" customFormat="false" ht="12.75" hidden="false" customHeight="false" outlineLevel="0" collapsed="false">
      <c r="A458" s="117"/>
      <c r="B458" s="128"/>
      <c r="L458" s="117"/>
      <c r="M458" s="117"/>
      <c r="N458" s="117"/>
      <c r="O458" s="117"/>
      <c r="P458" s="117"/>
      <c r="Q458" s="117"/>
      <c r="R458" s="117"/>
      <c r="S458" s="117"/>
      <c r="T458" s="117"/>
      <c r="U458" s="117"/>
      <c r="V458" s="117"/>
      <c r="W458" s="117"/>
      <c r="X458" s="117"/>
      <c r="Y458" s="117"/>
      <c r="Z458" s="117"/>
      <c r="AA458" s="117"/>
      <c r="AB458" s="117"/>
      <c r="AC458" s="117"/>
      <c r="AD458" s="117"/>
      <c r="AE458" s="117"/>
      <c r="AF458" s="117"/>
      <c r="AG458" s="117"/>
      <c r="AH458" s="117"/>
      <c r="AI458" s="117"/>
      <c r="AJ458" s="117"/>
      <c r="AK458" s="117"/>
      <c r="AL458" s="117"/>
      <c r="AM458" s="117"/>
      <c r="AN458" s="117"/>
      <c r="AO458" s="117"/>
      <c r="AP458" s="117"/>
      <c r="AQ458" s="117"/>
      <c r="AR458" s="117"/>
      <c r="AS458" s="117"/>
      <c r="AT458" s="117"/>
      <c r="AU458" s="117"/>
      <c r="AV458" s="117"/>
      <c r="AW458" s="117"/>
      <c r="AX458" s="117"/>
      <c r="AY458" s="117"/>
      <c r="AZ458" s="117"/>
      <c r="BA458" s="117"/>
      <c r="BB458" s="117"/>
      <c r="BC458" s="117"/>
      <c r="BD458" s="117"/>
      <c r="BE458" s="117"/>
      <c r="BF458" s="117"/>
      <c r="BG458" s="117"/>
      <c r="BH458" s="117"/>
      <c r="BI458" s="117"/>
      <c r="BJ458" s="117"/>
      <c r="BK458" s="117"/>
      <c r="BL458" s="117"/>
      <c r="BM458" s="117"/>
      <c r="BN458" s="117"/>
      <c r="BO458" s="117"/>
      <c r="BP458" s="117"/>
      <c r="BQ458" s="117"/>
      <c r="BR458" s="117"/>
      <c r="BS458" s="117"/>
      <c r="BT458" s="117"/>
      <c r="BU458" s="117"/>
      <c r="BV458" s="117"/>
      <c r="BW458" s="117"/>
      <c r="BX458" s="117"/>
      <c r="BY458" s="117"/>
      <c r="BZ458" s="117"/>
      <c r="CA458" s="117"/>
      <c r="CB458" s="117"/>
      <c r="CC458" s="117"/>
      <c r="CD458" s="117"/>
      <c r="CE458" s="117"/>
      <c r="CF458" s="117"/>
      <c r="CG458" s="117"/>
      <c r="CH458" s="117"/>
      <c r="CI458" s="117"/>
      <c r="CJ458" s="117"/>
      <c r="CK458" s="117"/>
      <c r="CL458" s="117"/>
      <c r="CM458" s="117"/>
      <c r="CN458" s="117"/>
      <c r="CO458" s="117"/>
      <c r="CP458" s="117"/>
      <c r="CQ458" s="117"/>
      <c r="CR458" s="117"/>
      <c r="CS458" s="117"/>
      <c r="CT458" s="117"/>
      <c r="CU458" s="117"/>
      <c r="CV458" s="117"/>
      <c r="CW458" s="117"/>
      <c r="CX458" s="117"/>
      <c r="CY458" s="117"/>
      <c r="CZ458" s="117"/>
      <c r="DA458" s="117"/>
      <c r="DB458" s="117"/>
      <c r="DC458" s="117"/>
      <c r="DD458" s="117"/>
      <c r="DE458" s="117"/>
      <c r="DF458" s="117"/>
      <c r="DG458" s="117"/>
      <c r="DH458" s="117"/>
      <c r="DI458" s="117"/>
      <c r="DJ458" s="117"/>
      <c r="DK458" s="117"/>
      <c r="DL458" s="117"/>
      <c r="DM458" s="117"/>
      <c r="DN458" s="117"/>
      <c r="DO458" s="117"/>
      <c r="DP458" s="117"/>
      <c r="DQ458" s="117"/>
      <c r="DR458" s="117"/>
      <c r="DS458" s="117"/>
      <c r="DT458" s="117"/>
      <c r="DU458" s="117"/>
      <c r="DV458" s="117"/>
      <c r="DW458" s="117"/>
      <c r="DX458" s="117"/>
      <c r="DY458" s="117"/>
      <c r="DZ458" s="117"/>
      <c r="EA458" s="117"/>
      <c r="EB458" s="117"/>
      <c r="EC458" s="117"/>
      <c r="ED458" s="117"/>
      <c r="EE458" s="117"/>
      <c r="EF458" s="117"/>
      <c r="EG458" s="117"/>
      <c r="EH458" s="117"/>
      <c r="EI458" s="117"/>
      <c r="EJ458" s="117"/>
      <c r="EK458" s="117"/>
      <c r="EL458" s="117"/>
      <c r="EM458" s="117"/>
      <c r="EN458" s="117"/>
      <c r="EO458" s="117"/>
      <c r="EP458" s="117"/>
      <c r="EQ458" s="117"/>
      <c r="ER458" s="117"/>
      <c r="ES458" s="117"/>
      <c r="ET458" s="117"/>
      <c r="EU458" s="117"/>
      <c r="EV458" s="117"/>
      <c r="EW458" s="117"/>
      <c r="EX458" s="117"/>
      <c r="EY458" s="117"/>
      <c r="EZ458" s="117"/>
      <c r="FA458" s="117"/>
      <c r="FB458" s="117"/>
      <c r="FC458" s="117"/>
      <c r="FD458" s="117"/>
      <c r="FE458" s="117"/>
      <c r="FF458" s="117"/>
      <c r="FG458" s="117"/>
      <c r="FH458" s="117"/>
      <c r="FI458" s="117"/>
      <c r="FJ458" s="117"/>
      <c r="FK458" s="117"/>
      <c r="FL458" s="117"/>
      <c r="FM458" s="117"/>
      <c r="FN458" s="117"/>
      <c r="FO458" s="117"/>
      <c r="FP458" s="117"/>
      <c r="FQ458" s="117"/>
      <c r="FR458" s="117"/>
      <c r="FS458" s="117"/>
      <c r="FT458" s="117"/>
      <c r="FU458" s="117"/>
      <c r="FV458" s="117"/>
      <c r="FW458" s="117"/>
      <c r="FX458" s="117"/>
      <c r="FY458" s="117"/>
      <c r="FZ458" s="117"/>
      <c r="GA458" s="117"/>
      <c r="GB458" s="117"/>
      <c r="GC458" s="117"/>
      <c r="GD458" s="117"/>
      <c r="GE458" s="117"/>
      <c r="GF458" s="117"/>
      <c r="GG458" s="117"/>
      <c r="GH458" s="117"/>
      <c r="GI458" s="117"/>
      <c r="GJ458" s="117"/>
      <c r="GK458" s="117"/>
      <c r="GL458" s="117"/>
      <c r="GM458" s="117"/>
      <c r="GN458" s="117"/>
      <c r="GO458" s="117"/>
      <c r="GP458" s="117"/>
      <c r="GQ458" s="117"/>
      <c r="GR458" s="117"/>
      <c r="GS458" s="117"/>
      <c r="GT458" s="117"/>
      <c r="GU458" s="117"/>
      <c r="GV458" s="117"/>
      <c r="GW458" s="117"/>
      <c r="GX458" s="117"/>
      <c r="GY458" s="117"/>
      <c r="GZ458" s="117"/>
      <c r="HA458" s="117"/>
      <c r="HB458" s="117"/>
      <c r="HC458" s="117"/>
      <c r="HD458" s="117"/>
      <c r="HE458" s="117"/>
      <c r="HF458" s="117"/>
      <c r="HG458" s="117"/>
      <c r="HH458" s="117"/>
      <c r="HI458" s="117"/>
      <c r="HJ458" s="117"/>
      <c r="HK458" s="117"/>
      <c r="HL458" s="117"/>
      <c r="HM458" s="117"/>
      <c r="HN458" s="117"/>
      <c r="HO458" s="117"/>
      <c r="HP458" s="117"/>
      <c r="HQ458" s="117"/>
      <c r="HR458" s="117"/>
      <c r="HS458" s="117"/>
      <c r="HT458" s="117"/>
      <c r="HU458" s="117"/>
      <c r="HV458" s="117"/>
      <c r="HW458" s="117"/>
      <c r="HX458" s="117"/>
      <c r="HY458" s="117"/>
      <c r="HZ458" s="117"/>
      <c r="IA458" s="117"/>
      <c r="IB458" s="117"/>
      <c r="IC458" s="117"/>
      <c r="ID458" s="117"/>
      <c r="IE458" s="117"/>
      <c r="IF458" s="117"/>
      <c r="IG458" s="117"/>
      <c r="IH458" s="117"/>
      <c r="II458" s="117"/>
      <c r="IJ458" s="117"/>
      <c r="IK458" s="117"/>
      <c r="IL458" s="117"/>
      <c r="IM458" s="117"/>
      <c r="IN458" s="117"/>
      <c r="IO458" s="117"/>
      <c r="IP458" s="117"/>
      <c r="IQ458" s="117"/>
      <c r="IR458" s="117"/>
      <c r="IS458" s="117"/>
      <c r="IT458" s="117"/>
      <c r="IU458" s="117"/>
      <c r="IV458" s="117"/>
      <c r="IW458" s="117"/>
    </row>
    <row r="459" customFormat="false" ht="12.75" hidden="false" customHeight="false" outlineLevel="0" collapsed="false">
      <c r="A459" s="117"/>
      <c r="B459" s="128"/>
      <c r="L459" s="117"/>
      <c r="M459" s="117"/>
      <c r="N459" s="117"/>
      <c r="O459" s="117"/>
      <c r="P459" s="117"/>
      <c r="Q459" s="117"/>
      <c r="R459" s="117"/>
      <c r="S459" s="117"/>
      <c r="T459" s="117"/>
      <c r="U459" s="117"/>
      <c r="V459" s="117"/>
      <c r="W459" s="117"/>
      <c r="X459" s="117"/>
      <c r="Y459" s="117"/>
      <c r="Z459" s="117"/>
      <c r="AA459" s="117"/>
      <c r="AB459" s="117"/>
      <c r="AC459" s="117"/>
      <c r="AD459" s="117"/>
      <c r="AE459" s="117"/>
      <c r="AF459" s="117"/>
      <c r="AG459" s="117"/>
      <c r="AH459" s="117"/>
      <c r="AI459" s="117"/>
      <c r="AJ459" s="117"/>
      <c r="AK459" s="117"/>
      <c r="AL459" s="117"/>
      <c r="AM459" s="117"/>
      <c r="AN459" s="117"/>
      <c r="AO459" s="117"/>
      <c r="AP459" s="117"/>
      <c r="AQ459" s="117"/>
      <c r="AR459" s="117"/>
      <c r="AS459" s="117"/>
      <c r="AT459" s="117"/>
      <c r="AU459" s="117"/>
      <c r="AV459" s="117"/>
      <c r="AW459" s="117"/>
      <c r="AX459" s="117"/>
      <c r="AY459" s="117"/>
      <c r="AZ459" s="117"/>
      <c r="BA459" s="117"/>
      <c r="BB459" s="117"/>
      <c r="BC459" s="117"/>
      <c r="BD459" s="117"/>
      <c r="BE459" s="117"/>
      <c r="BF459" s="117"/>
      <c r="BG459" s="117"/>
      <c r="BH459" s="117"/>
      <c r="BI459" s="117"/>
      <c r="BJ459" s="117"/>
      <c r="BK459" s="117"/>
      <c r="BL459" s="117"/>
      <c r="BM459" s="117"/>
      <c r="BN459" s="117"/>
      <c r="BO459" s="117"/>
      <c r="BP459" s="117"/>
      <c r="BQ459" s="117"/>
      <c r="BR459" s="117"/>
      <c r="BS459" s="117"/>
      <c r="BT459" s="117"/>
      <c r="BU459" s="117"/>
      <c r="BV459" s="117"/>
      <c r="BW459" s="117"/>
      <c r="BX459" s="117"/>
      <c r="BY459" s="117"/>
      <c r="BZ459" s="117"/>
      <c r="CA459" s="117"/>
      <c r="CB459" s="117"/>
      <c r="CC459" s="117"/>
      <c r="CD459" s="117"/>
      <c r="CE459" s="117"/>
      <c r="CF459" s="117"/>
      <c r="CG459" s="117"/>
      <c r="CH459" s="117"/>
      <c r="CI459" s="117"/>
      <c r="CJ459" s="117"/>
      <c r="CK459" s="117"/>
      <c r="CL459" s="117"/>
      <c r="CM459" s="117"/>
      <c r="CN459" s="117"/>
      <c r="CO459" s="117"/>
      <c r="CP459" s="117"/>
      <c r="CQ459" s="117"/>
      <c r="CR459" s="117"/>
      <c r="CS459" s="117"/>
      <c r="CT459" s="117"/>
      <c r="CU459" s="117"/>
      <c r="CV459" s="117"/>
      <c r="CW459" s="117"/>
      <c r="CX459" s="117"/>
      <c r="CY459" s="117"/>
      <c r="CZ459" s="117"/>
      <c r="DA459" s="117"/>
      <c r="DB459" s="117"/>
      <c r="DC459" s="117"/>
      <c r="DD459" s="117"/>
      <c r="DE459" s="117"/>
      <c r="DF459" s="117"/>
      <c r="DG459" s="117"/>
      <c r="DH459" s="117"/>
      <c r="DI459" s="117"/>
      <c r="DJ459" s="117"/>
      <c r="DK459" s="117"/>
      <c r="DL459" s="117"/>
      <c r="DM459" s="117"/>
      <c r="DN459" s="117"/>
      <c r="DO459" s="117"/>
      <c r="DP459" s="117"/>
      <c r="DQ459" s="117"/>
      <c r="DR459" s="117"/>
      <c r="DS459" s="117"/>
      <c r="DT459" s="117"/>
      <c r="DU459" s="117"/>
      <c r="DV459" s="117"/>
      <c r="DW459" s="117"/>
      <c r="DX459" s="117"/>
      <c r="DY459" s="117"/>
      <c r="DZ459" s="117"/>
      <c r="EA459" s="117"/>
      <c r="EB459" s="117"/>
      <c r="EC459" s="117"/>
      <c r="ED459" s="117"/>
      <c r="EE459" s="117"/>
      <c r="EF459" s="117"/>
      <c r="EG459" s="117"/>
      <c r="EH459" s="117"/>
      <c r="EI459" s="117"/>
      <c r="EJ459" s="117"/>
      <c r="EK459" s="117"/>
      <c r="EL459" s="117"/>
      <c r="EM459" s="117"/>
      <c r="EN459" s="117"/>
      <c r="EO459" s="117"/>
      <c r="EP459" s="117"/>
      <c r="EQ459" s="117"/>
      <c r="ER459" s="117"/>
      <c r="ES459" s="117"/>
      <c r="ET459" s="117"/>
      <c r="EU459" s="117"/>
      <c r="EV459" s="117"/>
      <c r="EW459" s="117"/>
      <c r="EX459" s="117"/>
      <c r="EY459" s="117"/>
      <c r="EZ459" s="117"/>
      <c r="FA459" s="117"/>
      <c r="FB459" s="117"/>
      <c r="FC459" s="117"/>
      <c r="FD459" s="117"/>
      <c r="FE459" s="117"/>
      <c r="FF459" s="117"/>
      <c r="FG459" s="117"/>
      <c r="FH459" s="117"/>
      <c r="FI459" s="117"/>
      <c r="FJ459" s="117"/>
      <c r="FK459" s="117"/>
      <c r="FL459" s="117"/>
      <c r="FM459" s="117"/>
      <c r="FN459" s="117"/>
      <c r="FO459" s="117"/>
      <c r="FP459" s="117"/>
      <c r="FQ459" s="117"/>
      <c r="FR459" s="117"/>
      <c r="FS459" s="117"/>
      <c r="FT459" s="117"/>
      <c r="FU459" s="117"/>
      <c r="FV459" s="117"/>
      <c r="FW459" s="117"/>
      <c r="FX459" s="117"/>
      <c r="FY459" s="117"/>
      <c r="FZ459" s="117"/>
      <c r="GA459" s="117"/>
      <c r="GB459" s="117"/>
      <c r="GC459" s="117"/>
      <c r="GD459" s="117"/>
      <c r="GE459" s="117"/>
      <c r="GF459" s="117"/>
      <c r="GG459" s="117"/>
      <c r="GH459" s="117"/>
      <c r="GI459" s="117"/>
      <c r="GJ459" s="117"/>
      <c r="GK459" s="117"/>
      <c r="GL459" s="117"/>
      <c r="GM459" s="117"/>
      <c r="GN459" s="117"/>
      <c r="GO459" s="117"/>
      <c r="GP459" s="117"/>
      <c r="GQ459" s="117"/>
      <c r="GR459" s="117"/>
      <c r="GS459" s="117"/>
      <c r="GT459" s="117"/>
      <c r="GU459" s="117"/>
      <c r="GV459" s="117"/>
      <c r="GW459" s="117"/>
      <c r="GX459" s="117"/>
      <c r="GY459" s="117"/>
      <c r="GZ459" s="117"/>
      <c r="HA459" s="117"/>
      <c r="HB459" s="117"/>
      <c r="HC459" s="117"/>
      <c r="HD459" s="117"/>
      <c r="HE459" s="117"/>
      <c r="HF459" s="117"/>
      <c r="HG459" s="117"/>
      <c r="HH459" s="117"/>
      <c r="HI459" s="117"/>
      <c r="HJ459" s="117"/>
      <c r="HK459" s="117"/>
      <c r="HL459" s="117"/>
      <c r="HM459" s="117"/>
      <c r="HN459" s="117"/>
      <c r="HO459" s="117"/>
      <c r="HP459" s="117"/>
      <c r="HQ459" s="117"/>
      <c r="HR459" s="117"/>
      <c r="HS459" s="117"/>
      <c r="HT459" s="117"/>
      <c r="HU459" s="117"/>
      <c r="HV459" s="117"/>
      <c r="HW459" s="117"/>
      <c r="HX459" s="117"/>
      <c r="HY459" s="117"/>
      <c r="HZ459" s="117"/>
      <c r="IA459" s="117"/>
      <c r="IB459" s="117"/>
      <c r="IC459" s="117"/>
      <c r="ID459" s="117"/>
      <c r="IE459" s="117"/>
      <c r="IF459" s="117"/>
      <c r="IG459" s="117"/>
      <c r="IH459" s="117"/>
      <c r="II459" s="117"/>
      <c r="IJ459" s="117"/>
      <c r="IK459" s="117"/>
      <c r="IL459" s="117"/>
      <c r="IM459" s="117"/>
      <c r="IN459" s="117"/>
      <c r="IO459" s="117"/>
      <c r="IP459" s="117"/>
      <c r="IQ459" s="117"/>
      <c r="IR459" s="117"/>
      <c r="IS459" s="117"/>
      <c r="IT459" s="117"/>
      <c r="IU459" s="117"/>
      <c r="IV459" s="117"/>
      <c r="IW459" s="117"/>
    </row>
    <row r="460" customFormat="false" ht="12.75" hidden="false" customHeight="false" outlineLevel="0" collapsed="false">
      <c r="A460" s="117"/>
      <c r="B460" s="128"/>
      <c r="L460" s="117"/>
      <c r="M460" s="117"/>
      <c r="N460" s="117"/>
      <c r="O460" s="117"/>
      <c r="P460" s="117"/>
      <c r="Q460" s="117"/>
      <c r="R460" s="117"/>
      <c r="S460" s="117"/>
      <c r="T460" s="117"/>
      <c r="U460" s="117"/>
      <c r="V460" s="117"/>
      <c r="W460" s="117"/>
      <c r="X460" s="117"/>
      <c r="Y460" s="117"/>
      <c r="Z460" s="117"/>
      <c r="AA460" s="117"/>
      <c r="AB460" s="117"/>
      <c r="AC460" s="117"/>
      <c r="AD460" s="117"/>
      <c r="AE460" s="117"/>
      <c r="AF460" s="117"/>
      <c r="AG460" s="117"/>
      <c r="AH460" s="117"/>
      <c r="AI460" s="117"/>
      <c r="AJ460" s="117"/>
      <c r="AK460" s="117"/>
      <c r="AL460" s="117"/>
      <c r="AM460" s="117"/>
      <c r="AN460" s="117"/>
      <c r="AO460" s="117"/>
      <c r="AP460" s="117"/>
      <c r="AQ460" s="117"/>
      <c r="AR460" s="117"/>
      <c r="AS460" s="117"/>
      <c r="AT460" s="117"/>
      <c r="AU460" s="117"/>
      <c r="AV460" s="117"/>
      <c r="AW460" s="117"/>
      <c r="AX460" s="117"/>
      <c r="AY460" s="117"/>
      <c r="AZ460" s="117"/>
      <c r="BA460" s="117"/>
      <c r="BB460" s="117"/>
      <c r="BC460" s="117"/>
      <c r="BD460" s="117"/>
      <c r="BE460" s="117"/>
      <c r="BF460" s="117"/>
      <c r="BG460" s="117"/>
      <c r="BH460" s="117"/>
      <c r="BI460" s="117"/>
      <c r="BJ460" s="117"/>
      <c r="BK460" s="117"/>
      <c r="BL460" s="117"/>
      <c r="BM460" s="117"/>
      <c r="BN460" s="117"/>
      <c r="BO460" s="117"/>
      <c r="BP460" s="117"/>
      <c r="BQ460" s="117"/>
      <c r="BR460" s="117"/>
      <c r="BS460" s="117"/>
      <c r="BT460" s="117"/>
      <c r="BU460" s="117"/>
      <c r="BV460" s="117"/>
      <c r="BW460" s="117"/>
      <c r="BX460" s="117"/>
      <c r="BY460" s="117"/>
      <c r="BZ460" s="117"/>
      <c r="CA460" s="117"/>
      <c r="CB460" s="117"/>
      <c r="CC460" s="117"/>
      <c r="CD460" s="117"/>
      <c r="CE460" s="117"/>
      <c r="CF460" s="117"/>
      <c r="CG460" s="117"/>
      <c r="CH460" s="117"/>
      <c r="CI460" s="117"/>
      <c r="CJ460" s="117"/>
      <c r="CK460" s="117"/>
      <c r="CL460" s="117"/>
      <c r="CM460" s="117"/>
      <c r="CN460" s="117"/>
      <c r="CO460" s="117"/>
      <c r="CP460" s="117"/>
      <c r="CQ460" s="117"/>
      <c r="CR460" s="117"/>
      <c r="CS460" s="117"/>
      <c r="CT460" s="117"/>
      <c r="CU460" s="117"/>
      <c r="CV460" s="117"/>
      <c r="CW460" s="117"/>
      <c r="CX460" s="117"/>
      <c r="CY460" s="117"/>
      <c r="CZ460" s="117"/>
      <c r="DA460" s="117"/>
      <c r="DB460" s="117"/>
      <c r="DC460" s="117"/>
      <c r="DD460" s="117"/>
      <c r="DE460" s="117"/>
      <c r="DF460" s="117"/>
      <c r="DG460" s="117"/>
      <c r="DH460" s="117"/>
      <c r="DI460" s="117"/>
      <c r="DJ460" s="117"/>
      <c r="DK460" s="117"/>
      <c r="DL460" s="117"/>
      <c r="DM460" s="117"/>
      <c r="DN460" s="117"/>
      <c r="DO460" s="117"/>
      <c r="DP460" s="117"/>
      <c r="DQ460" s="117"/>
      <c r="DR460" s="117"/>
      <c r="DS460" s="117"/>
      <c r="DT460" s="117"/>
      <c r="DU460" s="117"/>
      <c r="DV460" s="117"/>
      <c r="DW460" s="117"/>
      <c r="DX460" s="117"/>
      <c r="DY460" s="117"/>
      <c r="DZ460" s="117"/>
      <c r="EA460" s="117"/>
      <c r="EB460" s="117"/>
      <c r="EC460" s="117"/>
      <c r="ED460" s="117"/>
      <c r="EE460" s="117"/>
      <c r="EF460" s="117"/>
      <c r="EG460" s="117"/>
      <c r="EH460" s="117"/>
      <c r="EI460" s="117"/>
      <c r="EJ460" s="117"/>
      <c r="EK460" s="117"/>
      <c r="EL460" s="117"/>
      <c r="EM460" s="117"/>
      <c r="EN460" s="117"/>
      <c r="EO460" s="117"/>
      <c r="EP460" s="117"/>
      <c r="EQ460" s="117"/>
      <c r="ER460" s="117"/>
      <c r="ES460" s="117"/>
      <c r="ET460" s="117"/>
      <c r="EU460" s="117"/>
      <c r="EV460" s="117"/>
      <c r="EW460" s="117"/>
      <c r="EX460" s="117"/>
      <c r="EY460" s="117"/>
      <c r="EZ460" s="117"/>
      <c r="FA460" s="117"/>
      <c r="FB460" s="117"/>
      <c r="FC460" s="117"/>
      <c r="FD460" s="117"/>
      <c r="FE460" s="117"/>
      <c r="FF460" s="117"/>
      <c r="FG460" s="117"/>
      <c r="FH460" s="117"/>
      <c r="FI460" s="117"/>
      <c r="FJ460" s="117"/>
      <c r="FK460" s="117"/>
      <c r="FL460" s="117"/>
      <c r="FM460" s="117"/>
      <c r="FN460" s="117"/>
      <c r="FO460" s="117"/>
      <c r="FP460" s="117"/>
      <c r="FQ460" s="117"/>
      <c r="FR460" s="117"/>
      <c r="FS460" s="117"/>
      <c r="FT460" s="117"/>
      <c r="FU460" s="117"/>
      <c r="FV460" s="117"/>
      <c r="FW460" s="117"/>
      <c r="FX460" s="117"/>
      <c r="FY460" s="117"/>
      <c r="FZ460" s="117"/>
      <c r="GA460" s="117"/>
      <c r="GB460" s="117"/>
      <c r="GC460" s="117"/>
      <c r="GD460" s="117"/>
      <c r="GE460" s="117"/>
      <c r="GF460" s="117"/>
      <c r="GG460" s="117"/>
      <c r="GH460" s="117"/>
      <c r="GI460" s="117"/>
      <c r="GJ460" s="117"/>
      <c r="GK460" s="117"/>
      <c r="GL460" s="117"/>
      <c r="GM460" s="117"/>
      <c r="GN460" s="117"/>
      <c r="GO460" s="117"/>
      <c r="GP460" s="117"/>
      <c r="GQ460" s="117"/>
      <c r="GR460" s="117"/>
      <c r="GS460" s="117"/>
      <c r="GT460" s="117"/>
      <c r="GU460" s="117"/>
      <c r="GV460" s="117"/>
      <c r="GW460" s="117"/>
      <c r="GX460" s="117"/>
      <c r="GY460" s="117"/>
      <c r="GZ460" s="117"/>
      <c r="HA460" s="117"/>
      <c r="HB460" s="117"/>
      <c r="HC460" s="117"/>
      <c r="HD460" s="117"/>
      <c r="HE460" s="117"/>
      <c r="HF460" s="117"/>
      <c r="HG460" s="117"/>
      <c r="HH460" s="117"/>
      <c r="HI460" s="117"/>
      <c r="HJ460" s="117"/>
      <c r="HK460" s="117"/>
      <c r="HL460" s="117"/>
      <c r="HM460" s="117"/>
      <c r="HN460" s="117"/>
      <c r="HO460" s="117"/>
      <c r="HP460" s="117"/>
      <c r="HQ460" s="117"/>
      <c r="HR460" s="117"/>
      <c r="HS460" s="117"/>
      <c r="HT460" s="117"/>
      <c r="HU460" s="117"/>
      <c r="HV460" s="117"/>
      <c r="HW460" s="117"/>
      <c r="HX460" s="117"/>
      <c r="HY460" s="117"/>
      <c r="HZ460" s="117"/>
      <c r="IA460" s="117"/>
      <c r="IB460" s="117"/>
      <c r="IC460" s="117"/>
      <c r="ID460" s="117"/>
      <c r="IE460" s="117"/>
      <c r="IF460" s="117"/>
      <c r="IG460" s="117"/>
      <c r="IH460" s="117"/>
      <c r="II460" s="117"/>
      <c r="IJ460" s="117"/>
      <c r="IK460" s="117"/>
      <c r="IL460" s="117"/>
      <c r="IM460" s="117"/>
      <c r="IN460" s="117"/>
      <c r="IO460" s="117"/>
      <c r="IP460" s="117"/>
      <c r="IQ460" s="117"/>
      <c r="IR460" s="117"/>
      <c r="IS460" s="117"/>
      <c r="IT460" s="117"/>
      <c r="IU460" s="117"/>
      <c r="IV460" s="117"/>
      <c r="IW460" s="117"/>
    </row>
    <row r="461" customFormat="false" ht="12.75" hidden="false" customHeight="false" outlineLevel="0" collapsed="false">
      <c r="A461" s="117"/>
      <c r="B461" s="128"/>
      <c r="L461" s="117"/>
      <c r="M461" s="117"/>
      <c r="N461" s="117"/>
      <c r="O461" s="117"/>
      <c r="P461" s="117"/>
      <c r="Q461" s="117"/>
      <c r="R461" s="117"/>
      <c r="S461" s="117"/>
      <c r="T461" s="117"/>
      <c r="U461" s="117"/>
      <c r="V461" s="117"/>
      <c r="W461" s="117"/>
      <c r="X461" s="117"/>
      <c r="Y461" s="117"/>
      <c r="Z461" s="117"/>
      <c r="AA461" s="117"/>
      <c r="AB461" s="117"/>
      <c r="AC461" s="117"/>
      <c r="AD461" s="117"/>
      <c r="AE461" s="117"/>
      <c r="AF461" s="117"/>
      <c r="AG461" s="117"/>
      <c r="AH461" s="117"/>
      <c r="AI461" s="117"/>
      <c r="AJ461" s="117"/>
      <c r="AK461" s="117"/>
      <c r="AL461" s="117"/>
      <c r="AM461" s="117"/>
      <c r="AN461" s="117"/>
      <c r="AO461" s="117"/>
      <c r="AP461" s="117"/>
      <c r="AQ461" s="117"/>
      <c r="AR461" s="117"/>
      <c r="AS461" s="117"/>
      <c r="AT461" s="117"/>
      <c r="AU461" s="117"/>
      <c r="AV461" s="117"/>
      <c r="AW461" s="117"/>
      <c r="AX461" s="117"/>
      <c r="AY461" s="117"/>
      <c r="AZ461" s="117"/>
      <c r="BA461" s="117"/>
      <c r="BB461" s="117"/>
      <c r="BC461" s="117"/>
      <c r="BD461" s="117"/>
      <c r="BE461" s="117"/>
      <c r="BF461" s="117"/>
      <c r="BG461" s="117"/>
      <c r="BH461" s="117"/>
      <c r="BI461" s="117"/>
      <c r="BJ461" s="117"/>
      <c r="BK461" s="117"/>
      <c r="BL461" s="117"/>
      <c r="BM461" s="117"/>
      <c r="BN461" s="117"/>
      <c r="BO461" s="117"/>
      <c r="BP461" s="117"/>
      <c r="BQ461" s="117"/>
      <c r="BR461" s="117"/>
      <c r="BS461" s="117"/>
      <c r="BT461" s="117"/>
      <c r="BU461" s="117"/>
      <c r="BV461" s="117"/>
      <c r="BW461" s="117"/>
      <c r="BX461" s="117"/>
      <c r="BY461" s="117"/>
      <c r="BZ461" s="117"/>
      <c r="CA461" s="117"/>
      <c r="CB461" s="117"/>
      <c r="CC461" s="117"/>
      <c r="CD461" s="117"/>
      <c r="CE461" s="117"/>
      <c r="CF461" s="117"/>
      <c r="CG461" s="117"/>
      <c r="CH461" s="117"/>
      <c r="CI461" s="117"/>
      <c r="CJ461" s="117"/>
      <c r="CK461" s="117"/>
      <c r="CL461" s="117"/>
      <c r="CM461" s="117"/>
      <c r="CN461" s="117"/>
      <c r="CO461" s="117"/>
      <c r="CP461" s="117"/>
      <c r="CQ461" s="117"/>
      <c r="CR461" s="117"/>
      <c r="CS461" s="117"/>
      <c r="CT461" s="117"/>
      <c r="CU461" s="117"/>
      <c r="CV461" s="117"/>
      <c r="CW461" s="117"/>
      <c r="CX461" s="117"/>
      <c r="CY461" s="117"/>
      <c r="CZ461" s="117"/>
      <c r="DA461" s="117"/>
      <c r="DB461" s="117"/>
      <c r="DC461" s="117"/>
      <c r="DD461" s="117"/>
      <c r="DE461" s="117"/>
      <c r="DF461" s="117"/>
      <c r="DG461" s="117"/>
      <c r="DH461" s="117"/>
      <c r="DI461" s="117"/>
      <c r="DJ461" s="117"/>
      <c r="DK461" s="117"/>
      <c r="DL461" s="117"/>
      <c r="DM461" s="117"/>
      <c r="DN461" s="117"/>
      <c r="DO461" s="117"/>
      <c r="DP461" s="117"/>
      <c r="DQ461" s="117"/>
      <c r="DR461" s="117"/>
      <c r="DS461" s="117"/>
      <c r="DT461" s="117"/>
      <c r="DU461" s="117"/>
      <c r="DV461" s="117"/>
      <c r="DW461" s="117"/>
      <c r="DX461" s="117"/>
      <c r="DY461" s="117"/>
      <c r="DZ461" s="117"/>
      <c r="EA461" s="117"/>
      <c r="EB461" s="117"/>
      <c r="EC461" s="117"/>
      <c r="ED461" s="117"/>
      <c r="EE461" s="117"/>
      <c r="EF461" s="117"/>
      <c r="EG461" s="117"/>
      <c r="EH461" s="117"/>
      <c r="EI461" s="117"/>
      <c r="EJ461" s="117"/>
      <c r="EK461" s="117"/>
      <c r="EL461" s="117"/>
      <c r="EM461" s="117"/>
      <c r="EN461" s="117"/>
      <c r="EO461" s="117"/>
      <c r="EP461" s="117"/>
      <c r="EQ461" s="117"/>
      <c r="ER461" s="117"/>
      <c r="ES461" s="117"/>
      <c r="ET461" s="117"/>
      <c r="EU461" s="117"/>
      <c r="EV461" s="117"/>
      <c r="EW461" s="117"/>
      <c r="EX461" s="117"/>
      <c r="EY461" s="117"/>
      <c r="EZ461" s="117"/>
      <c r="FA461" s="117"/>
      <c r="FB461" s="117"/>
      <c r="FC461" s="117"/>
      <c r="FD461" s="117"/>
      <c r="FE461" s="117"/>
      <c r="FF461" s="117"/>
      <c r="FG461" s="117"/>
      <c r="FH461" s="117"/>
      <c r="FI461" s="117"/>
      <c r="FJ461" s="117"/>
      <c r="FK461" s="117"/>
      <c r="FL461" s="117"/>
      <c r="FM461" s="117"/>
      <c r="FN461" s="117"/>
      <c r="FO461" s="117"/>
      <c r="FP461" s="117"/>
      <c r="FQ461" s="117"/>
      <c r="FR461" s="117"/>
      <c r="FS461" s="117"/>
      <c r="FT461" s="117"/>
      <c r="FU461" s="117"/>
      <c r="FV461" s="117"/>
      <c r="FW461" s="117"/>
      <c r="FX461" s="117"/>
      <c r="FY461" s="117"/>
      <c r="FZ461" s="117"/>
      <c r="GA461" s="117"/>
      <c r="GB461" s="117"/>
      <c r="GC461" s="117"/>
      <c r="GD461" s="117"/>
      <c r="GE461" s="117"/>
      <c r="GF461" s="117"/>
      <c r="GG461" s="117"/>
      <c r="GH461" s="117"/>
      <c r="GI461" s="117"/>
      <c r="GJ461" s="117"/>
      <c r="GK461" s="117"/>
      <c r="GL461" s="117"/>
      <c r="GM461" s="117"/>
      <c r="GN461" s="117"/>
      <c r="GO461" s="117"/>
      <c r="GP461" s="117"/>
      <c r="GQ461" s="117"/>
      <c r="GR461" s="117"/>
      <c r="GS461" s="117"/>
      <c r="GT461" s="117"/>
      <c r="GU461" s="117"/>
      <c r="GV461" s="117"/>
      <c r="GW461" s="117"/>
      <c r="GX461" s="117"/>
      <c r="GY461" s="117"/>
      <c r="GZ461" s="117"/>
      <c r="HA461" s="117"/>
      <c r="HB461" s="117"/>
      <c r="HC461" s="117"/>
      <c r="HD461" s="117"/>
      <c r="HE461" s="117"/>
      <c r="HF461" s="117"/>
      <c r="HG461" s="117"/>
      <c r="HH461" s="117"/>
      <c r="HI461" s="117"/>
      <c r="HJ461" s="117"/>
      <c r="HK461" s="117"/>
      <c r="HL461" s="117"/>
      <c r="HM461" s="117"/>
      <c r="HN461" s="117"/>
      <c r="HO461" s="117"/>
      <c r="HP461" s="117"/>
      <c r="HQ461" s="117"/>
      <c r="HR461" s="117"/>
      <c r="HS461" s="117"/>
      <c r="HT461" s="117"/>
      <c r="HU461" s="117"/>
      <c r="HV461" s="117"/>
      <c r="HW461" s="117"/>
      <c r="HX461" s="117"/>
      <c r="HY461" s="117"/>
      <c r="HZ461" s="117"/>
      <c r="IA461" s="117"/>
      <c r="IB461" s="117"/>
      <c r="IC461" s="117"/>
      <c r="ID461" s="117"/>
      <c r="IE461" s="117"/>
      <c r="IF461" s="117"/>
      <c r="IG461" s="117"/>
      <c r="IH461" s="117"/>
      <c r="II461" s="117"/>
      <c r="IJ461" s="117"/>
      <c r="IK461" s="117"/>
      <c r="IL461" s="117"/>
      <c r="IM461" s="117"/>
      <c r="IN461" s="117"/>
      <c r="IO461" s="117"/>
      <c r="IP461" s="117"/>
      <c r="IQ461" s="117"/>
      <c r="IR461" s="117"/>
      <c r="IS461" s="117"/>
      <c r="IT461" s="117"/>
      <c r="IU461" s="117"/>
      <c r="IV461" s="117"/>
      <c r="IW461" s="117"/>
    </row>
    <row r="462" customFormat="false" ht="12.75" hidden="false" customHeight="false" outlineLevel="0" collapsed="false">
      <c r="A462" s="117"/>
      <c r="B462" s="128"/>
      <c r="L462" s="117"/>
      <c r="M462" s="117"/>
      <c r="N462" s="117"/>
      <c r="O462" s="117"/>
      <c r="P462" s="117"/>
      <c r="Q462" s="117"/>
      <c r="R462" s="117"/>
      <c r="S462" s="117"/>
      <c r="T462" s="117"/>
      <c r="U462" s="117"/>
      <c r="V462" s="117"/>
      <c r="W462" s="117"/>
      <c r="X462" s="117"/>
      <c r="Y462" s="117"/>
      <c r="Z462" s="117"/>
      <c r="AA462" s="117"/>
      <c r="AB462" s="117"/>
      <c r="AC462" s="117"/>
      <c r="AD462" s="117"/>
      <c r="AE462" s="117"/>
      <c r="AF462" s="117"/>
      <c r="AG462" s="117"/>
      <c r="AH462" s="117"/>
      <c r="AI462" s="117"/>
      <c r="AJ462" s="117"/>
      <c r="AK462" s="117"/>
      <c r="AL462" s="117"/>
      <c r="AM462" s="117"/>
      <c r="AN462" s="117"/>
      <c r="AO462" s="117"/>
      <c r="AP462" s="117"/>
      <c r="AQ462" s="117"/>
      <c r="AR462" s="117"/>
      <c r="AS462" s="117"/>
      <c r="AT462" s="117"/>
      <c r="AU462" s="117"/>
      <c r="AV462" s="117"/>
      <c r="AW462" s="117"/>
      <c r="AX462" s="117"/>
      <c r="AY462" s="117"/>
      <c r="AZ462" s="117"/>
      <c r="BA462" s="117"/>
      <c r="BB462" s="117"/>
      <c r="BC462" s="117"/>
      <c r="BD462" s="117"/>
      <c r="BE462" s="117"/>
      <c r="BF462" s="117"/>
      <c r="BG462" s="117"/>
      <c r="BH462" s="117"/>
      <c r="BI462" s="117"/>
      <c r="BJ462" s="117"/>
      <c r="BK462" s="117"/>
      <c r="BL462" s="117"/>
      <c r="BM462" s="117"/>
      <c r="BN462" s="117"/>
      <c r="BO462" s="117"/>
      <c r="BP462" s="117"/>
      <c r="BQ462" s="117"/>
      <c r="BR462" s="117"/>
      <c r="BS462" s="117"/>
      <c r="BT462" s="117"/>
      <c r="BU462" s="117"/>
      <c r="BV462" s="117"/>
      <c r="BW462" s="117"/>
      <c r="BX462" s="117"/>
      <c r="BY462" s="117"/>
      <c r="BZ462" s="117"/>
      <c r="CA462" s="117"/>
      <c r="CB462" s="117"/>
      <c r="CC462" s="117"/>
      <c r="CD462" s="117"/>
      <c r="CE462" s="117"/>
      <c r="CF462" s="117"/>
      <c r="CG462" s="117"/>
      <c r="CH462" s="117"/>
      <c r="CI462" s="117"/>
      <c r="CJ462" s="117"/>
      <c r="CK462" s="117"/>
      <c r="CL462" s="117"/>
      <c r="CM462" s="117"/>
      <c r="CN462" s="117"/>
      <c r="CO462" s="117"/>
      <c r="CP462" s="117"/>
      <c r="CQ462" s="117"/>
      <c r="CR462" s="117"/>
      <c r="CS462" s="117"/>
      <c r="CT462" s="117"/>
      <c r="CU462" s="117"/>
      <c r="CV462" s="117"/>
      <c r="CW462" s="117"/>
      <c r="CX462" s="117"/>
      <c r="CY462" s="117"/>
      <c r="CZ462" s="117"/>
      <c r="DA462" s="117"/>
      <c r="DB462" s="117"/>
      <c r="DC462" s="117"/>
      <c r="DD462" s="117"/>
      <c r="DE462" s="117"/>
      <c r="DF462" s="117"/>
      <c r="DG462" s="117"/>
      <c r="DH462" s="117"/>
      <c r="DI462" s="117"/>
      <c r="DJ462" s="117"/>
      <c r="DK462" s="117"/>
      <c r="DL462" s="117"/>
      <c r="DM462" s="117"/>
      <c r="DN462" s="117"/>
      <c r="DO462" s="117"/>
      <c r="DP462" s="117"/>
      <c r="DQ462" s="117"/>
      <c r="DR462" s="117"/>
      <c r="DS462" s="117"/>
      <c r="DT462" s="117"/>
      <c r="DU462" s="117"/>
      <c r="DV462" s="117"/>
      <c r="DW462" s="117"/>
      <c r="DX462" s="117"/>
      <c r="DY462" s="117"/>
      <c r="DZ462" s="117"/>
      <c r="EA462" s="117"/>
      <c r="EB462" s="117"/>
      <c r="EC462" s="117"/>
      <c r="ED462" s="117"/>
      <c r="EE462" s="117"/>
      <c r="EF462" s="117"/>
      <c r="EG462" s="117"/>
      <c r="EH462" s="117"/>
      <c r="EI462" s="117"/>
      <c r="EJ462" s="117"/>
      <c r="EK462" s="117"/>
      <c r="EL462" s="117"/>
      <c r="EM462" s="117"/>
      <c r="EN462" s="117"/>
      <c r="EO462" s="117"/>
      <c r="EP462" s="117"/>
      <c r="EQ462" s="117"/>
      <c r="ER462" s="117"/>
      <c r="ES462" s="117"/>
      <c r="ET462" s="117"/>
      <c r="EU462" s="117"/>
      <c r="EV462" s="117"/>
      <c r="EW462" s="117"/>
      <c r="EX462" s="117"/>
      <c r="EY462" s="117"/>
      <c r="EZ462" s="117"/>
      <c r="FA462" s="117"/>
      <c r="FB462" s="117"/>
      <c r="FC462" s="117"/>
      <c r="FD462" s="117"/>
      <c r="FE462" s="117"/>
      <c r="FF462" s="117"/>
      <c r="FG462" s="117"/>
      <c r="FH462" s="117"/>
      <c r="FI462" s="117"/>
      <c r="FJ462" s="117"/>
      <c r="FK462" s="117"/>
      <c r="FL462" s="117"/>
      <c r="FM462" s="117"/>
      <c r="FN462" s="117"/>
      <c r="FO462" s="117"/>
      <c r="FP462" s="117"/>
      <c r="FQ462" s="117"/>
      <c r="FR462" s="117"/>
      <c r="FS462" s="117"/>
      <c r="FT462" s="117"/>
      <c r="FU462" s="117"/>
      <c r="FV462" s="117"/>
      <c r="FW462" s="117"/>
      <c r="FX462" s="117"/>
      <c r="FY462" s="117"/>
      <c r="FZ462" s="117"/>
      <c r="GA462" s="117"/>
      <c r="GB462" s="117"/>
      <c r="GC462" s="117"/>
      <c r="GD462" s="117"/>
      <c r="GE462" s="117"/>
      <c r="GF462" s="117"/>
      <c r="GG462" s="117"/>
      <c r="GH462" s="117"/>
      <c r="GI462" s="117"/>
      <c r="GJ462" s="117"/>
      <c r="GK462" s="117"/>
      <c r="GL462" s="117"/>
      <c r="GM462" s="117"/>
      <c r="GN462" s="117"/>
      <c r="GO462" s="117"/>
      <c r="GP462" s="117"/>
      <c r="GQ462" s="117"/>
      <c r="GR462" s="117"/>
      <c r="GS462" s="117"/>
      <c r="GT462" s="117"/>
      <c r="GU462" s="117"/>
      <c r="GV462" s="117"/>
      <c r="GW462" s="117"/>
      <c r="GX462" s="117"/>
      <c r="GY462" s="117"/>
      <c r="GZ462" s="117"/>
      <c r="HA462" s="117"/>
      <c r="HB462" s="117"/>
      <c r="HC462" s="117"/>
      <c r="HD462" s="117"/>
      <c r="HE462" s="117"/>
      <c r="HF462" s="117"/>
      <c r="HG462" s="117"/>
      <c r="HH462" s="117"/>
      <c r="HI462" s="117"/>
      <c r="HJ462" s="117"/>
      <c r="HK462" s="117"/>
      <c r="HL462" s="117"/>
      <c r="HM462" s="117"/>
      <c r="HN462" s="117"/>
      <c r="HO462" s="117"/>
      <c r="HP462" s="117"/>
      <c r="HQ462" s="117"/>
      <c r="HR462" s="117"/>
      <c r="HS462" s="117"/>
      <c r="HT462" s="117"/>
      <c r="HU462" s="117"/>
      <c r="HV462" s="117"/>
      <c r="HW462" s="117"/>
      <c r="HX462" s="117"/>
      <c r="HY462" s="117"/>
      <c r="HZ462" s="117"/>
      <c r="IA462" s="117"/>
      <c r="IB462" s="117"/>
      <c r="IC462" s="117"/>
      <c r="ID462" s="117"/>
      <c r="IE462" s="117"/>
      <c r="IF462" s="117"/>
      <c r="IG462" s="117"/>
      <c r="IH462" s="117"/>
      <c r="II462" s="117"/>
      <c r="IJ462" s="117"/>
      <c r="IK462" s="117"/>
      <c r="IL462" s="117"/>
      <c r="IM462" s="117"/>
      <c r="IN462" s="117"/>
      <c r="IO462" s="117"/>
      <c r="IP462" s="117"/>
      <c r="IQ462" s="117"/>
      <c r="IR462" s="117"/>
      <c r="IS462" s="117"/>
      <c r="IT462" s="117"/>
      <c r="IU462" s="117"/>
      <c r="IV462" s="117"/>
      <c r="IW462" s="117"/>
    </row>
    <row r="463" customFormat="false" ht="12.75" hidden="false" customHeight="false" outlineLevel="0" collapsed="false">
      <c r="A463" s="117"/>
      <c r="B463" s="128"/>
      <c r="L463" s="117"/>
      <c r="M463" s="117"/>
      <c r="N463" s="117"/>
      <c r="O463" s="117"/>
      <c r="P463" s="117"/>
      <c r="Q463" s="117"/>
      <c r="R463" s="117"/>
      <c r="S463" s="117"/>
      <c r="T463" s="117"/>
      <c r="U463" s="117"/>
      <c r="V463" s="117"/>
      <c r="W463" s="117"/>
      <c r="X463" s="117"/>
      <c r="Y463" s="117"/>
      <c r="Z463" s="117"/>
      <c r="AA463" s="117"/>
      <c r="AB463" s="117"/>
      <c r="AC463" s="117"/>
      <c r="AD463" s="117"/>
      <c r="AE463" s="117"/>
      <c r="AF463" s="117"/>
      <c r="AG463" s="117"/>
      <c r="AH463" s="117"/>
      <c r="AI463" s="117"/>
      <c r="AJ463" s="117"/>
      <c r="AK463" s="117"/>
      <c r="AL463" s="117"/>
      <c r="AM463" s="117"/>
      <c r="AN463" s="117"/>
      <c r="AO463" s="117"/>
      <c r="AP463" s="117"/>
      <c r="AQ463" s="117"/>
      <c r="AR463" s="117"/>
      <c r="AS463" s="117"/>
      <c r="AT463" s="117"/>
      <c r="AU463" s="117"/>
      <c r="AV463" s="117"/>
      <c r="AW463" s="117"/>
      <c r="AX463" s="117"/>
      <c r="AY463" s="117"/>
      <c r="AZ463" s="117"/>
      <c r="BA463" s="117"/>
      <c r="BB463" s="117"/>
      <c r="BC463" s="117"/>
      <c r="BD463" s="117"/>
      <c r="BE463" s="117"/>
      <c r="BF463" s="117"/>
      <c r="BG463" s="117"/>
      <c r="BH463" s="117"/>
      <c r="BI463" s="117"/>
      <c r="BJ463" s="117"/>
      <c r="BK463" s="117"/>
      <c r="BL463" s="117"/>
      <c r="BM463" s="117"/>
      <c r="BN463" s="117"/>
      <c r="BO463" s="117"/>
      <c r="BP463" s="117"/>
      <c r="BQ463" s="117"/>
      <c r="BR463" s="117"/>
      <c r="BS463" s="117"/>
      <c r="BT463" s="117"/>
      <c r="BU463" s="117"/>
      <c r="BV463" s="117"/>
      <c r="BW463" s="117"/>
      <c r="BX463" s="117"/>
      <c r="BY463" s="117"/>
      <c r="BZ463" s="117"/>
      <c r="CA463" s="117"/>
      <c r="CB463" s="117"/>
      <c r="CC463" s="117"/>
      <c r="CD463" s="117"/>
      <c r="CE463" s="117"/>
      <c r="CF463" s="117"/>
      <c r="CG463" s="117"/>
      <c r="CH463" s="117"/>
      <c r="CI463" s="117"/>
      <c r="CJ463" s="117"/>
      <c r="CK463" s="117"/>
      <c r="CL463" s="117"/>
      <c r="CM463" s="117"/>
      <c r="CN463" s="117"/>
      <c r="CO463" s="117"/>
      <c r="CP463" s="117"/>
      <c r="CQ463" s="117"/>
      <c r="CR463" s="117"/>
      <c r="CS463" s="117"/>
      <c r="CT463" s="117"/>
      <c r="CU463" s="117"/>
      <c r="CV463" s="117"/>
      <c r="CW463" s="117"/>
      <c r="CX463" s="117"/>
      <c r="CY463" s="117"/>
      <c r="CZ463" s="117"/>
      <c r="DA463" s="117"/>
      <c r="DB463" s="117"/>
      <c r="DC463" s="117"/>
      <c r="DD463" s="117"/>
      <c r="DE463" s="117"/>
      <c r="DF463" s="117"/>
      <c r="DG463" s="117"/>
      <c r="DH463" s="117"/>
      <c r="DI463" s="117"/>
      <c r="DJ463" s="117"/>
      <c r="DK463" s="117"/>
      <c r="DL463" s="117"/>
      <c r="DM463" s="117"/>
      <c r="DN463" s="117"/>
      <c r="DO463" s="117"/>
      <c r="DP463" s="117"/>
      <c r="DQ463" s="117"/>
      <c r="DR463" s="117"/>
      <c r="DS463" s="117"/>
      <c r="DT463" s="117"/>
      <c r="DU463" s="117"/>
      <c r="DV463" s="117"/>
      <c r="DW463" s="117"/>
      <c r="DX463" s="117"/>
      <c r="DY463" s="117"/>
      <c r="DZ463" s="117"/>
      <c r="EA463" s="117"/>
      <c r="EB463" s="117"/>
      <c r="EC463" s="117"/>
      <c r="ED463" s="117"/>
      <c r="EE463" s="117"/>
      <c r="EF463" s="117"/>
      <c r="EG463" s="117"/>
      <c r="EH463" s="117"/>
      <c r="EI463" s="117"/>
      <c r="EJ463" s="117"/>
      <c r="EK463" s="117"/>
      <c r="EL463" s="117"/>
      <c r="EM463" s="117"/>
      <c r="EN463" s="117"/>
      <c r="EO463" s="117"/>
      <c r="EP463" s="117"/>
      <c r="EQ463" s="117"/>
      <c r="ER463" s="117"/>
      <c r="ES463" s="117"/>
      <c r="ET463" s="117"/>
      <c r="EU463" s="117"/>
      <c r="EV463" s="117"/>
      <c r="EW463" s="117"/>
      <c r="EX463" s="117"/>
      <c r="EY463" s="117"/>
      <c r="EZ463" s="117"/>
      <c r="FA463" s="117"/>
      <c r="FB463" s="117"/>
      <c r="FC463" s="117"/>
      <c r="FD463" s="117"/>
      <c r="FE463" s="117"/>
      <c r="FF463" s="117"/>
      <c r="FG463" s="117"/>
      <c r="FH463" s="117"/>
      <c r="FI463" s="117"/>
      <c r="FJ463" s="117"/>
      <c r="FK463" s="117"/>
      <c r="FL463" s="117"/>
      <c r="FM463" s="117"/>
      <c r="FN463" s="117"/>
      <c r="FO463" s="117"/>
      <c r="FP463" s="117"/>
      <c r="FQ463" s="117"/>
      <c r="FR463" s="117"/>
      <c r="FS463" s="117"/>
      <c r="FT463" s="117"/>
      <c r="FU463" s="117"/>
      <c r="FV463" s="117"/>
      <c r="FW463" s="117"/>
      <c r="FX463" s="117"/>
      <c r="FY463" s="117"/>
      <c r="FZ463" s="117"/>
      <c r="GA463" s="117"/>
      <c r="GB463" s="117"/>
      <c r="GC463" s="117"/>
      <c r="GD463" s="117"/>
      <c r="GE463" s="117"/>
      <c r="GF463" s="117"/>
      <c r="GG463" s="117"/>
      <c r="GH463" s="117"/>
      <c r="GI463" s="117"/>
      <c r="GJ463" s="117"/>
      <c r="GK463" s="117"/>
      <c r="GL463" s="117"/>
      <c r="GM463" s="117"/>
      <c r="GN463" s="117"/>
      <c r="GO463" s="117"/>
      <c r="GP463" s="117"/>
      <c r="GQ463" s="117"/>
      <c r="GR463" s="117"/>
      <c r="GS463" s="117"/>
      <c r="GT463" s="117"/>
      <c r="GU463" s="117"/>
      <c r="GV463" s="117"/>
      <c r="GW463" s="117"/>
      <c r="GX463" s="117"/>
      <c r="GY463" s="117"/>
      <c r="GZ463" s="117"/>
      <c r="HA463" s="117"/>
      <c r="HB463" s="117"/>
      <c r="HC463" s="117"/>
      <c r="HD463" s="117"/>
      <c r="HE463" s="117"/>
      <c r="HF463" s="117"/>
      <c r="HG463" s="117"/>
      <c r="HH463" s="117"/>
      <c r="HI463" s="117"/>
      <c r="HJ463" s="117"/>
      <c r="HK463" s="117"/>
      <c r="HL463" s="117"/>
      <c r="HM463" s="117"/>
      <c r="HN463" s="117"/>
      <c r="HO463" s="117"/>
      <c r="HP463" s="117"/>
      <c r="HQ463" s="117"/>
      <c r="HR463" s="117"/>
      <c r="HS463" s="117"/>
      <c r="HT463" s="117"/>
      <c r="HU463" s="117"/>
      <c r="HV463" s="117"/>
      <c r="HW463" s="117"/>
      <c r="HX463" s="117"/>
      <c r="HY463" s="117"/>
      <c r="HZ463" s="117"/>
      <c r="IA463" s="117"/>
      <c r="IB463" s="117"/>
      <c r="IC463" s="117"/>
      <c r="ID463" s="117"/>
      <c r="IE463" s="117"/>
      <c r="IF463" s="117"/>
      <c r="IG463" s="117"/>
      <c r="IH463" s="117"/>
      <c r="II463" s="117"/>
      <c r="IJ463" s="117"/>
      <c r="IK463" s="117"/>
      <c r="IL463" s="117"/>
      <c r="IM463" s="117"/>
      <c r="IN463" s="117"/>
      <c r="IO463" s="117"/>
      <c r="IP463" s="117"/>
      <c r="IQ463" s="117"/>
      <c r="IR463" s="117"/>
      <c r="IS463" s="117"/>
      <c r="IT463" s="117"/>
      <c r="IU463" s="117"/>
      <c r="IV463" s="117"/>
      <c r="IW463" s="117"/>
    </row>
    <row r="464" customFormat="false" ht="12.75" hidden="false" customHeight="false" outlineLevel="0" collapsed="false">
      <c r="A464" s="117"/>
      <c r="B464" s="128"/>
      <c r="L464" s="117"/>
      <c r="M464" s="117"/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  <c r="AA464" s="117"/>
      <c r="AB464" s="117"/>
      <c r="AC464" s="117"/>
      <c r="AD464" s="117"/>
      <c r="AE464" s="117"/>
      <c r="AF464" s="117"/>
      <c r="AG464" s="117"/>
      <c r="AH464" s="117"/>
      <c r="AI464" s="117"/>
      <c r="AJ464" s="117"/>
      <c r="AK464" s="117"/>
      <c r="AL464" s="117"/>
      <c r="AM464" s="117"/>
      <c r="AN464" s="117"/>
      <c r="AO464" s="117"/>
      <c r="AP464" s="117"/>
      <c r="AQ464" s="117"/>
      <c r="AR464" s="117"/>
      <c r="AS464" s="117"/>
      <c r="AT464" s="117"/>
      <c r="AU464" s="117"/>
      <c r="AV464" s="117"/>
      <c r="AW464" s="117"/>
      <c r="AX464" s="117"/>
      <c r="AY464" s="117"/>
      <c r="AZ464" s="117"/>
      <c r="BA464" s="117"/>
      <c r="BB464" s="117"/>
      <c r="BC464" s="117"/>
      <c r="BD464" s="117"/>
      <c r="BE464" s="117"/>
      <c r="BF464" s="117"/>
      <c r="BG464" s="117"/>
      <c r="BH464" s="117"/>
      <c r="BI464" s="117"/>
      <c r="BJ464" s="117"/>
      <c r="BK464" s="117"/>
      <c r="BL464" s="117"/>
      <c r="BM464" s="117"/>
      <c r="BN464" s="117"/>
      <c r="BO464" s="117"/>
      <c r="BP464" s="117"/>
      <c r="BQ464" s="117"/>
      <c r="BR464" s="117"/>
      <c r="BS464" s="117"/>
      <c r="BT464" s="117"/>
      <c r="BU464" s="117"/>
      <c r="BV464" s="117"/>
      <c r="BW464" s="117"/>
      <c r="BX464" s="117"/>
      <c r="BY464" s="117"/>
      <c r="BZ464" s="117"/>
      <c r="CA464" s="117"/>
      <c r="CB464" s="117"/>
      <c r="CC464" s="117"/>
      <c r="CD464" s="117"/>
      <c r="CE464" s="117"/>
      <c r="CF464" s="117"/>
      <c r="CG464" s="117"/>
      <c r="CH464" s="117"/>
      <c r="CI464" s="117"/>
      <c r="CJ464" s="117"/>
      <c r="CK464" s="117"/>
      <c r="CL464" s="117"/>
      <c r="CM464" s="117"/>
      <c r="CN464" s="117"/>
      <c r="CO464" s="117"/>
      <c r="CP464" s="117"/>
      <c r="CQ464" s="117"/>
      <c r="CR464" s="117"/>
      <c r="CS464" s="117"/>
      <c r="CT464" s="117"/>
      <c r="CU464" s="117"/>
      <c r="CV464" s="117"/>
      <c r="CW464" s="117"/>
      <c r="CX464" s="117"/>
      <c r="CY464" s="117"/>
      <c r="CZ464" s="117"/>
      <c r="DA464" s="117"/>
      <c r="DB464" s="117"/>
      <c r="DC464" s="117"/>
      <c r="DD464" s="117"/>
      <c r="DE464" s="117"/>
      <c r="DF464" s="117"/>
      <c r="DG464" s="117"/>
      <c r="DH464" s="117"/>
      <c r="DI464" s="117"/>
      <c r="DJ464" s="117"/>
      <c r="DK464" s="117"/>
      <c r="DL464" s="117"/>
      <c r="DM464" s="117"/>
      <c r="DN464" s="117"/>
      <c r="DO464" s="117"/>
      <c r="DP464" s="117"/>
      <c r="DQ464" s="117"/>
      <c r="DR464" s="117"/>
      <c r="DS464" s="117"/>
      <c r="DT464" s="117"/>
      <c r="DU464" s="117"/>
      <c r="DV464" s="117"/>
      <c r="DW464" s="117"/>
      <c r="DX464" s="117"/>
      <c r="DY464" s="117"/>
      <c r="DZ464" s="117"/>
      <c r="EA464" s="117"/>
      <c r="EB464" s="117"/>
      <c r="EC464" s="117"/>
      <c r="ED464" s="117"/>
      <c r="EE464" s="117"/>
      <c r="EF464" s="117"/>
      <c r="EG464" s="117"/>
      <c r="EH464" s="117"/>
      <c r="EI464" s="117"/>
      <c r="EJ464" s="117"/>
      <c r="EK464" s="117"/>
      <c r="EL464" s="117"/>
      <c r="EM464" s="117"/>
      <c r="EN464" s="117"/>
      <c r="EO464" s="117"/>
      <c r="EP464" s="117"/>
      <c r="EQ464" s="117"/>
      <c r="ER464" s="117"/>
      <c r="ES464" s="117"/>
      <c r="ET464" s="117"/>
      <c r="EU464" s="117"/>
      <c r="EV464" s="117"/>
      <c r="EW464" s="117"/>
      <c r="EX464" s="117"/>
      <c r="EY464" s="117"/>
      <c r="EZ464" s="117"/>
      <c r="FA464" s="117"/>
      <c r="FB464" s="117"/>
      <c r="FC464" s="117"/>
      <c r="FD464" s="117"/>
      <c r="FE464" s="117"/>
      <c r="FF464" s="117"/>
      <c r="FG464" s="117"/>
      <c r="FH464" s="117"/>
      <c r="FI464" s="117"/>
      <c r="FJ464" s="117"/>
      <c r="FK464" s="117"/>
      <c r="FL464" s="117"/>
      <c r="FM464" s="117"/>
      <c r="FN464" s="117"/>
      <c r="FO464" s="117"/>
      <c r="FP464" s="117"/>
      <c r="FQ464" s="117"/>
      <c r="FR464" s="117"/>
      <c r="FS464" s="117"/>
      <c r="FT464" s="117"/>
      <c r="FU464" s="117"/>
      <c r="FV464" s="117"/>
      <c r="FW464" s="117"/>
      <c r="FX464" s="117"/>
      <c r="FY464" s="117"/>
      <c r="FZ464" s="117"/>
      <c r="GA464" s="117"/>
      <c r="GB464" s="117"/>
      <c r="GC464" s="117"/>
      <c r="GD464" s="117"/>
      <c r="GE464" s="117"/>
      <c r="GF464" s="117"/>
      <c r="GG464" s="117"/>
      <c r="GH464" s="117"/>
      <c r="GI464" s="117"/>
      <c r="GJ464" s="117"/>
      <c r="GK464" s="117"/>
      <c r="GL464" s="117"/>
      <c r="GM464" s="117"/>
      <c r="GN464" s="117"/>
      <c r="GO464" s="117"/>
      <c r="GP464" s="117"/>
      <c r="GQ464" s="117"/>
      <c r="GR464" s="117"/>
      <c r="GS464" s="117"/>
      <c r="GT464" s="117"/>
      <c r="GU464" s="117"/>
      <c r="GV464" s="117"/>
      <c r="GW464" s="117"/>
      <c r="GX464" s="117"/>
      <c r="GY464" s="117"/>
      <c r="GZ464" s="117"/>
      <c r="HA464" s="117"/>
      <c r="HB464" s="117"/>
      <c r="HC464" s="117"/>
      <c r="HD464" s="117"/>
      <c r="HE464" s="117"/>
      <c r="HF464" s="117"/>
      <c r="HG464" s="117"/>
      <c r="HH464" s="117"/>
      <c r="HI464" s="117"/>
      <c r="HJ464" s="117"/>
      <c r="HK464" s="117"/>
      <c r="HL464" s="117"/>
      <c r="HM464" s="117"/>
      <c r="HN464" s="117"/>
      <c r="HO464" s="117"/>
      <c r="HP464" s="117"/>
      <c r="HQ464" s="117"/>
      <c r="HR464" s="117"/>
      <c r="HS464" s="117"/>
      <c r="HT464" s="117"/>
      <c r="HU464" s="117"/>
      <c r="HV464" s="117"/>
      <c r="HW464" s="117"/>
      <c r="HX464" s="117"/>
      <c r="HY464" s="117"/>
      <c r="HZ464" s="117"/>
      <c r="IA464" s="117"/>
      <c r="IB464" s="117"/>
      <c r="IC464" s="117"/>
      <c r="ID464" s="117"/>
      <c r="IE464" s="117"/>
      <c r="IF464" s="117"/>
      <c r="IG464" s="117"/>
      <c r="IH464" s="117"/>
      <c r="II464" s="117"/>
      <c r="IJ464" s="117"/>
      <c r="IK464" s="117"/>
      <c r="IL464" s="117"/>
      <c r="IM464" s="117"/>
      <c r="IN464" s="117"/>
      <c r="IO464" s="117"/>
      <c r="IP464" s="117"/>
      <c r="IQ464" s="117"/>
      <c r="IR464" s="117"/>
      <c r="IS464" s="117"/>
      <c r="IT464" s="117"/>
      <c r="IU464" s="117"/>
      <c r="IV464" s="117"/>
      <c r="IW464" s="117"/>
    </row>
    <row r="465" customFormat="false" ht="12.75" hidden="false" customHeight="false" outlineLevel="0" collapsed="false">
      <c r="A465" s="117"/>
      <c r="B465" s="128"/>
      <c r="L465" s="117"/>
      <c r="M465" s="117"/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  <c r="AA465" s="117"/>
      <c r="AB465" s="117"/>
      <c r="AC465" s="117"/>
      <c r="AD465" s="117"/>
      <c r="AE465" s="117"/>
      <c r="AF465" s="117"/>
      <c r="AG465" s="117"/>
      <c r="AH465" s="117"/>
      <c r="AI465" s="117"/>
      <c r="AJ465" s="117"/>
      <c r="AK465" s="117"/>
      <c r="AL465" s="117"/>
      <c r="AM465" s="117"/>
      <c r="AN465" s="117"/>
      <c r="AO465" s="117"/>
      <c r="AP465" s="117"/>
      <c r="AQ465" s="117"/>
      <c r="AR465" s="117"/>
      <c r="AS465" s="117"/>
      <c r="AT465" s="117"/>
      <c r="AU465" s="117"/>
      <c r="AV465" s="117"/>
      <c r="AW465" s="117"/>
      <c r="AX465" s="117"/>
      <c r="AY465" s="117"/>
      <c r="AZ465" s="117"/>
      <c r="BA465" s="117"/>
      <c r="BB465" s="117"/>
      <c r="BC465" s="117"/>
      <c r="BD465" s="117"/>
      <c r="BE465" s="117"/>
      <c r="BF465" s="117"/>
      <c r="BG465" s="117"/>
      <c r="BH465" s="117"/>
      <c r="BI465" s="117"/>
      <c r="BJ465" s="117"/>
      <c r="BK465" s="117"/>
      <c r="BL465" s="117"/>
      <c r="BM465" s="117"/>
      <c r="BN465" s="117"/>
      <c r="BO465" s="117"/>
      <c r="BP465" s="117"/>
      <c r="BQ465" s="117"/>
      <c r="BR465" s="117"/>
      <c r="BS465" s="117"/>
      <c r="BT465" s="117"/>
      <c r="BU465" s="117"/>
      <c r="BV465" s="117"/>
      <c r="BW465" s="117"/>
      <c r="BX465" s="117"/>
      <c r="BY465" s="117"/>
      <c r="BZ465" s="117"/>
      <c r="CA465" s="117"/>
      <c r="CB465" s="117"/>
      <c r="CC465" s="117"/>
      <c r="CD465" s="117"/>
      <c r="CE465" s="117"/>
      <c r="CF465" s="117"/>
      <c r="CG465" s="117"/>
      <c r="CH465" s="117"/>
      <c r="CI465" s="117"/>
      <c r="CJ465" s="117"/>
      <c r="CK465" s="117"/>
      <c r="CL465" s="117"/>
      <c r="CM465" s="117"/>
      <c r="CN465" s="117"/>
      <c r="CO465" s="117"/>
      <c r="CP465" s="117"/>
      <c r="CQ465" s="117"/>
      <c r="CR465" s="117"/>
      <c r="CS465" s="117"/>
      <c r="CT465" s="117"/>
      <c r="CU465" s="117"/>
      <c r="CV465" s="117"/>
      <c r="CW465" s="117"/>
      <c r="CX465" s="117"/>
      <c r="CY465" s="117"/>
      <c r="CZ465" s="117"/>
      <c r="DA465" s="117"/>
      <c r="DB465" s="117"/>
      <c r="DC465" s="117"/>
      <c r="DD465" s="117"/>
      <c r="DE465" s="117"/>
      <c r="DF465" s="117"/>
      <c r="DG465" s="117"/>
      <c r="DH465" s="117"/>
      <c r="DI465" s="117"/>
      <c r="DJ465" s="117"/>
      <c r="DK465" s="117"/>
      <c r="DL465" s="117"/>
      <c r="DM465" s="117"/>
      <c r="DN465" s="117"/>
      <c r="DO465" s="117"/>
      <c r="DP465" s="117"/>
      <c r="DQ465" s="117"/>
      <c r="DR465" s="117"/>
      <c r="DS465" s="117"/>
      <c r="DT465" s="117"/>
      <c r="DU465" s="117"/>
      <c r="DV465" s="117"/>
      <c r="DW465" s="117"/>
      <c r="DX465" s="117"/>
      <c r="DY465" s="117"/>
      <c r="DZ465" s="117"/>
      <c r="EA465" s="117"/>
      <c r="EB465" s="117"/>
      <c r="EC465" s="117"/>
      <c r="ED465" s="117"/>
      <c r="EE465" s="117"/>
      <c r="EF465" s="117"/>
      <c r="EG465" s="117"/>
      <c r="EH465" s="117"/>
      <c r="EI465" s="117"/>
      <c r="EJ465" s="117"/>
      <c r="EK465" s="117"/>
      <c r="EL465" s="117"/>
      <c r="EM465" s="117"/>
      <c r="EN465" s="117"/>
      <c r="EO465" s="117"/>
      <c r="EP465" s="117"/>
      <c r="EQ465" s="117"/>
      <c r="ER465" s="117"/>
      <c r="ES465" s="117"/>
      <c r="ET465" s="117"/>
      <c r="EU465" s="117"/>
      <c r="EV465" s="117"/>
      <c r="EW465" s="117"/>
      <c r="EX465" s="117"/>
      <c r="EY465" s="117"/>
      <c r="EZ465" s="117"/>
      <c r="FA465" s="117"/>
      <c r="FB465" s="117"/>
      <c r="FC465" s="117"/>
      <c r="FD465" s="117"/>
      <c r="FE465" s="117"/>
      <c r="FF465" s="117"/>
      <c r="FG465" s="117"/>
      <c r="FH465" s="117"/>
      <c r="FI465" s="117"/>
      <c r="FJ465" s="117"/>
      <c r="FK465" s="117"/>
      <c r="FL465" s="117"/>
      <c r="FM465" s="117"/>
      <c r="FN465" s="117"/>
      <c r="FO465" s="117"/>
      <c r="FP465" s="117"/>
      <c r="FQ465" s="117"/>
      <c r="FR465" s="117"/>
      <c r="FS465" s="117"/>
      <c r="FT465" s="117"/>
      <c r="FU465" s="117"/>
      <c r="FV465" s="117"/>
      <c r="FW465" s="117"/>
      <c r="FX465" s="117"/>
      <c r="FY465" s="117"/>
      <c r="FZ465" s="117"/>
      <c r="GA465" s="117"/>
      <c r="GB465" s="117"/>
      <c r="GC465" s="117"/>
      <c r="GD465" s="117"/>
      <c r="GE465" s="117"/>
      <c r="GF465" s="117"/>
      <c r="GG465" s="117"/>
      <c r="GH465" s="117"/>
      <c r="GI465" s="117"/>
      <c r="GJ465" s="117"/>
      <c r="GK465" s="117"/>
      <c r="GL465" s="117"/>
      <c r="GM465" s="117"/>
      <c r="GN465" s="117"/>
      <c r="GO465" s="117"/>
      <c r="GP465" s="117"/>
      <c r="GQ465" s="117"/>
      <c r="GR465" s="117"/>
      <c r="GS465" s="117"/>
      <c r="GT465" s="117"/>
      <c r="GU465" s="117"/>
      <c r="GV465" s="117"/>
      <c r="GW465" s="117"/>
      <c r="GX465" s="117"/>
      <c r="GY465" s="117"/>
      <c r="GZ465" s="117"/>
      <c r="HA465" s="117"/>
      <c r="HB465" s="117"/>
      <c r="HC465" s="117"/>
      <c r="HD465" s="117"/>
      <c r="HE465" s="117"/>
      <c r="HF465" s="117"/>
      <c r="HG465" s="117"/>
      <c r="HH465" s="117"/>
      <c r="HI465" s="117"/>
      <c r="HJ465" s="117"/>
      <c r="HK465" s="117"/>
      <c r="HL465" s="117"/>
      <c r="HM465" s="117"/>
      <c r="HN465" s="117"/>
      <c r="HO465" s="117"/>
      <c r="HP465" s="117"/>
      <c r="HQ465" s="117"/>
      <c r="HR465" s="117"/>
      <c r="HS465" s="117"/>
      <c r="HT465" s="117"/>
      <c r="HU465" s="117"/>
      <c r="HV465" s="117"/>
      <c r="HW465" s="117"/>
      <c r="HX465" s="117"/>
      <c r="HY465" s="117"/>
      <c r="HZ465" s="117"/>
      <c r="IA465" s="117"/>
      <c r="IB465" s="117"/>
      <c r="IC465" s="117"/>
      <c r="ID465" s="117"/>
      <c r="IE465" s="117"/>
      <c r="IF465" s="117"/>
      <c r="IG465" s="117"/>
      <c r="IH465" s="117"/>
      <c r="II465" s="117"/>
      <c r="IJ465" s="117"/>
      <c r="IK465" s="117"/>
      <c r="IL465" s="117"/>
      <c r="IM465" s="117"/>
      <c r="IN465" s="117"/>
      <c r="IO465" s="117"/>
      <c r="IP465" s="117"/>
      <c r="IQ465" s="117"/>
      <c r="IR465" s="117"/>
      <c r="IS465" s="117"/>
      <c r="IT465" s="117"/>
      <c r="IU465" s="117"/>
      <c r="IV465" s="117"/>
      <c r="IW465" s="117"/>
    </row>
    <row r="466" customFormat="false" ht="12.75" hidden="false" customHeight="false" outlineLevel="0" collapsed="false">
      <c r="A466" s="117"/>
      <c r="B466" s="128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  <c r="Z466" s="117"/>
      <c r="AA466" s="117"/>
      <c r="AB466" s="117"/>
      <c r="AC466" s="117"/>
      <c r="AD466" s="117"/>
      <c r="AE466" s="117"/>
      <c r="AF466" s="117"/>
      <c r="AG466" s="117"/>
      <c r="AH466" s="117"/>
      <c r="AI466" s="117"/>
      <c r="AJ466" s="117"/>
      <c r="AK466" s="117"/>
      <c r="AL466" s="117"/>
      <c r="AM466" s="117"/>
      <c r="AN466" s="117"/>
      <c r="AO466" s="117"/>
      <c r="AP466" s="117"/>
      <c r="AQ466" s="117"/>
      <c r="AR466" s="117"/>
      <c r="AS466" s="117"/>
      <c r="AT466" s="117"/>
      <c r="AU466" s="117"/>
      <c r="AV466" s="117"/>
      <c r="AW466" s="117"/>
      <c r="AX466" s="117"/>
      <c r="AY466" s="117"/>
      <c r="AZ466" s="117"/>
      <c r="BA466" s="117"/>
      <c r="BB466" s="117"/>
      <c r="BC466" s="117"/>
      <c r="BD466" s="117"/>
      <c r="BE466" s="117"/>
      <c r="BF466" s="117"/>
      <c r="BG466" s="117"/>
      <c r="BH466" s="117"/>
      <c r="BI466" s="117"/>
      <c r="BJ466" s="117"/>
      <c r="BK466" s="117"/>
      <c r="BL466" s="117"/>
      <c r="BM466" s="117"/>
      <c r="BN466" s="117"/>
      <c r="BO466" s="117"/>
      <c r="BP466" s="117"/>
      <c r="BQ466" s="117"/>
      <c r="BR466" s="117"/>
      <c r="BS466" s="117"/>
      <c r="BT466" s="117"/>
      <c r="BU466" s="117"/>
      <c r="BV466" s="117"/>
      <c r="BW466" s="117"/>
      <c r="BX466" s="117"/>
      <c r="BY466" s="117"/>
      <c r="BZ466" s="117"/>
      <c r="CA466" s="117"/>
      <c r="CB466" s="117"/>
      <c r="CC466" s="117"/>
      <c r="CD466" s="117"/>
      <c r="CE466" s="117"/>
      <c r="CF466" s="117"/>
      <c r="CG466" s="117"/>
      <c r="CH466" s="117"/>
      <c r="CI466" s="117"/>
      <c r="CJ466" s="117"/>
      <c r="CK466" s="117"/>
      <c r="CL466" s="117"/>
      <c r="CM466" s="117"/>
      <c r="CN466" s="117"/>
      <c r="CO466" s="117"/>
      <c r="CP466" s="117"/>
      <c r="CQ466" s="117"/>
      <c r="CR466" s="117"/>
      <c r="CS466" s="117"/>
      <c r="CT466" s="117"/>
      <c r="CU466" s="117"/>
      <c r="CV466" s="117"/>
      <c r="CW466" s="117"/>
      <c r="CX466" s="117"/>
      <c r="CY466" s="117"/>
      <c r="CZ466" s="117"/>
      <c r="DA466" s="117"/>
      <c r="DB466" s="117"/>
      <c r="DC466" s="117"/>
      <c r="DD466" s="117"/>
      <c r="DE466" s="117"/>
      <c r="DF466" s="117"/>
      <c r="DG466" s="117"/>
      <c r="DH466" s="117"/>
      <c r="DI466" s="117"/>
      <c r="DJ466" s="117"/>
      <c r="DK466" s="117"/>
      <c r="DL466" s="117"/>
      <c r="DM466" s="117"/>
      <c r="DN466" s="117"/>
      <c r="DO466" s="117"/>
      <c r="DP466" s="117"/>
      <c r="DQ466" s="117"/>
      <c r="DR466" s="117"/>
      <c r="DS466" s="117"/>
      <c r="DT466" s="117"/>
      <c r="DU466" s="117"/>
      <c r="DV466" s="117"/>
      <c r="DW466" s="117"/>
      <c r="DX466" s="117"/>
      <c r="DY466" s="117"/>
      <c r="DZ466" s="117"/>
      <c r="EA466" s="117"/>
      <c r="EB466" s="117"/>
      <c r="EC466" s="117"/>
      <c r="ED466" s="117"/>
      <c r="EE466" s="117"/>
      <c r="EF466" s="117"/>
      <c r="EG466" s="117"/>
      <c r="EH466" s="117"/>
      <c r="EI466" s="117"/>
      <c r="EJ466" s="117"/>
      <c r="EK466" s="117"/>
      <c r="EL466" s="117"/>
      <c r="EM466" s="117"/>
      <c r="EN466" s="117"/>
      <c r="EO466" s="117"/>
      <c r="EP466" s="117"/>
      <c r="EQ466" s="117"/>
      <c r="ER466" s="117"/>
      <c r="ES466" s="117"/>
      <c r="ET466" s="117"/>
      <c r="EU466" s="117"/>
      <c r="EV466" s="117"/>
      <c r="EW466" s="117"/>
      <c r="EX466" s="117"/>
      <c r="EY466" s="117"/>
      <c r="EZ466" s="117"/>
      <c r="FA466" s="117"/>
      <c r="FB466" s="117"/>
      <c r="FC466" s="117"/>
      <c r="FD466" s="117"/>
      <c r="FE466" s="117"/>
      <c r="FF466" s="117"/>
      <c r="FG466" s="117"/>
      <c r="FH466" s="117"/>
      <c r="FI466" s="117"/>
      <c r="FJ466" s="117"/>
      <c r="FK466" s="117"/>
      <c r="FL466" s="117"/>
      <c r="FM466" s="117"/>
      <c r="FN466" s="117"/>
      <c r="FO466" s="117"/>
      <c r="FP466" s="117"/>
      <c r="FQ466" s="117"/>
      <c r="FR466" s="117"/>
      <c r="FS466" s="117"/>
      <c r="FT466" s="117"/>
      <c r="FU466" s="117"/>
      <c r="FV466" s="117"/>
      <c r="FW466" s="117"/>
      <c r="FX466" s="117"/>
      <c r="FY466" s="117"/>
      <c r="FZ466" s="117"/>
      <c r="GA466" s="117"/>
      <c r="GB466" s="117"/>
      <c r="GC466" s="117"/>
      <c r="GD466" s="117"/>
      <c r="GE466" s="117"/>
      <c r="GF466" s="117"/>
      <c r="GG466" s="117"/>
      <c r="GH466" s="117"/>
      <c r="GI466" s="117"/>
      <c r="GJ466" s="117"/>
      <c r="GK466" s="117"/>
      <c r="GL466" s="117"/>
      <c r="GM466" s="117"/>
      <c r="GN466" s="117"/>
      <c r="GO466" s="117"/>
      <c r="GP466" s="117"/>
      <c r="GQ466" s="117"/>
      <c r="GR466" s="117"/>
      <c r="GS466" s="117"/>
      <c r="GT466" s="117"/>
      <c r="GU466" s="117"/>
      <c r="GV466" s="117"/>
      <c r="GW466" s="117"/>
      <c r="GX466" s="117"/>
      <c r="GY466" s="117"/>
      <c r="GZ466" s="117"/>
      <c r="HA466" s="117"/>
      <c r="HB466" s="117"/>
      <c r="HC466" s="117"/>
      <c r="HD466" s="117"/>
      <c r="HE466" s="117"/>
      <c r="HF466" s="117"/>
      <c r="HG466" s="117"/>
      <c r="HH466" s="117"/>
      <c r="HI466" s="117"/>
      <c r="HJ466" s="117"/>
      <c r="HK466" s="117"/>
      <c r="HL466" s="117"/>
      <c r="HM466" s="117"/>
      <c r="HN466" s="117"/>
      <c r="HO466" s="117"/>
      <c r="HP466" s="117"/>
      <c r="HQ466" s="117"/>
      <c r="HR466" s="117"/>
      <c r="HS466" s="117"/>
      <c r="HT466" s="117"/>
      <c r="HU466" s="117"/>
      <c r="HV466" s="117"/>
      <c r="HW466" s="117"/>
      <c r="HX466" s="117"/>
      <c r="HY466" s="117"/>
      <c r="HZ466" s="117"/>
      <c r="IA466" s="117"/>
      <c r="IB466" s="117"/>
      <c r="IC466" s="117"/>
      <c r="ID466" s="117"/>
      <c r="IE466" s="117"/>
      <c r="IF466" s="117"/>
      <c r="IG466" s="117"/>
      <c r="IH466" s="117"/>
      <c r="II466" s="117"/>
      <c r="IJ466" s="117"/>
      <c r="IK466" s="117"/>
      <c r="IL466" s="117"/>
      <c r="IM466" s="117"/>
      <c r="IN466" s="117"/>
      <c r="IO466" s="117"/>
      <c r="IP466" s="117"/>
      <c r="IQ466" s="117"/>
      <c r="IR466" s="117"/>
      <c r="IS466" s="117"/>
      <c r="IT466" s="117"/>
      <c r="IU466" s="117"/>
      <c r="IV466" s="117"/>
      <c r="IW466" s="117"/>
    </row>
    <row r="467" customFormat="false" ht="12.75" hidden="false" customHeight="false" outlineLevel="0" collapsed="false">
      <c r="A467" s="117"/>
      <c r="B467" s="128"/>
      <c r="L467" s="117"/>
      <c r="M467" s="117"/>
      <c r="N467" s="117"/>
      <c r="O467" s="117"/>
      <c r="P467" s="117"/>
      <c r="Q467" s="117"/>
      <c r="R467" s="117"/>
      <c r="S467" s="117"/>
      <c r="T467" s="117"/>
      <c r="U467" s="117"/>
      <c r="V467" s="117"/>
      <c r="W467" s="117"/>
      <c r="X467" s="117"/>
      <c r="Y467" s="117"/>
      <c r="Z467" s="117"/>
      <c r="AA467" s="117"/>
      <c r="AB467" s="117"/>
      <c r="AC467" s="117"/>
      <c r="AD467" s="117"/>
      <c r="AE467" s="117"/>
      <c r="AF467" s="117"/>
      <c r="AG467" s="117"/>
      <c r="AH467" s="117"/>
      <c r="AI467" s="117"/>
      <c r="AJ467" s="117"/>
      <c r="AK467" s="117"/>
      <c r="AL467" s="117"/>
      <c r="AM467" s="117"/>
      <c r="AN467" s="117"/>
      <c r="AO467" s="117"/>
      <c r="AP467" s="117"/>
      <c r="AQ467" s="117"/>
      <c r="AR467" s="117"/>
      <c r="AS467" s="117"/>
      <c r="AT467" s="117"/>
      <c r="AU467" s="117"/>
      <c r="AV467" s="117"/>
      <c r="AW467" s="117"/>
      <c r="AX467" s="117"/>
      <c r="AY467" s="117"/>
      <c r="AZ467" s="117"/>
      <c r="BA467" s="117"/>
      <c r="BB467" s="117"/>
      <c r="BC467" s="117"/>
      <c r="BD467" s="117"/>
      <c r="BE467" s="117"/>
      <c r="BF467" s="117"/>
      <c r="BG467" s="117"/>
      <c r="BH467" s="117"/>
      <c r="BI467" s="117"/>
      <c r="BJ467" s="117"/>
      <c r="BK467" s="117"/>
      <c r="BL467" s="117"/>
      <c r="BM467" s="117"/>
      <c r="BN467" s="117"/>
      <c r="BO467" s="117"/>
      <c r="BP467" s="117"/>
      <c r="BQ467" s="117"/>
      <c r="BR467" s="117"/>
      <c r="BS467" s="117"/>
      <c r="BT467" s="117"/>
      <c r="BU467" s="117"/>
      <c r="BV467" s="117"/>
      <c r="BW467" s="117"/>
      <c r="BX467" s="117"/>
      <c r="BY467" s="117"/>
      <c r="BZ467" s="117"/>
      <c r="CA467" s="117"/>
      <c r="CB467" s="117"/>
      <c r="CC467" s="117"/>
      <c r="CD467" s="117"/>
      <c r="CE467" s="117"/>
      <c r="CF467" s="117"/>
      <c r="CG467" s="117"/>
      <c r="CH467" s="117"/>
      <c r="CI467" s="117"/>
      <c r="CJ467" s="117"/>
      <c r="CK467" s="117"/>
      <c r="CL467" s="117"/>
      <c r="CM467" s="117"/>
      <c r="CN467" s="117"/>
      <c r="CO467" s="117"/>
      <c r="CP467" s="117"/>
      <c r="CQ467" s="117"/>
      <c r="CR467" s="117"/>
      <c r="CS467" s="117"/>
      <c r="CT467" s="117"/>
      <c r="CU467" s="117"/>
      <c r="CV467" s="117"/>
      <c r="CW467" s="117"/>
      <c r="CX467" s="117"/>
      <c r="CY467" s="117"/>
      <c r="CZ467" s="117"/>
      <c r="DA467" s="117"/>
      <c r="DB467" s="117"/>
      <c r="DC467" s="117"/>
      <c r="DD467" s="117"/>
      <c r="DE467" s="117"/>
      <c r="DF467" s="117"/>
      <c r="DG467" s="117"/>
      <c r="DH467" s="117"/>
      <c r="DI467" s="117"/>
      <c r="DJ467" s="117"/>
      <c r="DK467" s="117"/>
      <c r="DL467" s="117"/>
      <c r="DM467" s="117"/>
      <c r="DN467" s="117"/>
      <c r="DO467" s="117"/>
      <c r="DP467" s="117"/>
      <c r="DQ467" s="117"/>
      <c r="DR467" s="117"/>
      <c r="DS467" s="117"/>
      <c r="DT467" s="117"/>
      <c r="DU467" s="117"/>
      <c r="DV467" s="117"/>
      <c r="DW467" s="117"/>
      <c r="DX467" s="117"/>
      <c r="DY467" s="117"/>
      <c r="DZ467" s="117"/>
      <c r="EA467" s="117"/>
      <c r="EB467" s="117"/>
      <c r="EC467" s="117"/>
      <c r="ED467" s="117"/>
      <c r="EE467" s="117"/>
      <c r="EF467" s="117"/>
      <c r="EG467" s="117"/>
      <c r="EH467" s="117"/>
      <c r="EI467" s="117"/>
      <c r="EJ467" s="117"/>
      <c r="EK467" s="117"/>
      <c r="EL467" s="117"/>
      <c r="EM467" s="117"/>
      <c r="EN467" s="117"/>
      <c r="EO467" s="117"/>
      <c r="EP467" s="117"/>
      <c r="EQ467" s="117"/>
      <c r="ER467" s="117"/>
      <c r="ES467" s="117"/>
      <c r="ET467" s="117"/>
      <c r="EU467" s="117"/>
      <c r="EV467" s="117"/>
      <c r="EW467" s="117"/>
      <c r="EX467" s="117"/>
      <c r="EY467" s="117"/>
      <c r="EZ467" s="117"/>
      <c r="FA467" s="117"/>
      <c r="FB467" s="117"/>
      <c r="FC467" s="117"/>
      <c r="FD467" s="117"/>
      <c r="FE467" s="117"/>
      <c r="FF467" s="117"/>
      <c r="FG467" s="117"/>
      <c r="FH467" s="117"/>
      <c r="FI467" s="117"/>
      <c r="FJ467" s="117"/>
      <c r="FK467" s="117"/>
      <c r="FL467" s="117"/>
      <c r="FM467" s="117"/>
      <c r="FN467" s="117"/>
      <c r="FO467" s="117"/>
      <c r="FP467" s="117"/>
      <c r="FQ467" s="117"/>
      <c r="FR467" s="117"/>
      <c r="FS467" s="117"/>
      <c r="FT467" s="117"/>
      <c r="FU467" s="117"/>
      <c r="FV467" s="117"/>
      <c r="FW467" s="117"/>
      <c r="FX467" s="117"/>
      <c r="FY467" s="117"/>
      <c r="FZ467" s="117"/>
      <c r="GA467" s="117"/>
      <c r="GB467" s="117"/>
      <c r="GC467" s="117"/>
      <c r="GD467" s="117"/>
      <c r="GE467" s="117"/>
      <c r="GF467" s="117"/>
      <c r="GG467" s="117"/>
      <c r="GH467" s="117"/>
      <c r="GI467" s="117"/>
      <c r="GJ467" s="117"/>
      <c r="GK467" s="117"/>
      <c r="GL467" s="117"/>
      <c r="GM467" s="117"/>
      <c r="GN467" s="117"/>
      <c r="GO467" s="117"/>
      <c r="GP467" s="117"/>
      <c r="GQ467" s="117"/>
      <c r="GR467" s="117"/>
      <c r="GS467" s="117"/>
      <c r="GT467" s="117"/>
      <c r="GU467" s="117"/>
      <c r="GV467" s="117"/>
      <c r="GW467" s="117"/>
      <c r="GX467" s="117"/>
      <c r="GY467" s="117"/>
      <c r="GZ467" s="117"/>
      <c r="HA467" s="117"/>
      <c r="HB467" s="117"/>
      <c r="HC467" s="117"/>
      <c r="HD467" s="117"/>
      <c r="HE467" s="117"/>
      <c r="HF467" s="117"/>
      <c r="HG467" s="117"/>
      <c r="HH467" s="117"/>
      <c r="HI467" s="117"/>
      <c r="HJ467" s="117"/>
      <c r="HK467" s="117"/>
      <c r="HL467" s="117"/>
      <c r="HM467" s="117"/>
      <c r="HN467" s="117"/>
      <c r="HO467" s="117"/>
      <c r="HP467" s="117"/>
      <c r="HQ467" s="117"/>
      <c r="HR467" s="117"/>
      <c r="HS467" s="117"/>
      <c r="HT467" s="117"/>
      <c r="HU467" s="117"/>
      <c r="HV467" s="117"/>
      <c r="HW467" s="117"/>
      <c r="HX467" s="117"/>
      <c r="HY467" s="117"/>
      <c r="HZ467" s="117"/>
      <c r="IA467" s="117"/>
      <c r="IB467" s="117"/>
      <c r="IC467" s="117"/>
      <c r="ID467" s="117"/>
      <c r="IE467" s="117"/>
      <c r="IF467" s="117"/>
      <c r="IG467" s="117"/>
      <c r="IH467" s="117"/>
      <c r="II467" s="117"/>
      <c r="IJ467" s="117"/>
      <c r="IK467" s="117"/>
      <c r="IL467" s="117"/>
      <c r="IM467" s="117"/>
      <c r="IN467" s="117"/>
      <c r="IO467" s="117"/>
      <c r="IP467" s="117"/>
      <c r="IQ467" s="117"/>
      <c r="IR467" s="117"/>
      <c r="IS467" s="117"/>
      <c r="IT467" s="117"/>
      <c r="IU467" s="117"/>
      <c r="IV467" s="117"/>
      <c r="IW467" s="117"/>
    </row>
    <row r="468" customFormat="false" ht="12.75" hidden="false" customHeight="false" outlineLevel="0" collapsed="false">
      <c r="A468" s="117"/>
      <c r="B468" s="128"/>
      <c r="L468" s="117"/>
      <c r="M468" s="117"/>
      <c r="N468" s="117"/>
      <c r="O468" s="117"/>
      <c r="P468" s="117"/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  <c r="AA468" s="117"/>
      <c r="AB468" s="117"/>
      <c r="AC468" s="117"/>
      <c r="AD468" s="117"/>
      <c r="AE468" s="117"/>
      <c r="AF468" s="117"/>
      <c r="AG468" s="117"/>
      <c r="AH468" s="117"/>
      <c r="AI468" s="117"/>
      <c r="AJ468" s="117"/>
      <c r="AK468" s="117"/>
      <c r="AL468" s="117"/>
      <c r="AM468" s="117"/>
      <c r="AN468" s="117"/>
      <c r="AO468" s="117"/>
      <c r="AP468" s="117"/>
      <c r="AQ468" s="117"/>
      <c r="AR468" s="117"/>
      <c r="AS468" s="117"/>
      <c r="AT468" s="117"/>
      <c r="AU468" s="117"/>
      <c r="AV468" s="117"/>
      <c r="AW468" s="117"/>
      <c r="AX468" s="117"/>
      <c r="AY468" s="117"/>
      <c r="AZ468" s="117"/>
      <c r="BA468" s="117"/>
      <c r="BB468" s="117"/>
      <c r="BC468" s="117"/>
      <c r="BD468" s="117"/>
      <c r="BE468" s="117"/>
      <c r="BF468" s="117"/>
      <c r="BG468" s="117"/>
      <c r="BH468" s="117"/>
      <c r="BI468" s="117"/>
      <c r="BJ468" s="117"/>
      <c r="BK468" s="117"/>
      <c r="BL468" s="117"/>
      <c r="BM468" s="117"/>
      <c r="BN468" s="117"/>
      <c r="BO468" s="117"/>
      <c r="BP468" s="117"/>
      <c r="BQ468" s="117"/>
      <c r="BR468" s="117"/>
      <c r="BS468" s="117"/>
      <c r="BT468" s="117"/>
      <c r="BU468" s="117"/>
      <c r="BV468" s="117"/>
      <c r="BW468" s="117"/>
      <c r="BX468" s="117"/>
      <c r="BY468" s="117"/>
      <c r="BZ468" s="117"/>
      <c r="CA468" s="117"/>
      <c r="CB468" s="117"/>
      <c r="CC468" s="117"/>
      <c r="CD468" s="117"/>
      <c r="CE468" s="117"/>
      <c r="CF468" s="117"/>
      <c r="CG468" s="117"/>
      <c r="CH468" s="117"/>
      <c r="CI468" s="117"/>
      <c r="CJ468" s="117"/>
      <c r="CK468" s="117"/>
      <c r="CL468" s="117"/>
      <c r="CM468" s="117"/>
      <c r="CN468" s="117"/>
      <c r="CO468" s="117"/>
      <c r="CP468" s="117"/>
      <c r="CQ468" s="117"/>
      <c r="CR468" s="117"/>
      <c r="CS468" s="117"/>
      <c r="CT468" s="117"/>
      <c r="CU468" s="117"/>
      <c r="CV468" s="117"/>
      <c r="CW468" s="117"/>
      <c r="CX468" s="117"/>
      <c r="CY468" s="117"/>
      <c r="CZ468" s="117"/>
      <c r="DA468" s="117"/>
      <c r="DB468" s="117"/>
      <c r="DC468" s="117"/>
      <c r="DD468" s="117"/>
      <c r="DE468" s="117"/>
      <c r="DF468" s="117"/>
      <c r="DG468" s="117"/>
      <c r="DH468" s="117"/>
      <c r="DI468" s="117"/>
      <c r="DJ468" s="117"/>
      <c r="DK468" s="117"/>
      <c r="DL468" s="117"/>
      <c r="DM468" s="117"/>
      <c r="DN468" s="117"/>
      <c r="DO468" s="117"/>
      <c r="DP468" s="117"/>
      <c r="DQ468" s="117"/>
      <c r="DR468" s="117"/>
      <c r="DS468" s="117"/>
      <c r="DT468" s="117"/>
      <c r="DU468" s="117"/>
      <c r="DV468" s="117"/>
      <c r="DW468" s="117"/>
      <c r="DX468" s="117"/>
      <c r="DY468" s="117"/>
      <c r="DZ468" s="117"/>
      <c r="EA468" s="117"/>
      <c r="EB468" s="117"/>
      <c r="EC468" s="117"/>
      <c r="ED468" s="117"/>
      <c r="EE468" s="117"/>
      <c r="EF468" s="117"/>
      <c r="EG468" s="117"/>
      <c r="EH468" s="117"/>
      <c r="EI468" s="117"/>
      <c r="EJ468" s="117"/>
      <c r="EK468" s="117"/>
      <c r="EL468" s="117"/>
      <c r="EM468" s="117"/>
      <c r="EN468" s="117"/>
      <c r="EO468" s="117"/>
      <c r="EP468" s="117"/>
      <c r="EQ468" s="117"/>
      <c r="ER468" s="117"/>
      <c r="ES468" s="117"/>
      <c r="ET468" s="117"/>
      <c r="EU468" s="117"/>
      <c r="EV468" s="117"/>
      <c r="EW468" s="117"/>
      <c r="EX468" s="117"/>
      <c r="EY468" s="117"/>
      <c r="EZ468" s="117"/>
      <c r="FA468" s="117"/>
      <c r="FB468" s="117"/>
      <c r="FC468" s="117"/>
      <c r="FD468" s="117"/>
      <c r="FE468" s="117"/>
      <c r="FF468" s="117"/>
      <c r="FG468" s="117"/>
      <c r="FH468" s="117"/>
      <c r="FI468" s="117"/>
      <c r="FJ468" s="117"/>
      <c r="FK468" s="117"/>
      <c r="FL468" s="117"/>
      <c r="FM468" s="117"/>
      <c r="FN468" s="117"/>
      <c r="FO468" s="117"/>
      <c r="FP468" s="117"/>
      <c r="FQ468" s="117"/>
      <c r="FR468" s="117"/>
      <c r="FS468" s="117"/>
      <c r="FT468" s="117"/>
      <c r="FU468" s="117"/>
      <c r="FV468" s="117"/>
      <c r="FW468" s="117"/>
      <c r="FX468" s="117"/>
      <c r="FY468" s="117"/>
      <c r="FZ468" s="117"/>
      <c r="GA468" s="117"/>
      <c r="GB468" s="117"/>
      <c r="GC468" s="117"/>
      <c r="GD468" s="117"/>
      <c r="GE468" s="117"/>
      <c r="GF468" s="117"/>
      <c r="GG468" s="117"/>
      <c r="GH468" s="117"/>
      <c r="GI468" s="117"/>
      <c r="GJ468" s="117"/>
      <c r="GK468" s="117"/>
      <c r="GL468" s="117"/>
      <c r="GM468" s="117"/>
      <c r="GN468" s="117"/>
      <c r="GO468" s="117"/>
      <c r="GP468" s="117"/>
      <c r="GQ468" s="117"/>
      <c r="GR468" s="117"/>
      <c r="GS468" s="117"/>
      <c r="GT468" s="117"/>
      <c r="GU468" s="117"/>
      <c r="GV468" s="117"/>
      <c r="GW468" s="117"/>
      <c r="GX468" s="117"/>
      <c r="GY468" s="117"/>
      <c r="GZ468" s="117"/>
      <c r="HA468" s="117"/>
      <c r="HB468" s="117"/>
      <c r="HC468" s="117"/>
      <c r="HD468" s="117"/>
      <c r="HE468" s="117"/>
      <c r="HF468" s="117"/>
      <c r="HG468" s="117"/>
      <c r="HH468" s="117"/>
      <c r="HI468" s="117"/>
      <c r="HJ468" s="117"/>
      <c r="HK468" s="117"/>
      <c r="HL468" s="117"/>
      <c r="HM468" s="117"/>
      <c r="HN468" s="117"/>
      <c r="HO468" s="117"/>
      <c r="HP468" s="117"/>
      <c r="HQ468" s="117"/>
      <c r="HR468" s="117"/>
      <c r="HS468" s="117"/>
      <c r="HT468" s="117"/>
      <c r="HU468" s="117"/>
      <c r="HV468" s="117"/>
      <c r="HW468" s="117"/>
      <c r="HX468" s="117"/>
      <c r="HY468" s="117"/>
      <c r="HZ468" s="117"/>
      <c r="IA468" s="117"/>
      <c r="IB468" s="117"/>
      <c r="IC468" s="117"/>
      <c r="ID468" s="117"/>
      <c r="IE468" s="117"/>
      <c r="IF468" s="117"/>
      <c r="IG468" s="117"/>
      <c r="IH468" s="117"/>
      <c r="II468" s="117"/>
      <c r="IJ468" s="117"/>
      <c r="IK468" s="117"/>
      <c r="IL468" s="117"/>
      <c r="IM468" s="117"/>
      <c r="IN468" s="117"/>
      <c r="IO468" s="117"/>
      <c r="IP468" s="117"/>
      <c r="IQ468" s="117"/>
      <c r="IR468" s="117"/>
      <c r="IS468" s="117"/>
      <c r="IT468" s="117"/>
      <c r="IU468" s="117"/>
      <c r="IV468" s="117"/>
      <c r="IW468" s="117"/>
    </row>
    <row r="469" customFormat="false" ht="12.75" hidden="false" customHeight="false" outlineLevel="0" collapsed="false">
      <c r="A469" s="117"/>
      <c r="B469" s="128"/>
      <c r="L469" s="117"/>
      <c r="M469" s="117"/>
      <c r="N469" s="117"/>
      <c r="O469" s="117"/>
      <c r="P469" s="117"/>
      <c r="Q469" s="117"/>
      <c r="R469" s="117"/>
      <c r="S469" s="117"/>
      <c r="T469" s="117"/>
      <c r="U469" s="117"/>
      <c r="V469" s="117"/>
      <c r="W469" s="117"/>
      <c r="X469" s="117"/>
      <c r="Y469" s="117"/>
      <c r="Z469" s="117"/>
      <c r="AA469" s="117"/>
      <c r="AB469" s="117"/>
      <c r="AC469" s="117"/>
      <c r="AD469" s="117"/>
      <c r="AE469" s="117"/>
      <c r="AF469" s="117"/>
      <c r="AG469" s="117"/>
      <c r="AH469" s="117"/>
      <c r="AI469" s="117"/>
      <c r="AJ469" s="117"/>
      <c r="AK469" s="117"/>
      <c r="AL469" s="117"/>
      <c r="AM469" s="117"/>
      <c r="AN469" s="117"/>
      <c r="AO469" s="117"/>
      <c r="AP469" s="117"/>
      <c r="AQ469" s="117"/>
      <c r="AR469" s="117"/>
      <c r="AS469" s="117"/>
      <c r="AT469" s="117"/>
      <c r="AU469" s="117"/>
      <c r="AV469" s="117"/>
      <c r="AW469" s="117"/>
      <c r="AX469" s="117"/>
      <c r="AY469" s="117"/>
      <c r="AZ469" s="117"/>
      <c r="BA469" s="117"/>
      <c r="BB469" s="117"/>
      <c r="BC469" s="117"/>
      <c r="BD469" s="117"/>
      <c r="BE469" s="117"/>
      <c r="BF469" s="117"/>
      <c r="BG469" s="117"/>
      <c r="BH469" s="117"/>
      <c r="BI469" s="117"/>
      <c r="BJ469" s="117"/>
      <c r="BK469" s="117"/>
      <c r="BL469" s="117"/>
      <c r="BM469" s="117"/>
      <c r="BN469" s="117"/>
      <c r="BO469" s="117"/>
      <c r="BP469" s="117"/>
      <c r="BQ469" s="117"/>
      <c r="BR469" s="117"/>
      <c r="BS469" s="117"/>
      <c r="BT469" s="117"/>
      <c r="BU469" s="117"/>
      <c r="BV469" s="117"/>
      <c r="BW469" s="117"/>
      <c r="BX469" s="117"/>
      <c r="BY469" s="117"/>
      <c r="BZ469" s="117"/>
      <c r="CA469" s="117"/>
      <c r="CB469" s="117"/>
      <c r="CC469" s="117"/>
      <c r="CD469" s="117"/>
      <c r="CE469" s="117"/>
      <c r="CF469" s="117"/>
      <c r="CG469" s="117"/>
      <c r="CH469" s="117"/>
      <c r="CI469" s="117"/>
      <c r="CJ469" s="117"/>
      <c r="CK469" s="117"/>
      <c r="CL469" s="117"/>
      <c r="CM469" s="117"/>
      <c r="CN469" s="117"/>
      <c r="CO469" s="117"/>
      <c r="CP469" s="117"/>
      <c r="CQ469" s="117"/>
      <c r="CR469" s="117"/>
      <c r="CS469" s="117"/>
      <c r="CT469" s="117"/>
      <c r="CU469" s="117"/>
      <c r="CV469" s="117"/>
      <c r="CW469" s="117"/>
      <c r="CX469" s="117"/>
      <c r="CY469" s="117"/>
      <c r="CZ469" s="117"/>
      <c r="DA469" s="117"/>
      <c r="DB469" s="117"/>
      <c r="DC469" s="117"/>
      <c r="DD469" s="117"/>
      <c r="DE469" s="117"/>
      <c r="DF469" s="117"/>
      <c r="DG469" s="117"/>
      <c r="DH469" s="117"/>
      <c r="DI469" s="117"/>
      <c r="DJ469" s="117"/>
      <c r="DK469" s="117"/>
      <c r="DL469" s="117"/>
      <c r="DM469" s="117"/>
      <c r="DN469" s="117"/>
      <c r="DO469" s="117"/>
      <c r="DP469" s="117"/>
      <c r="DQ469" s="117"/>
      <c r="DR469" s="117"/>
      <c r="DS469" s="117"/>
      <c r="DT469" s="117"/>
      <c r="DU469" s="117"/>
      <c r="DV469" s="117"/>
      <c r="DW469" s="117"/>
      <c r="DX469" s="117"/>
      <c r="DY469" s="117"/>
      <c r="DZ469" s="117"/>
      <c r="EA469" s="117"/>
      <c r="EB469" s="117"/>
      <c r="EC469" s="117"/>
      <c r="ED469" s="117"/>
      <c r="EE469" s="117"/>
      <c r="EF469" s="117"/>
      <c r="EG469" s="117"/>
      <c r="EH469" s="117"/>
      <c r="EI469" s="117"/>
      <c r="EJ469" s="117"/>
      <c r="EK469" s="117"/>
      <c r="EL469" s="117"/>
      <c r="EM469" s="117"/>
      <c r="EN469" s="117"/>
      <c r="EO469" s="117"/>
      <c r="EP469" s="117"/>
      <c r="EQ469" s="117"/>
      <c r="ER469" s="117"/>
      <c r="ES469" s="117"/>
      <c r="ET469" s="117"/>
      <c r="EU469" s="117"/>
      <c r="EV469" s="117"/>
      <c r="EW469" s="117"/>
      <c r="EX469" s="117"/>
      <c r="EY469" s="117"/>
      <c r="EZ469" s="117"/>
      <c r="FA469" s="117"/>
      <c r="FB469" s="117"/>
      <c r="FC469" s="117"/>
      <c r="FD469" s="117"/>
      <c r="FE469" s="117"/>
      <c r="FF469" s="117"/>
      <c r="FG469" s="117"/>
      <c r="FH469" s="117"/>
      <c r="FI469" s="117"/>
      <c r="FJ469" s="117"/>
      <c r="FK469" s="117"/>
      <c r="FL469" s="117"/>
      <c r="FM469" s="117"/>
      <c r="FN469" s="117"/>
      <c r="FO469" s="117"/>
      <c r="FP469" s="117"/>
      <c r="FQ469" s="117"/>
      <c r="FR469" s="117"/>
      <c r="FS469" s="117"/>
      <c r="FT469" s="117"/>
      <c r="FU469" s="117"/>
      <c r="FV469" s="117"/>
      <c r="FW469" s="117"/>
      <c r="FX469" s="117"/>
      <c r="FY469" s="117"/>
      <c r="FZ469" s="117"/>
      <c r="GA469" s="117"/>
      <c r="GB469" s="117"/>
      <c r="GC469" s="117"/>
      <c r="GD469" s="117"/>
      <c r="GE469" s="117"/>
      <c r="GF469" s="117"/>
      <c r="GG469" s="117"/>
      <c r="GH469" s="117"/>
      <c r="GI469" s="117"/>
      <c r="GJ469" s="117"/>
      <c r="GK469" s="117"/>
      <c r="GL469" s="117"/>
      <c r="GM469" s="117"/>
      <c r="GN469" s="117"/>
      <c r="GO469" s="117"/>
      <c r="GP469" s="117"/>
      <c r="GQ469" s="117"/>
      <c r="GR469" s="117"/>
      <c r="GS469" s="117"/>
      <c r="GT469" s="117"/>
      <c r="GU469" s="117"/>
      <c r="GV469" s="117"/>
      <c r="GW469" s="117"/>
      <c r="GX469" s="117"/>
      <c r="GY469" s="117"/>
      <c r="GZ469" s="117"/>
      <c r="HA469" s="117"/>
      <c r="HB469" s="117"/>
      <c r="HC469" s="117"/>
      <c r="HD469" s="117"/>
      <c r="HE469" s="117"/>
      <c r="HF469" s="117"/>
      <c r="HG469" s="117"/>
      <c r="HH469" s="117"/>
      <c r="HI469" s="117"/>
      <c r="HJ469" s="117"/>
      <c r="HK469" s="117"/>
      <c r="HL469" s="117"/>
      <c r="HM469" s="117"/>
      <c r="HN469" s="117"/>
      <c r="HO469" s="117"/>
      <c r="HP469" s="117"/>
      <c r="HQ469" s="117"/>
      <c r="HR469" s="117"/>
      <c r="HS469" s="117"/>
      <c r="HT469" s="117"/>
      <c r="HU469" s="117"/>
      <c r="HV469" s="117"/>
      <c r="HW469" s="117"/>
      <c r="HX469" s="117"/>
      <c r="HY469" s="117"/>
      <c r="HZ469" s="117"/>
      <c r="IA469" s="117"/>
      <c r="IB469" s="117"/>
      <c r="IC469" s="117"/>
      <c r="ID469" s="117"/>
      <c r="IE469" s="117"/>
      <c r="IF469" s="117"/>
      <c r="IG469" s="117"/>
      <c r="IH469" s="117"/>
      <c r="II469" s="117"/>
      <c r="IJ469" s="117"/>
      <c r="IK469" s="117"/>
      <c r="IL469" s="117"/>
      <c r="IM469" s="117"/>
      <c r="IN469" s="117"/>
      <c r="IO469" s="117"/>
      <c r="IP469" s="117"/>
      <c r="IQ469" s="117"/>
      <c r="IR469" s="117"/>
      <c r="IS469" s="117"/>
      <c r="IT469" s="117"/>
      <c r="IU469" s="117"/>
      <c r="IV469" s="117"/>
      <c r="IW469" s="117"/>
    </row>
    <row r="470" customFormat="false" ht="12.75" hidden="false" customHeight="false" outlineLevel="0" collapsed="false">
      <c r="A470" s="117"/>
      <c r="B470" s="128"/>
      <c r="L470" s="117"/>
      <c r="M470" s="117"/>
      <c r="N470" s="117"/>
      <c r="O470" s="117"/>
      <c r="P470" s="117"/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  <c r="AA470" s="117"/>
      <c r="AB470" s="117"/>
      <c r="AC470" s="117"/>
      <c r="AD470" s="117"/>
      <c r="AE470" s="117"/>
      <c r="AF470" s="117"/>
      <c r="AG470" s="117"/>
      <c r="AH470" s="117"/>
      <c r="AI470" s="117"/>
      <c r="AJ470" s="117"/>
      <c r="AK470" s="117"/>
      <c r="AL470" s="117"/>
      <c r="AM470" s="117"/>
      <c r="AN470" s="117"/>
      <c r="AO470" s="117"/>
      <c r="AP470" s="117"/>
      <c r="AQ470" s="117"/>
      <c r="AR470" s="117"/>
      <c r="AS470" s="117"/>
      <c r="AT470" s="117"/>
      <c r="AU470" s="117"/>
      <c r="AV470" s="117"/>
      <c r="AW470" s="117"/>
      <c r="AX470" s="117"/>
      <c r="AY470" s="117"/>
      <c r="AZ470" s="117"/>
      <c r="BA470" s="117"/>
      <c r="BB470" s="117"/>
      <c r="BC470" s="117"/>
      <c r="BD470" s="117"/>
      <c r="BE470" s="117"/>
      <c r="BF470" s="117"/>
      <c r="BG470" s="117"/>
      <c r="BH470" s="117"/>
      <c r="BI470" s="117"/>
      <c r="BJ470" s="117"/>
      <c r="BK470" s="117"/>
      <c r="BL470" s="117"/>
      <c r="BM470" s="117"/>
      <c r="BN470" s="117"/>
      <c r="BO470" s="117"/>
      <c r="BP470" s="117"/>
      <c r="BQ470" s="117"/>
      <c r="BR470" s="117"/>
      <c r="BS470" s="117"/>
      <c r="BT470" s="117"/>
      <c r="BU470" s="117"/>
      <c r="BV470" s="117"/>
      <c r="BW470" s="117"/>
      <c r="BX470" s="117"/>
      <c r="BY470" s="117"/>
      <c r="BZ470" s="117"/>
      <c r="CA470" s="117"/>
      <c r="CB470" s="117"/>
      <c r="CC470" s="117"/>
      <c r="CD470" s="117"/>
      <c r="CE470" s="117"/>
      <c r="CF470" s="117"/>
      <c r="CG470" s="117"/>
      <c r="CH470" s="117"/>
      <c r="CI470" s="117"/>
      <c r="CJ470" s="117"/>
      <c r="CK470" s="117"/>
      <c r="CL470" s="117"/>
      <c r="CM470" s="117"/>
      <c r="CN470" s="117"/>
      <c r="CO470" s="117"/>
      <c r="CP470" s="117"/>
      <c r="CQ470" s="117"/>
      <c r="CR470" s="117"/>
      <c r="CS470" s="117"/>
      <c r="CT470" s="117"/>
      <c r="CU470" s="117"/>
      <c r="CV470" s="117"/>
      <c r="CW470" s="117"/>
      <c r="CX470" s="117"/>
      <c r="CY470" s="117"/>
      <c r="CZ470" s="117"/>
      <c r="DA470" s="117"/>
      <c r="DB470" s="117"/>
      <c r="DC470" s="117"/>
      <c r="DD470" s="117"/>
      <c r="DE470" s="117"/>
      <c r="DF470" s="117"/>
      <c r="DG470" s="117"/>
      <c r="DH470" s="117"/>
      <c r="DI470" s="117"/>
      <c r="DJ470" s="117"/>
      <c r="DK470" s="117"/>
      <c r="DL470" s="117"/>
      <c r="DM470" s="117"/>
      <c r="DN470" s="117"/>
      <c r="DO470" s="117"/>
      <c r="DP470" s="117"/>
      <c r="DQ470" s="117"/>
      <c r="DR470" s="117"/>
      <c r="DS470" s="117"/>
      <c r="DT470" s="117"/>
      <c r="DU470" s="117"/>
      <c r="DV470" s="117"/>
      <c r="DW470" s="117"/>
      <c r="DX470" s="117"/>
      <c r="DY470" s="117"/>
      <c r="DZ470" s="117"/>
      <c r="EA470" s="117"/>
      <c r="EB470" s="117"/>
      <c r="EC470" s="117"/>
      <c r="ED470" s="117"/>
      <c r="EE470" s="117"/>
      <c r="EF470" s="117"/>
      <c r="EG470" s="117"/>
      <c r="EH470" s="117"/>
      <c r="EI470" s="117"/>
      <c r="EJ470" s="117"/>
      <c r="EK470" s="117"/>
      <c r="EL470" s="117"/>
      <c r="EM470" s="117"/>
      <c r="EN470" s="117"/>
      <c r="EO470" s="117"/>
      <c r="EP470" s="117"/>
      <c r="EQ470" s="117"/>
      <c r="ER470" s="117"/>
      <c r="ES470" s="117"/>
      <c r="ET470" s="117"/>
      <c r="EU470" s="117"/>
      <c r="EV470" s="117"/>
      <c r="EW470" s="117"/>
      <c r="EX470" s="117"/>
      <c r="EY470" s="117"/>
      <c r="EZ470" s="117"/>
      <c r="FA470" s="117"/>
      <c r="FB470" s="117"/>
      <c r="FC470" s="117"/>
      <c r="FD470" s="117"/>
      <c r="FE470" s="117"/>
      <c r="FF470" s="117"/>
      <c r="FG470" s="117"/>
      <c r="FH470" s="117"/>
      <c r="FI470" s="117"/>
      <c r="FJ470" s="117"/>
      <c r="FK470" s="117"/>
      <c r="FL470" s="117"/>
      <c r="FM470" s="117"/>
      <c r="FN470" s="117"/>
      <c r="FO470" s="117"/>
      <c r="FP470" s="117"/>
      <c r="FQ470" s="117"/>
      <c r="FR470" s="117"/>
      <c r="FS470" s="117"/>
      <c r="FT470" s="117"/>
      <c r="FU470" s="117"/>
      <c r="FV470" s="117"/>
      <c r="FW470" s="117"/>
      <c r="FX470" s="117"/>
      <c r="FY470" s="117"/>
      <c r="FZ470" s="117"/>
      <c r="GA470" s="117"/>
      <c r="GB470" s="117"/>
      <c r="GC470" s="117"/>
      <c r="GD470" s="117"/>
      <c r="GE470" s="117"/>
      <c r="GF470" s="117"/>
      <c r="GG470" s="117"/>
      <c r="GH470" s="117"/>
      <c r="GI470" s="117"/>
      <c r="GJ470" s="117"/>
      <c r="GK470" s="117"/>
      <c r="GL470" s="117"/>
      <c r="GM470" s="117"/>
      <c r="GN470" s="117"/>
      <c r="GO470" s="117"/>
      <c r="GP470" s="117"/>
      <c r="GQ470" s="117"/>
      <c r="GR470" s="117"/>
      <c r="GS470" s="117"/>
      <c r="GT470" s="117"/>
      <c r="GU470" s="117"/>
      <c r="GV470" s="117"/>
      <c r="GW470" s="117"/>
      <c r="GX470" s="117"/>
      <c r="GY470" s="117"/>
      <c r="GZ470" s="117"/>
      <c r="HA470" s="117"/>
      <c r="HB470" s="117"/>
      <c r="HC470" s="117"/>
      <c r="HD470" s="117"/>
      <c r="HE470" s="117"/>
      <c r="HF470" s="117"/>
      <c r="HG470" s="117"/>
      <c r="HH470" s="117"/>
      <c r="HI470" s="117"/>
      <c r="HJ470" s="117"/>
      <c r="HK470" s="117"/>
      <c r="HL470" s="117"/>
      <c r="HM470" s="117"/>
      <c r="HN470" s="117"/>
      <c r="HO470" s="117"/>
      <c r="HP470" s="117"/>
      <c r="HQ470" s="117"/>
      <c r="HR470" s="117"/>
      <c r="HS470" s="117"/>
      <c r="HT470" s="117"/>
      <c r="HU470" s="117"/>
      <c r="HV470" s="117"/>
      <c r="HW470" s="117"/>
      <c r="HX470" s="117"/>
      <c r="HY470" s="117"/>
      <c r="HZ470" s="117"/>
      <c r="IA470" s="117"/>
      <c r="IB470" s="117"/>
      <c r="IC470" s="117"/>
      <c r="ID470" s="117"/>
      <c r="IE470" s="117"/>
      <c r="IF470" s="117"/>
      <c r="IG470" s="117"/>
      <c r="IH470" s="117"/>
      <c r="II470" s="117"/>
      <c r="IJ470" s="117"/>
      <c r="IK470" s="117"/>
      <c r="IL470" s="117"/>
      <c r="IM470" s="117"/>
      <c r="IN470" s="117"/>
      <c r="IO470" s="117"/>
      <c r="IP470" s="117"/>
      <c r="IQ470" s="117"/>
      <c r="IR470" s="117"/>
      <c r="IS470" s="117"/>
      <c r="IT470" s="117"/>
      <c r="IU470" s="117"/>
      <c r="IV470" s="117"/>
      <c r="IW470" s="117"/>
    </row>
    <row r="471" customFormat="false" ht="12.75" hidden="false" customHeight="false" outlineLevel="0" collapsed="false">
      <c r="A471" s="117"/>
      <c r="B471" s="128"/>
      <c r="L471" s="117"/>
      <c r="M471" s="117"/>
      <c r="N471" s="117"/>
      <c r="O471" s="117"/>
      <c r="P471" s="117"/>
      <c r="Q471" s="117"/>
      <c r="R471" s="117"/>
      <c r="S471" s="117"/>
      <c r="T471" s="117"/>
      <c r="U471" s="117"/>
      <c r="V471" s="117"/>
      <c r="W471" s="117"/>
      <c r="X471" s="117"/>
      <c r="Y471" s="117"/>
      <c r="Z471" s="117"/>
      <c r="AA471" s="117"/>
      <c r="AB471" s="117"/>
      <c r="AC471" s="117"/>
      <c r="AD471" s="117"/>
      <c r="AE471" s="117"/>
      <c r="AF471" s="117"/>
      <c r="AG471" s="117"/>
      <c r="AH471" s="117"/>
      <c r="AI471" s="117"/>
      <c r="AJ471" s="117"/>
      <c r="AK471" s="117"/>
      <c r="AL471" s="117"/>
      <c r="AM471" s="117"/>
      <c r="AN471" s="117"/>
      <c r="AO471" s="117"/>
      <c r="AP471" s="117"/>
      <c r="AQ471" s="117"/>
      <c r="AR471" s="117"/>
      <c r="AS471" s="117"/>
      <c r="AT471" s="117"/>
      <c r="AU471" s="117"/>
      <c r="AV471" s="117"/>
      <c r="AW471" s="117"/>
      <c r="AX471" s="117"/>
      <c r="AY471" s="117"/>
      <c r="AZ471" s="117"/>
      <c r="BA471" s="117"/>
      <c r="BB471" s="117"/>
      <c r="BC471" s="117"/>
      <c r="BD471" s="117"/>
      <c r="BE471" s="117"/>
      <c r="BF471" s="117"/>
      <c r="BG471" s="117"/>
      <c r="BH471" s="117"/>
      <c r="BI471" s="117"/>
      <c r="BJ471" s="117"/>
      <c r="BK471" s="117"/>
      <c r="BL471" s="117"/>
      <c r="BM471" s="117"/>
      <c r="BN471" s="117"/>
      <c r="BO471" s="117"/>
      <c r="BP471" s="117"/>
      <c r="BQ471" s="117"/>
      <c r="BR471" s="117"/>
      <c r="BS471" s="117"/>
      <c r="BT471" s="117"/>
      <c r="BU471" s="117"/>
      <c r="BV471" s="117"/>
      <c r="BW471" s="117"/>
      <c r="BX471" s="117"/>
      <c r="BY471" s="117"/>
      <c r="BZ471" s="117"/>
      <c r="CA471" s="117"/>
      <c r="CB471" s="117"/>
      <c r="CC471" s="117"/>
      <c r="CD471" s="117"/>
      <c r="CE471" s="117"/>
      <c r="CF471" s="117"/>
      <c r="CG471" s="117"/>
      <c r="CH471" s="117"/>
      <c r="CI471" s="117"/>
      <c r="CJ471" s="117"/>
      <c r="CK471" s="117"/>
      <c r="CL471" s="117"/>
      <c r="CM471" s="117"/>
      <c r="CN471" s="117"/>
      <c r="CO471" s="117"/>
      <c r="CP471" s="117"/>
      <c r="CQ471" s="117"/>
      <c r="CR471" s="117"/>
      <c r="CS471" s="117"/>
      <c r="CT471" s="117"/>
      <c r="CU471" s="117"/>
      <c r="CV471" s="117"/>
      <c r="CW471" s="117"/>
      <c r="CX471" s="117"/>
      <c r="CY471" s="117"/>
      <c r="CZ471" s="117"/>
      <c r="DA471" s="117"/>
      <c r="DB471" s="117"/>
      <c r="DC471" s="117"/>
      <c r="DD471" s="117"/>
      <c r="DE471" s="117"/>
      <c r="DF471" s="117"/>
      <c r="DG471" s="117"/>
      <c r="DH471" s="117"/>
      <c r="DI471" s="117"/>
      <c r="DJ471" s="117"/>
      <c r="DK471" s="117"/>
      <c r="DL471" s="117"/>
      <c r="DM471" s="117"/>
      <c r="DN471" s="117"/>
      <c r="DO471" s="117"/>
      <c r="DP471" s="117"/>
      <c r="DQ471" s="117"/>
      <c r="DR471" s="117"/>
      <c r="DS471" s="117"/>
      <c r="DT471" s="117"/>
      <c r="DU471" s="117"/>
      <c r="DV471" s="117"/>
      <c r="DW471" s="117"/>
      <c r="DX471" s="117"/>
      <c r="DY471" s="117"/>
      <c r="DZ471" s="117"/>
      <c r="EA471" s="117"/>
      <c r="EB471" s="117"/>
      <c r="EC471" s="117"/>
      <c r="ED471" s="117"/>
      <c r="EE471" s="117"/>
      <c r="EF471" s="117"/>
      <c r="EG471" s="117"/>
      <c r="EH471" s="117"/>
      <c r="EI471" s="117"/>
      <c r="EJ471" s="117"/>
      <c r="EK471" s="117"/>
      <c r="EL471" s="117"/>
      <c r="EM471" s="117"/>
      <c r="EN471" s="117"/>
      <c r="EO471" s="117"/>
      <c r="EP471" s="117"/>
      <c r="EQ471" s="117"/>
      <c r="ER471" s="117"/>
      <c r="ES471" s="117"/>
      <c r="ET471" s="117"/>
      <c r="EU471" s="117"/>
      <c r="EV471" s="117"/>
      <c r="EW471" s="117"/>
      <c r="EX471" s="117"/>
      <c r="EY471" s="117"/>
      <c r="EZ471" s="117"/>
      <c r="FA471" s="117"/>
      <c r="FB471" s="117"/>
      <c r="FC471" s="117"/>
      <c r="FD471" s="117"/>
      <c r="FE471" s="117"/>
      <c r="FF471" s="117"/>
      <c r="FG471" s="117"/>
      <c r="FH471" s="117"/>
      <c r="FI471" s="117"/>
      <c r="FJ471" s="117"/>
      <c r="FK471" s="117"/>
      <c r="FL471" s="117"/>
      <c r="FM471" s="117"/>
      <c r="FN471" s="117"/>
      <c r="FO471" s="117"/>
      <c r="FP471" s="117"/>
      <c r="FQ471" s="117"/>
      <c r="FR471" s="117"/>
      <c r="FS471" s="117"/>
      <c r="FT471" s="117"/>
      <c r="FU471" s="117"/>
      <c r="FV471" s="117"/>
      <c r="FW471" s="117"/>
      <c r="FX471" s="117"/>
      <c r="FY471" s="117"/>
      <c r="FZ471" s="117"/>
      <c r="GA471" s="117"/>
      <c r="GB471" s="117"/>
      <c r="GC471" s="117"/>
      <c r="GD471" s="117"/>
      <c r="GE471" s="117"/>
      <c r="GF471" s="117"/>
      <c r="GG471" s="117"/>
      <c r="GH471" s="117"/>
      <c r="GI471" s="117"/>
      <c r="GJ471" s="117"/>
      <c r="GK471" s="117"/>
      <c r="GL471" s="117"/>
      <c r="GM471" s="117"/>
      <c r="GN471" s="117"/>
      <c r="GO471" s="117"/>
      <c r="GP471" s="117"/>
      <c r="GQ471" s="117"/>
      <c r="GR471" s="117"/>
      <c r="GS471" s="117"/>
      <c r="GT471" s="117"/>
      <c r="GU471" s="117"/>
      <c r="GV471" s="117"/>
      <c r="GW471" s="117"/>
      <c r="GX471" s="117"/>
      <c r="GY471" s="117"/>
      <c r="GZ471" s="117"/>
      <c r="HA471" s="117"/>
      <c r="HB471" s="117"/>
      <c r="HC471" s="117"/>
      <c r="HD471" s="117"/>
      <c r="HE471" s="117"/>
      <c r="HF471" s="117"/>
      <c r="HG471" s="117"/>
      <c r="HH471" s="117"/>
      <c r="HI471" s="117"/>
      <c r="HJ471" s="117"/>
      <c r="HK471" s="117"/>
      <c r="HL471" s="117"/>
      <c r="HM471" s="117"/>
      <c r="HN471" s="117"/>
      <c r="HO471" s="117"/>
      <c r="HP471" s="117"/>
      <c r="HQ471" s="117"/>
      <c r="HR471" s="117"/>
      <c r="HS471" s="117"/>
      <c r="HT471" s="117"/>
      <c r="HU471" s="117"/>
      <c r="HV471" s="117"/>
      <c r="HW471" s="117"/>
      <c r="HX471" s="117"/>
      <c r="HY471" s="117"/>
      <c r="HZ471" s="117"/>
      <c r="IA471" s="117"/>
      <c r="IB471" s="117"/>
      <c r="IC471" s="117"/>
      <c r="ID471" s="117"/>
      <c r="IE471" s="117"/>
      <c r="IF471" s="117"/>
      <c r="IG471" s="117"/>
      <c r="IH471" s="117"/>
      <c r="II471" s="117"/>
      <c r="IJ471" s="117"/>
      <c r="IK471" s="117"/>
      <c r="IL471" s="117"/>
      <c r="IM471" s="117"/>
      <c r="IN471" s="117"/>
      <c r="IO471" s="117"/>
      <c r="IP471" s="117"/>
      <c r="IQ471" s="117"/>
      <c r="IR471" s="117"/>
      <c r="IS471" s="117"/>
      <c r="IT471" s="117"/>
      <c r="IU471" s="117"/>
      <c r="IV471" s="117"/>
      <c r="IW471" s="117"/>
    </row>
    <row r="472" customFormat="false" ht="12.75" hidden="false" customHeight="false" outlineLevel="0" collapsed="false">
      <c r="A472" s="117"/>
      <c r="B472" s="128"/>
      <c r="L472" s="117"/>
      <c r="M472" s="117"/>
      <c r="N472" s="117"/>
      <c r="O472" s="117"/>
      <c r="P472" s="117"/>
      <c r="Q472" s="117"/>
      <c r="R472" s="117"/>
      <c r="S472" s="117"/>
      <c r="T472" s="117"/>
      <c r="U472" s="117"/>
      <c r="V472" s="117"/>
      <c r="W472" s="117"/>
      <c r="X472" s="117"/>
      <c r="Y472" s="117"/>
      <c r="Z472" s="117"/>
      <c r="AA472" s="117"/>
      <c r="AB472" s="117"/>
      <c r="AC472" s="117"/>
      <c r="AD472" s="117"/>
      <c r="AE472" s="117"/>
      <c r="AF472" s="117"/>
      <c r="AG472" s="117"/>
      <c r="AH472" s="117"/>
      <c r="AI472" s="117"/>
      <c r="AJ472" s="117"/>
      <c r="AK472" s="117"/>
      <c r="AL472" s="117"/>
      <c r="AM472" s="117"/>
      <c r="AN472" s="117"/>
      <c r="AO472" s="117"/>
      <c r="AP472" s="117"/>
      <c r="AQ472" s="117"/>
      <c r="AR472" s="117"/>
      <c r="AS472" s="117"/>
      <c r="AT472" s="117"/>
      <c r="AU472" s="117"/>
      <c r="AV472" s="117"/>
      <c r="AW472" s="117"/>
      <c r="AX472" s="117"/>
      <c r="AY472" s="117"/>
      <c r="AZ472" s="117"/>
      <c r="BA472" s="117"/>
      <c r="BB472" s="117"/>
      <c r="BC472" s="117"/>
      <c r="BD472" s="117"/>
      <c r="BE472" s="117"/>
      <c r="BF472" s="117"/>
      <c r="BG472" s="117"/>
      <c r="BH472" s="117"/>
      <c r="BI472" s="117"/>
      <c r="BJ472" s="117"/>
      <c r="BK472" s="117"/>
      <c r="BL472" s="117"/>
      <c r="BM472" s="117"/>
      <c r="BN472" s="117"/>
      <c r="BO472" s="117"/>
      <c r="BP472" s="117"/>
      <c r="BQ472" s="117"/>
      <c r="BR472" s="117"/>
      <c r="BS472" s="117"/>
      <c r="BT472" s="117"/>
      <c r="BU472" s="117"/>
      <c r="BV472" s="117"/>
      <c r="BW472" s="117"/>
      <c r="BX472" s="117"/>
      <c r="BY472" s="117"/>
      <c r="BZ472" s="117"/>
      <c r="CA472" s="117"/>
      <c r="CB472" s="117"/>
      <c r="CC472" s="117"/>
      <c r="CD472" s="117"/>
      <c r="CE472" s="117"/>
      <c r="CF472" s="117"/>
      <c r="CG472" s="117"/>
      <c r="CH472" s="117"/>
      <c r="CI472" s="117"/>
      <c r="CJ472" s="117"/>
      <c r="CK472" s="117"/>
      <c r="CL472" s="117"/>
      <c r="CM472" s="117"/>
      <c r="CN472" s="117"/>
      <c r="CO472" s="117"/>
      <c r="CP472" s="117"/>
      <c r="CQ472" s="117"/>
      <c r="CR472" s="117"/>
      <c r="CS472" s="117"/>
      <c r="CT472" s="117"/>
      <c r="CU472" s="117"/>
      <c r="CV472" s="117"/>
      <c r="CW472" s="117"/>
      <c r="CX472" s="117"/>
      <c r="CY472" s="117"/>
      <c r="CZ472" s="117"/>
      <c r="DA472" s="117"/>
      <c r="DB472" s="117"/>
      <c r="DC472" s="117"/>
      <c r="DD472" s="117"/>
      <c r="DE472" s="117"/>
      <c r="DF472" s="117"/>
      <c r="DG472" s="117"/>
      <c r="DH472" s="117"/>
      <c r="DI472" s="117"/>
      <c r="DJ472" s="117"/>
      <c r="DK472" s="117"/>
      <c r="DL472" s="117"/>
      <c r="DM472" s="117"/>
      <c r="DN472" s="117"/>
      <c r="DO472" s="117"/>
      <c r="DP472" s="117"/>
      <c r="DQ472" s="117"/>
      <c r="DR472" s="117"/>
      <c r="DS472" s="117"/>
      <c r="DT472" s="117"/>
      <c r="DU472" s="117"/>
      <c r="DV472" s="117"/>
      <c r="DW472" s="117"/>
      <c r="DX472" s="117"/>
      <c r="DY472" s="117"/>
      <c r="DZ472" s="117"/>
      <c r="EA472" s="117"/>
      <c r="EB472" s="117"/>
      <c r="EC472" s="117"/>
      <c r="ED472" s="117"/>
      <c r="EE472" s="117"/>
      <c r="EF472" s="117"/>
      <c r="EG472" s="117"/>
      <c r="EH472" s="117"/>
      <c r="EI472" s="117"/>
      <c r="EJ472" s="117"/>
      <c r="EK472" s="117"/>
      <c r="EL472" s="117"/>
      <c r="EM472" s="117"/>
      <c r="EN472" s="117"/>
      <c r="EO472" s="117"/>
      <c r="EP472" s="117"/>
      <c r="EQ472" s="117"/>
      <c r="ER472" s="117"/>
      <c r="ES472" s="117"/>
      <c r="ET472" s="117"/>
      <c r="EU472" s="117"/>
      <c r="EV472" s="117"/>
      <c r="EW472" s="117"/>
      <c r="EX472" s="117"/>
      <c r="EY472" s="117"/>
      <c r="EZ472" s="117"/>
      <c r="FA472" s="117"/>
      <c r="FB472" s="117"/>
      <c r="FC472" s="117"/>
      <c r="FD472" s="117"/>
      <c r="FE472" s="117"/>
      <c r="FF472" s="117"/>
      <c r="FG472" s="117"/>
      <c r="FH472" s="117"/>
      <c r="FI472" s="117"/>
      <c r="FJ472" s="117"/>
      <c r="FK472" s="117"/>
      <c r="FL472" s="117"/>
      <c r="FM472" s="117"/>
      <c r="FN472" s="117"/>
      <c r="FO472" s="117"/>
      <c r="FP472" s="117"/>
      <c r="FQ472" s="117"/>
      <c r="FR472" s="117"/>
      <c r="FS472" s="117"/>
      <c r="FT472" s="117"/>
      <c r="FU472" s="117"/>
      <c r="FV472" s="117"/>
      <c r="FW472" s="117"/>
      <c r="FX472" s="117"/>
      <c r="FY472" s="117"/>
      <c r="FZ472" s="117"/>
      <c r="GA472" s="117"/>
      <c r="GB472" s="117"/>
      <c r="GC472" s="117"/>
      <c r="GD472" s="117"/>
      <c r="GE472" s="117"/>
      <c r="GF472" s="117"/>
      <c r="GG472" s="117"/>
      <c r="GH472" s="117"/>
      <c r="GI472" s="117"/>
      <c r="GJ472" s="117"/>
      <c r="GK472" s="117"/>
      <c r="GL472" s="117"/>
      <c r="GM472" s="117"/>
      <c r="GN472" s="117"/>
      <c r="GO472" s="117"/>
      <c r="GP472" s="117"/>
      <c r="GQ472" s="117"/>
      <c r="GR472" s="117"/>
      <c r="GS472" s="117"/>
      <c r="GT472" s="117"/>
      <c r="GU472" s="117"/>
      <c r="GV472" s="117"/>
      <c r="GW472" s="117"/>
      <c r="GX472" s="117"/>
      <c r="GY472" s="117"/>
      <c r="GZ472" s="117"/>
      <c r="HA472" s="117"/>
      <c r="HB472" s="117"/>
      <c r="HC472" s="117"/>
      <c r="HD472" s="117"/>
      <c r="HE472" s="117"/>
      <c r="HF472" s="117"/>
      <c r="HG472" s="117"/>
      <c r="HH472" s="117"/>
      <c r="HI472" s="117"/>
      <c r="HJ472" s="117"/>
      <c r="HK472" s="117"/>
      <c r="HL472" s="117"/>
      <c r="HM472" s="117"/>
      <c r="HN472" s="117"/>
      <c r="HO472" s="117"/>
      <c r="HP472" s="117"/>
      <c r="HQ472" s="117"/>
      <c r="HR472" s="117"/>
      <c r="HS472" s="117"/>
      <c r="HT472" s="117"/>
      <c r="HU472" s="117"/>
      <c r="HV472" s="117"/>
      <c r="HW472" s="117"/>
      <c r="HX472" s="117"/>
      <c r="HY472" s="117"/>
      <c r="HZ472" s="117"/>
      <c r="IA472" s="117"/>
      <c r="IB472" s="117"/>
      <c r="IC472" s="117"/>
      <c r="ID472" s="117"/>
      <c r="IE472" s="117"/>
      <c r="IF472" s="117"/>
      <c r="IG472" s="117"/>
      <c r="IH472" s="117"/>
      <c r="II472" s="117"/>
      <c r="IJ472" s="117"/>
      <c r="IK472" s="117"/>
      <c r="IL472" s="117"/>
      <c r="IM472" s="117"/>
      <c r="IN472" s="117"/>
      <c r="IO472" s="117"/>
      <c r="IP472" s="117"/>
      <c r="IQ472" s="117"/>
      <c r="IR472" s="117"/>
      <c r="IS472" s="117"/>
      <c r="IT472" s="117"/>
      <c r="IU472" s="117"/>
      <c r="IV472" s="117"/>
      <c r="IW472" s="117"/>
    </row>
    <row r="473" customFormat="false" ht="12.75" hidden="false" customHeight="false" outlineLevel="0" collapsed="false">
      <c r="A473" s="117"/>
      <c r="B473" s="128"/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  <c r="AA473" s="117"/>
      <c r="AB473" s="117"/>
      <c r="AC473" s="117"/>
      <c r="AD473" s="117"/>
      <c r="AE473" s="117"/>
      <c r="AF473" s="117"/>
      <c r="AG473" s="117"/>
      <c r="AH473" s="117"/>
      <c r="AI473" s="117"/>
      <c r="AJ473" s="117"/>
      <c r="AK473" s="117"/>
      <c r="AL473" s="117"/>
      <c r="AM473" s="117"/>
      <c r="AN473" s="117"/>
      <c r="AO473" s="117"/>
      <c r="AP473" s="117"/>
      <c r="AQ473" s="117"/>
      <c r="AR473" s="117"/>
      <c r="AS473" s="117"/>
      <c r="AT473" s="117"/>
      <c r="AU473" s="117"/>
      <c r="AV473" s="117"/>
      <c r="AW473" s="117"/>
      <c r="AX473" s="117"/>
      <c r="AY473" s="117"/>
      <c r="AZ473" s="117"/>
      <c r="BA473" s="117"/>
      <c r="BB473" s="117"/>
      <c r="BC473" s="117"/>
      <c r="BD473" s="117"/>
      <c r="BE473" s="117"/>
      <c r="BF473" s="117"/>
      <c r="BG473" s="117"/>
      <c r="BH473" s="117"/>
      <c r="BI473" s="117"/>
      <c r="BJ473" s="117"/>
      <c r="BK473" s="117"/>
      <c r="BL473" s="117"/>
      <c r="BM473" s="117"/>
      <c r="BN473" s="117"/>
      <c r="BO473" s="117"/>
      <c r="BP473" s="117"/>
      <c r="BQ473" s="117"/>
      <c r="BR473" s="117"/>
      <c r="BS473" s="117"/>
      <c r="BT473" s="117"/>
      <c r="BU473" s="117"/>
      <c r="BV473" s="117"/>
      <c r="BW473" s="117"/>
      <c r="BX473" s="117"/>
      <c r="BY473" s="117"/>
      <c r="BZ473" s="117"/>
      <c r="CA473" s="117"/>
      <c r="CB473" s="117"/>
      <c r="CC473" s="117"/>
      <c r="CD473" s="117"/>
      <c r="CE473" s="117"/>
      <c r="CF473" s="117"/>
      <c r="CG473" s="117"/>
      <c r="CH473" s="117"/>
      <c r="CI473" s="117"/>
      <c r="CJ473" s="117"/>
      <c r="CK473" s="117"/>
      <c r="CL473" s="117"/>
      <c r="CM473" s="117"/>
      <c r="CN473" s="117"/>
      <c r="CO473" s="117"/>
      <c r="CP473" s="117"/>
      <c r="CQ473" s="117"/>
      <c r="CR473" s="117"/>
      <c r="CS473" s="117"/>
      <c r="CT473" s="117"/>
      <c r="CU473" s="117"/>
      <c r="CV473" s="117"/>
      <c r="CW473" s="117"/>
      <c r="CX473" s="117"/>
      <c r="CY473" s="117"/>
      <c r="CZ473" s="117"/>
      <c r="DA473" s="117"/>
      <c r="DB473" s="117"/>
      <c r="DC473" s="117"/>
      <c r="DD473" s="117"/>
      <c r="DE473" s="117"/>
      <c r="DF473" s="117"/>
      <c r="DG473" s="117"/>
      <c r="DH473" s="117"/>
      <c r="DI473" s="117"/>
      <c r="DJ473" s="117"/>
      <c r="DK473" s="117"/>
      <c r="DL473" s="117"/>
      <c r="DM473" s="117"/>
      <c r="DN473" s="117"/>
      <c r="DO473" s="117"/>
      <c r="DP473" s="117"/>
      <c r="DQ473" s="117"/>
      <c r="DR473" s="117"/>
      <c r="DS473" s="117"/>
      <c r="DT473" s="117"/>
      <c r="DU473" s="117"/>
      <c r="DV473" s="117"/>
      <c r="DW473" s="117"/>
      <c r="DX473" s="117"/>
      <c r="DY473" s="117"/>
      <c r="DZ473" s="117"/>
      <c r="EA473" s="117"/>
      <c r="EB473" s="117"/>
      <c r="EC473" s="117"/>
      <c r="ED473" s="117"/>
      <c r="EE473" s="117"/>
      <c r="EF473" s="117"/>
      <c r="EG473" s="117"/>
      <c r="EH473" s="117"/>
      <c r="EI473" s="117"/>
      <c r="EJ473" s="117"/>
      <c r="EK473" s="117"/>
      <c r="EL473" s="117"/>
      <c r="EM473" s="117"/>
      <c r="EN473" s="117"/>
      <c r="EO473" s="117"/>
      <c r="EP473" s="117"/>
      <c r="EQ473" s="117"/>
      <c r="ER473" s="117"/>
      <c r="ES473" s="117"/>
      <c r="ET473" s="117"/>
      <c r="EU473" s="117"/>
      <c r="EV473" s="117"/>
      <c r="EW473" s="117"/>
      <c r="EX473" s="117"/>
      <c r="EY473" s="117"/>
      <c r="EZ473" s="117"/>
      <c r="FA473" s="117"/>
      <c r="FB473" s="117"/>
      <c r="FC473" s="117"/>
      <c r="FD473" s="117"/>
      <c r="FE473" s="117"/>
      <c r="FF473" s="117"/>
      <c r="FG473" s="117"/>
      <c r="FH473" s="117"/>
      <c r="FI473" s="117"/>
      <c r="FJ473" s="117"/>
      <c r="FK473" s="117"/>
      <c r="FL473" s="117"/>
      <c r="FM473" s="117"/>
      <c r="FN473" s="117"/>
      <c r="FO473" s="117"/>
      <c r="FP473" s="117"/>
      <c r="FQ473" s="117"/>
      <c r="FR473" s="117"/>
      <c r="FS473" s="117"/>
      <c r="FT473" s="117"/>
      <c r="FU473" s="117"/>
      <c r="FV473" s="117"/>
      <c r="FW473" s="117"/>
      <c r="FX473" s="117"/>
      <c r="FY473" s="117"/>
      <c r="FZ473" s="117"/>
      <c r="GA473" s="117"/>
      <c r="GB473" s="117"/>
      <c r="GC473" s="117"/>
      <c r="GD473" s="117"/>
      <c r="GE473" s="117"/>
      <c r="GF473" s="117"/>
      <c r="GG473" s="117"/>
      <c r="GH473" s="117"/>
      <c r="GI473" s="117"/>
      <c r="GJ473" s="117"/>
      <c r="GK473" s="117"/>
      <c r="GL473" s="117"/>
      <c r="GM473" s="117"/>
      <c r="GN473" s="117"/>
      <c r="GO473" s="117"/>
      <c r="GP473" s="117"/>
      <c r="GQ473" s="117"/>
      <c r="GR473" s="117"/>
      <c r="GS473" s="117"/>
      <c r="GT473" s="117"/>
      <c r="GU473" s="117"/>
      <c r="GV473" s="117"/>
      <c r="GW473" s="117"/>
      <c r="GX473" s="117"/>
      <c r="GY473" s="117"/>
      <c r="GZ473" s="117"/>
      <c r="HA473" s="117"/>
      <c r="HB473" s="117"/>
      <c r="HC473" s="117"/>
      <c r="HD473" s="117"/>
      <c r="HE473" s="117"/>
      <c r="HF473" s="117"/>
      <c r="HG473" s="117"/>
      <c r="HH473" s="117"/>
      <c r="HI473" s="117"/>
      <c r="HJ473" s="117"/>
      <c r="HK473" s="117"/>
      <c r="HL473" s="117"/>
      <c r="HM473" s="117"/>
      <c r="HN473" s="117"/>
      <c r="HO473" s="117"/>
      <c r="HP473" s="117"/>
      <c r="HQ473" s="117"/>
      <c r="HR473" s="117"/>
      <c r="HS473" s="117"/>
      <c r="HT473" s="117"/>
      <c r="HU473" s="117"/>
      <c r="HV473" s="117"/>
      <c r="HW473" s="117"/>
      <c r="HX473" s="117"/>
      <c r="HY473" s="117"/>
      <c r="HZ473" s="117"/>
      <c r="IA473" s="117"/>
      <c r="IB473" s="117"/>
      <c r="IC473" s="117"/>
      <c r="ID473" s="117"/>
      <c r="IE473" s="117"/>
      <c r="IF473" s="117"/>
      <c r="IG473" s="117"/>
      <c r="IH473" s="117"/>
      <c r="II473" s="117"/>
      <c r="IJ473" s="117"/>
      <c r="IK473" s="117"/>
      <c r="IL473" s="117"/>
      <c r="IM473" s="117"/>
      <c r="IN473" s="117"/>
      <c r="IO473" s="117"/>
      <c r="IP473" s="117"/>
      <c r="IQ473" s="117"/>
      <c r="IR473" s="117"/>
      <c r="IS473" s="117"/>
      <c r="IT473" s="117"/>
      <c r="IU473" s="117"/>
      <c r="IV473" s="117"/>
      <c r="IW473" s="117"/>
    </row>
    <row r="474" customFormat="false" ht="12.75" hidden="false" customHeight="false" outlineLevel="0" collapsed="false">
      <c r="A474" s="117"/>
      <c r="B474" s="128"/>
      <c r="L474" s="117"/>
      <c r="M474" s="117"/>
      <c r="N474" s="117"/>
      <c r="O474" s="117"/>
      <c r="P474" s="117"/>
      <c r="Q474" s="117"/>
      <c r="R474" s="117"/>
      <c r="S474" s="117"/>
      <c r="T474" s="117"/>
      <c r="U474" s="117"/>
      <c r="V474" s="117"/>
      <c r="W474" s="117"/>
      <c r="X474" s="117"/>
      <c r="Y474" s="117"/>
      <c r="Z474" s="117"/>
      <c r="AA474" s="117"/>
      <c r="AB474" s="117"/>
      <c r="AC474" s="117"/>
      <c r="AD474" s="117"/>
      <c r="AE474" s="117"/>
      <c r="AF474" s="117"/>
      <c r="AG474" s="117"/>
      <c r="AH474" s="117"/>
      <c r="AI474" s="117"/>
      <c r="AJ474" s="117"/>
      <c r="AK474" s="117"/>
      <c r="AL474" s="117"/>
      <c r="AM474" s="117"/>
      <c r="AN474" s="117"/>
      <c r="AO474" s="117"/>
      <c r="AP474" s="117"/>
      <c r="AQ474" s="117"/>
      <c r="AR474" s="117"/>
      <c r="AS474" s="117"/>
      <c r="AT474" s="117"/>
      <c r="AU474" s="117"/>
      <c r="AV474" s="117"/>
      <c r="AW474" s="117"/>
      <c r="AX474" s="117"/>
      <c r="AY474" s="117"/>
      <c r="AZ474" s="117"/>
      <c r="BA474" s="117"/>
      <c r="BB474" s="117"/>
      <c r="BC474" s="117"/>
      <c r="BD474" s="117"/>
      <c r="BE474" s="117"/>
      <c r="BF474" s="117"/>
      <c r="BG474" s="117"/>
      <c r="BH474" s="117"/>
      <c r="BI474" s="117"/>
      <c r="BJ474" s="117"/>
      <c r="BK474" s="117"/>
      <c r="BL474" s="117"/>
      <c r="BM474" s="117"/>
      <c r="BN474" s="117"/>
      <c r="BO474" s="117"/>
      <c r="BP474" s="117"/>
      <c r="BQ474" s="117"/>
      <c r="BR474" s="117"/>
      <c r="BS474" s="117"/>
      <c r="BT474" s="117"/>
      <c r="BU474" s="117"/>
      <c r="BV474" s="117"/>
      <c r="BW474" s="117"/>
      <c r="BX474" s="117"/>
      <c r="BY474" s="117"/>
      <c r="BZ474" s="117"/>
      <c r="CA474" s="117"/>
      <c r="CB474" s="117"/>
      <c r="CC474" s="117"/>
      <c r="CD474" s="117"/>
      <c r="CE474" s="117"/>
      <c r="CF474" s="117"/>
      <c r="CG474" s="117"/>
      <c r="CH474" s="117"/>
      <c r="CI474" s="117"/>
      <c r="CJ474" s="117"/>
      <c r="CK474" s="117"/>
      <c r="CL474" s="117"/>
      <c r="CM474" s="117"/>
      <c r="CN474" s="117"/>
      <c r="CO474" s="117"/>
      <c r="CP474" s="117"/>
      <c r="CQ474" s="117"/>
      <c r="CR474" s="117"/>
      <c r="CS474" s="117"/>
      <c r="CT474" s="117"/>
      <c r="CU474" s="117"/>
      <c r="CV474" s="117"/>
      <c r="CW474" s="117"/>
      <c r="CX474" s="117"/>
      <c r="CY474" s="117"/>
      <c r="CZ474" s="117"/>
      <c r="DA474" s="117"/>
      <c r="DB474" s="117"/>
      <c r="DC474" s="117"/>
      <c r="DD474" s="117"/>
      <c r="DE474" s="117"/>
      <c r="DF474" s="117"/>
      <c r="DG474" s="117"/>
      <c r="DH474" s="117"/>
      <c r="DI474" s="117"/>
      <c r="DJ474" s="117"/>
      <c r="DK474" s="117"/>
      <c r="DL474" s="117"/>
      <c r="DM474" s="117"/>
      <c r="DN474" s="117"/>
      <c r="DO474" s="117"/>
      <c r="DP474" s="117"/>
      <c r="DQ474" s="117"/>
      <c r="DR474" s="117"/>
      <c r="DS474" s="117"/>
      <c r="DT474" s="117"/>
      <c r="DU474" s="117"/>
      <c r="DV474" s="117"/>
      <c r="DW474" s="117"/>
      <c r="DX474" s="117"/>
      <c r="DY474" s="117"/>
      <c r="DZ474" s="117"/>
      <c r="EA474" s="117"/>
      <c r="EB474" s="117"/>
      <c r="EC474" s="117"/>
      <c r="ED474" s="117"/>
      <c r="EE474" s="117"/>
      <c r="EF474" s="117"/>
      <c r="EG474" s="117"/>
      <c r="EH474" s="117"/>
      <c r="EI474" s="117"/>
      <c r="EJ474" s="117"/>
      <c r="EK474" s="117"/>
      <c r="EL474" s="117"/>
      <c r="EM474" s="117"/>
      <c r="EN474" s="117"/>
      <c r="EO474" s="117"/>
      <c r="EP474" s="117"/>
      <c r="EQ474" s="117"/>
      <c r="ER474" s="117"/>
      <c r="ES474" s="117"/>
      <c r="ET474" s="117"/>
      <c r="EU474" s="117"/>
      <c r="EV474" s="117"/>
      <c r="EW474" s="117"/>
      <c r="EX474" s="117"/>
      <c r="EY474" s="117"/>
      <c r="EZ474" s="117"/>
      <c r="FA474" s="117"/>
      <c r="FB474" s="117"/>
      <c r="FC474" s="117"/>
      <c r="FD474" s="117"/>
      <c r="FE474" s="117"/>
      <c r="FF474" s="117"/>
      <c r="FG474" s="117"/>
      <c r="FH474" s="117"/>
      <c r="FI474" s="117"/>
      <c r="FJ474" s="117"/>
      <c r="FK474" s="117"/>
      <c r="FL474" s="117"/>
      <c r="FM474" s="117"/>
      <c r="FN474" s="117"/>
      <c r="FO474" s="117"/>
      <c r="FP474" s="117"/>
      <c r="FQ474" s="117"/>
      <c r="FR474" s="117"/>
      <c r="FS474" s="117"/>
      <c r="FT474" s="117"/>
      <c r="FU474" s="117"/>
      <c r="FV474" s="117"/>
      <c r="FW474" s="117"/>
      <c r="FX474" s="117"/>
      <c r="FY474" s="117"/>
      <c r="FZ474" s="117"/>
      <c r="GA474" s="117"/>
      <c r="GB474" s="117"/>
      <c r="GC474" s="117"/>
      <c r="GD474" s="117"/>
      <c r="GE474" s="117"/>
      <c r="GF474" s="117"/>
      <c r="GG474" s="117"/>
      <c r="GH474" s="117"/>
      <c r="GI474" s="117"/>
      <c r="GJ474" s="117"/>
      <c r="GK474" s="117"/>
      <c r="GL474" s="117"/>
      <c r="GM474" s="117"/>
      <c r="GN474" s="117"/>
      <c r="GO474" s="117"/>
      <c r="GP474" s="117"/>
      <c r="GQ474" s="117"/>
      <c r="GR474" s="117"/>
      <c r="GS474" s="117"/>
      <c r="GT474" s="117"/>
      <c r="GU474" s="117"/>
      <c r="GV474" s="117"/>
      <c r="GW474" s="117"/>
      <c r="GX474" s="117"/>
      <c r="GY474" s="117"/>
      <c r="GZ474" s="117"/>
      <c r="HA474" s="117"/>
      <c r="HB474" s="117"/>
      <c r="HC474" s="117"/>
      <c r="HD474" s="117"/>
      <c r="HE474" s="117"/>
      <c r="HF474" s="117"/>
      <c r="HG474" s="117"/>
      <c r="HH474" s="117"/>
      <c r="HI474" s="117"/>
      <c r="HJ474" s="117"/>
      <c r="HK474" s="117"/>
      <c r="HL474" s="117"/>
      <c r="HM474" s="117"/>
      <c r="HN474" s="117"/>
      <c r="HO474" s="117"/>
      <c r="HP474" s="117"/>
      <c r="HQ474" s="117"/>
      <c r="HR474" s="117"/>
      <c r="HS474" s="117"/>
      <c r="HT474" s="117"/>
      <c r="HU474" s="117"/>
      <c r="HV474" s="117"/>
      <c r="HW474" s="117"/>
      <c r="HX474" s="117"/>
      <c r="HY474" s="117"/>
      <c r="HZ474" s="117"/>
      <c r="IA474" s="117"/>
      <c r="IB474" s="117"/>
      <c r="IC474" s="117"/>
      <c r="ID474" s="117"/>
      <c r="IE474" s="117"/>
      <c r="IF474" s="117"/>
      <c r="IG474" s="117"/>
      <c r="IH474" s="117"/>
      <c r="II474" s="117"/>
      <c r="IJ474" s="117"/>
      <c r="IK474" s="117"/>
      <c r="IL474" s="117"/>
      <c r="IM474" s="117"/>
      <c r="IN474" s="117"/>
      <c r="IO474" s="117"/>
      <c r="IP474" s="117"/>
      <c r="IQ474" s="117"/>
      <c r="IR474" s="117"/>
      <c r="IS474" s="117"/>
      <c r="IT474" s="117"/>
      <c r="IU474" s="117"/>
      <c r="IV474" s="117"/>
      <c r="IW474" s="117"/>
    </row>
    <row r="475" customFormat="false" ht="12.75" hidden="false" customHeight="false" outlineLevel="0" collapsed="false">
      <c r="A475" s="117"/>
      <c r="B475" s="128"/>
      <c r="L475" s="117"/>
      <c r="M475" s="117"/>
      <c r="N475" s="117"/>
      <c r="O475" s="117"/>
      <c r="P475" s="117"/>
      <c r="Q475" s="117"/>
      <c r="R475" s="117"/>
      <c r="S475" s="117"/>
      <c r="T475" s="117"/>
      <c r="U475" s="117"/>
      <c r="V475" s="117"/>
      <c r="W475" s="117"/>
      <c r="X475" s="117"/>
      <c r="Y475" s="117"/>
      <c r="Z475" s="117"/>
      <c r="AA475" s="117"/>
      <c r="AB475" s="117"/>
      <c r="AC475" s="117"/>
      <c r="AD475" s="117"/>
      <c r="AE475" s="117"/>
      <c r="AF475" s="117"/>
      <c r="AG475" s="117"/>
      <c r="AH475" s="117"/>
      <c r="AI475" s="117"/>
      <c r="AJ475" s="117"/>
      <c r="AK475" s="117"/>
      <c r="AL475" s="117"/>
      <c r="AM475" s="117"/>
      <c r="AN475" s="117"/>
      <c r="AO475" s="117"/>
      <c r="AP475" s="117"/>
      <c r="AQ475" s="117"/>
      <c r="AR475" s="117"/>
      <c r="AS475" s="117"/>
      <c r="AT475" s="117"/>
      <c r="AU475" s="117"/>
      <c r="AV475" s="117"/>
      <c r="AW475" s="117"/>
      <c r="AX475" s="117"/>
      <c r="AY475" s="117"/>
      <c r="AZ475" s="117"/>
      <c r="BA475" s="117"/>
      <c r="BB475" s="117"/>
      <c r="BC475" s="117"/>
      <c r="BD475" s="117"/>
      <c r="BE475" s="117"/>
      <c r="BF475" s="117"/>
      <c r="BG475" s="117"/>
      <c r="BH475" s="117"/>
      <c r="BI475" s="117"/>
      <c r="BJ475" s="117"/>
      <c r="BK475" s="117"/>
      <c r="BL475" s="117"/>
      <c r="BM475" s="117"/>
      <c r="BN475" s="117"/>
      <c r="BO475" s="117"/>
      <c r="BP475" s="117"/>
      <c r="BQ475" s="117"/>
      <c r="BR475" s="117"/>
      <c r="BS475" s="117"/>
      <c r="BT475" s="117"/>
      <c r="BU475" s="117"/>
      <c r="BV475" s="117"/>
      <c r="BW475" s="117"/>
      <c r="BX475" s="117"/>
      <c r="BY475" s="117"/>
      <c r="BZ475" s="117"/>
      <c r="CA475" s="117"/>
      <c r="CB475" s="117"/>
      <c r="CC475" s="117"/>
      <c r="CD475" s="117"/>
      <c r="CE475" s="117"/>
      <c r="CF475" s="117"/>
      <c r="CG475" s="117"/>
      <c r="CH475" s="117"/>
      <c r="CI475" s="117"/>
      <c r="CJ475" s="117"/>
      <c r="CK475" s="117"/>
      <c r="CL475" s="117"/>
      <c r="CM475" s="117"/>
      <c r="CN475" s="117"/>
      <c r="CO475" s="117"/>
      <c r="CP475" s="117"/>
      <c r="CQ475" s="117"/>
      <c r="CR475" s="117"/>
      <c r="CS475" s="117"/>
      <c r="CT475" s="117"/>
      <c r="CU475" s="117"/>
      <c r="CV475" s="117"/>
      <c r="CW475" s="117"/>
      <c r="CX475" s="117"/>
      <c r="CY475" s="117"/>
      <c r="CZ475" s="117"/>
      <c r="DA475" s="117"/>
      <c r="DB475" s="117"/>
      <c r="DC475" s="117"/>
      <c r="DD475" s="117"/>
      <c r="DE475" s="117"/>
      <c r="DF475" s="117"/>
      <c r="DG475" s="117"/>
      <c r="DH475" s="117"/>
      <c r="DI475" s="117"/>
      <c r="DJ475" s="117"/>
      <c r="DK475" s="117"/>
      <c r="DL475" s="117"/>
      <c r="DM475" s="117"/>
      <c r="DN475" s="117"/>
      <c r="DO475" s="117"/>
      <c r="DP475" s="117"/>
      <c r="DQ475" s="117"/>
      <c r="DR475" s="117"/>
      <c r="DS475" s="117"/>
      <c r="DT475" s="117"/>
      <c r="DU475" s="117"/>
      <c r="DV475" s="117"/>
      <c r="DW475" s="117"/>
      <c r="DX475" s="117"/>
      <c r="DY475" s="117"/>
      <c r="DZ475" s="117"/>
      <c r="EA475" s="117"/>
      <c r="EB475" s="117"/>
      <c r="EC475" s="117"/>
      <c r="ED475" s="117"/>
      <c r="EE475" s="117"/>
      <c r="EF475" s="117"/>
      <c r="EG475" s="117"/>
      <c r="EH475" s="117"/>
      <c r="EI475" s="117"/>
      <c r="EJ475" s="117"/>
      <c r="EK475" s="117"/>
      <c r="EL475" s="117"/>
      <c r="EM475" s="117"/>
      <c r="EN475" s="117"/>
      <c r="EO475" s="117"/>
      <c r="EP475" s="117"/>
      <c r="EQ475" s="117"/>
      <c r="ER475" s="117"/>
      <c r="ES475" s="117"/>
      <c r="ET475" s="117"/>
      <c r="EU475" s="117"/>
      <c r="EV475" s="117"/>
      <c r="EW475" s="117"/>
      <c r="EX475" s="117"/>
      <c r="EY475" s="117"/>
      <c r="EZ475" s="117"/>
      <c r="FA475" s="117"/>
      <c r="FB475" s="117"/>
      <c r="FC475" s="117"/>
      <c r="FD475" s="117"/>
      <c r="FE475" s="117"/>
      <c r="FF475" s="117"/>
      <c r="FG475" s="117"/>
      <c r="FH475" s="117"/>
      <c r="FI475" s="117"/>
      <c r="FJ475" s="117"/>
      <c r="FK475" s="117"/>
      <c r="FL475" s="117"/>
      <c r="FM475" s="117"/>
      <c r="FN475" s="117"/>
      <c r="FO475" s="117"/>
      <c r="FP475" s="117"/>
      <c r="FQ475" s="117"/>
      <c r="FR475" s="117"/>
      <c r="FS475" s="117"/>
      <c r="FT475" s="117"/>
      <c r="FU475" s="117"/>
      <c r="FV475" s="117"/>
      <c r="FW475" s="117"/>
      <c r="FX475" s="117"/>
      <c r="FY475" s="117"/>
      <c r="FZ475" s="117"/>
      <c r="GA475" s="117"/>
      <c r="GB475" s="117"/>
      <c r="GC475" s="117"/>
      <c r="GD475" s="117"/>
      <c r="GE475" s="117"/>
      <c r="GF475" s="117"/>
      <c r="GG475" s="117"/>
      <c r="GH475" s="117"/>
      <c r="GI475" s="117"/>
      <c r="GJ475" s="117"/>
      <c r="GK475" s="117"/>
      <c r="GL475" s="117"/>
      <c r="GM475" s="117"/>
      <c r="GN475" s="117"/>
      <c r="GO475" s="117"/>
      <c r="GP475" s="117"/>
      <c r="GQ475" s="117"/>
      <c r="GR475" s="117"/>
      <c r="GS475" s="117"/>
      <c r="GT475" s="117"/>
      <c r="GU475" s="117"/>
      <c r="GV475" s="117"/>
      <c r="GW475" s="117"/>
      <c r="GX475" s="117"/>
      <c r="GY475" s="117"/>
      <c r="GZ475" s="117"/>
      <c r="HA475" s="117"/>
      <c r="HB475" s="117"/>
      <c r="HC475" s="117"/>
      <c r="HD475" s="117"/>
      <c r="HE475" s="117"/>
      <c r="HF475" s="117"/>
      <c r="HG475" s="117"/>
      <c r="HH475" s="117"/>
      <c r="HI475" s="117"/>
      <c r="HJ475" s="117"/>
      <c r="HK475" s="117"/>
      <c r="HL475" s="117"/>
      <c r="HM475" s="117"/>
      <c r="HN475" s="117"/>
      <c r="HO475" s="117"/>
      <c r="HP475" s="117"/>
      <c r="HQ475" s="117"/>
      <c r="HR475" s="117"/>
      <c r="HS475" s="117"/>
      <c r="HT475" s="117"/>
      <c r="HU475" s="117"/>
      <c r="HV475" s="117"/>
      <c r="HW475" s="117"/>
      <c r="HX475" s="117"/>
      <c r="HY475" s="117"/>
      <c r="HZ475" s="117"/>
      <c r="IA475" s="117"/>
      <c r="IB475" s="117"/>
      <c r="IC475" s="117"/>
      <c r="ID475" s="117"/>
      <c r="IE475" s="117"/>
      <c r="IF475" s="117"/>
      <c r="IG475" s="117"/>
      <c r="IH475" s="117"/>
      <c r="II475" s="117"/>
      <c r="IJ475" s="117"/>
      <c r="IK475" s="117"/>
      <c r="IL475" s="117"/>
      <c r="IM475" s="117"/>
      <c r="IN475" s="117"/>
      <c r="IO475" s="117"/>
      <c r="IP475" s="117"/>
      <c r="IQ475" s="117"/>
      <c r="IR475" s="117"/>
      <c r="IS475" s="117"/>
      <c r="IT475" s="117"/>
      <c r="IU475" s="117"/>
      <c r="IV475" s="117"/>
      <c r="IW475" s="117"/>
    </row>
    <row r="476" customFormat="false" ht="12.75" hidden="false" customHeight="false" outlineLevel="0" collapsed="false">
      <c r="A476" s="117"/>
      <c r="B476" s="128"/>
      <c r="L476" s="117"/>
      <c r="M476" s="117"/>
      <c r="N476" s="117"/>
      <c r="O476" s="117"/>
      <c r="P476" s="117"/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  <c r="AA476" s="117"/>
      <c r="AB476" s="117"/>
      <c r="AC476" s="117"/>
      <c r="AD476" s="117"/>
      <c r="AE476" s="117"/>
      <c r="AF476" s="117"/>
      <c r="AG476" s="117"/>
      <c r="AH476" s="117"/>
      <c r="AI476" s="117"/>
      <c r="AJ476" s="117"/>
      <c r="AK476" s="117"/>
      <c r="AL476" s="117"/>
      <c r="AM476" s="117"/>
      <c r="AN476" s="117"/>
      <c r="AO476" s="117"/>
      <c r="AP476" s="117"/>
      <c r="AQ476" s="117"/>
      <c r="AR476" s="117"/>
      <c r="AS476" s="117"/>
      <c r="AT476" s="117"/>
      <c r="AU476" s="117"/>
      <c r="AV476" s="117"/>
      <c r="AW476" s="117"/>
      <c r="AX476" s="117"/>
      <c r="AY476" s="117"/>
      <c r="AZ476" s="117"/>
      <c r="BA476" s="117"/>
      <c r="BB476" s="117"/>
      <c r="BC476" s="117"/>
      <c r="BD476" s="117"/>
      <c r="BE476" s="117"/>
      <c r="BF476" s="117"/>
      <c r="BG476" s="117"/>
      <c r="BH476" s="117"/>
      <c r="BI476" s="117"/>
      <c r="BJ476" s="117"/>
      <c r="BK476" s="117"/>
      <c r="BL476" s="117"/>
      <c r="BM476" s="117"/>
      <c r="BN476" s="117"/>
      <c r="BO476" s="117"/>
      <c r="BP476" s="117"/>
      <c r="BQ476" s="117"/>
      <c r="BR476" s="117"/>
      <c r="BS476" s="117"/>
      <c r="BT476" s="117"/>
      <c r="BU476" s="117"/>
      <c r="BV476" s="117"/>
      <c r="BW476" s="117"/>
      <c r="BX476" s="117"/>
      <c r="BY476" s="117"/>
      <c r="BZ476" s="117"/>
      <c r="CA476" s="117"/>
      <c r="CB476" s="117"/>
      <c r="CC476" s="117"/>
      <c r="CD476" s="117"/>
      <c r="CE476" s="117"/>
      <c r="CF476" s="117"/>
      <c r="CG476" s="117"/>
      <c r="CH476" s="117"/>
      <c r="CI476" s="117"/>
      <c r="CJ476" s="117"/>
      <c r="CK476" s="117"/>
      <c r="CL476" s="117"/>
      <c r="CM476" s="117"/>
      <c r="CN476" s="117"/>
      <c r="CO476" s="117"/>
      <c r="CP476" s="117"/>
      <c r="CQ476" s="117"/>
      <c r="CR476" s="117"/>
      <c r="CS476" s="117"/>
      <c r="CT476" s="117"/>
      <c r="CU476" s="117"/>
      <c r="CV476" s="117"/>
      <c r="CW476" s="117"/>
      <c r="CX476" s="117"/>
      <c r="CY476" s="117"/>
      <c r="CZ476" s="117"/>
      <c r="DA476" s="117"/>
      <c r="DB476" s="117"/>
      <c r="DC476" s="117"/>
      <c r="DD476" s="117"/>
      <c r="DE476" s="117"/>
      <c r="DF476" s="117"/>
      <c r="DG476" s="117"/>
      <c r="DH476" s="117"/>
      <c r="DI476" s="117"/>
      <c r="DJ476" s="117"/>
      <c r="DK476" s="117"/>
      <c r="DL476" s="117"/>
      <c r="DM476" s="117"/>
      <c r="DN476" s="117"/>
      <c r="DO476" s="117"/>
      <c r="DP476" s="117"/>
      <c r="DQ476" s="117"/>
      <c r="DR476" s="117"/>
      <c r="DS476" s="117"/>
      <c r="DT476" s="117"/>
      <c r="DU476" s="117"/>
      <c r="DV476" s="117"/>
      <c r="DW476" s="117"/>
      <c r="DX476" s="117"/>
      <c r="DY476" s="117"/>
      <c r="DZ476" s="117"/>
      <c r="EA476" s="117"/>
      <c r="EB476" s="117"/>
      <c r="EC476" s="117"/>
      <c r="ED476" s="117"/>
      <c r="EE476" s="117"/>
      <c r="EF476" s="117"/>
      <c r="EG476" s="117"/>
      <c r="EH476" s="117"/>
      <c r="EI476" s="117"/>
      <c r="EJ476" s="117"/>
      <c r="EK476" s="117"/>
      <c r="EL476" s="117"/>
      <c r="EM476" s="117"/>
      <c r="EN476" s="117"/>
      <c r="EO476" s="117"/>
      <c r="EP476" s="117"/>
      <c r="EQ476" s="117"/>
      <c r="ER476" s="117"/>
      <c r="ES476" s="117"/>
      <c r="ET476" s="117"/>
      <c r="EU476" s="117"/>
      <c r="EV476" s="117"/>
      <c r="EW476" s="117"/>
      <c r="EX476" s="117"/>
      <c r="EY476" s="117"/>
      <c r="EZ476" s="117"/>
      <c r="FA476" s="117"/>
      <c r="FB476" s="117"/>
      <c r="FC476" s="117"/>
      <c r="FD476" s="117"/>
      <c r="FE476" s="117"/>
      <c r="FF476" s="117"/>
      <c r="FG476" s="117"/>
      <c r="FH476" s="117"/>
      <c r="FI476" s="117"/>
      <c r="FJ476" s="117"/>
      <c r="FK476" s="117"/>
      <c r="FL476" s="117"/>
      <c r="FM476" s="117"/>
      <c r="FN476" s="117"/>
      <c r="FO476" s="117"/>
      <c r="FP476" s="117"/>
      <c r="FQ476" s="117"/>
      <c r="FR476" s="117"/>
      <c r="FS476" s="117"/>
      <c r="FT476" s="117"/>
      <c r="FU476" s="117"/>
      <c r="FV476" s="117"/>
      <c r="FW476" s="117"/>
      <c r="FX476" s="117"/>
      <c r="FY476" s="117"/>
      <c r="FZ476" s="117"/>
      <c r="GA476" s="117"/>
      <c r="GB476" s="117"/>
      <c r="GC476" s="117"/>
      <c r="GD476" s="117"/>
      <c r="GE476" s="117"/>
      <c r="GF476" s="117"/>
      <c r="GG476" s="117"/>
      <c r="GH476" s="117"/>
      <c r="GI476" s="117"/>
      <c r="GJ476" s="117"/>
      <c r="GK476" s="117"/>
      <c r="GL476" s="117"/>
      <c r="GM476" s="117"/>
      <c r="GN476" s="117"/>
      <c r="GO476" s="117"/>
      <c r="GP476" s="117"/>
      <c r="GQ476" s="117"/>
      <c r="GR476" s="117"/>
      <c r="GS476" s="117"/>
      <c r="GT476" s="117"/>
      <c r="GU476" s="117"/>
      <c r="GV476" s="117"/>
      <c r="GW476" s="117"/>
      <c r="GX476" s="117"/>
      <c r="GY476" s="117"/>
      <c r="GZ476" s="117"/>
      <c r="HA476" s="117"/>
      <c r="HB476" s="117"/>
      <c r="HC476" s="117"/>
      <c r="HD476" s="117"/>
      <c r="HE476" s="117"/>
      <c r="HF476" s="117"/>
      <c r="HG476" s="117"/>
      <c r="HH476" s="117"/>
      <c r="HI476" s="117"/>
      <c r="HJ476" s="117"/>
      <c r="HK476" s="117"/>
      <c r="HL476" s="117"/>
      <c r="HM476" s="117"/>
      <c r="HN476" s="117"/>
      <c r="HO476" s="117"/>
      <c r="HP476" s="117"/>
      <c r="HQ476" s="117"/>
      <c r="HR476" s="117"/>
      <c r="HS476" s="117"/>
      <c r="HT476" s="117"/>
      <c r="HU476" s="117"/>
      <c r="HV476" s="117"/>
      <c r="HW476" s="117"/>
      <c r="HX476" s="117"/>
      <c r="HY476" s="117"/>
      <c r="HZ476" s="117"/>
      <c r="IA476" s="117"/>
      <c r="IB476" s="117"/>
      <c r="IC476" s="117"/>
      <c r="ID476" s="117"/>
      <c r="IE476" s="117"/>
      <c r="IF476" s="117"/>
      <c r="IG476" s="117"/>
      <c r="IH476" s="117"/>
      <c r="II476" s="117"/>
      <c r="IJ476" s="117"/>
      <c r="IK476" s="117"/>
      <c r="IL476" s="117"/>
      <c r="IM476" s="117"/>
      <c r="IN476" s="117"/>
      <c r="IO476" s="117"/>
      <c r="IP476" s="117"/>
      <c r="IQ476" s="117"/>
      <c r="IR476" s="117"/>
      <c r="IS476" s="117"/>
      <c r="IT476" s="117"/>
      <c r="IU476" s="117"/>
      <c r="IV476" s="117"/>
      <c r="IW476" s="117"/>
    </row>
    <row r="477" customFormat="false" ht="12.75" hidden="false" customHeight="false" outlineLevel="0" collapsed="false">
      <c r="A477" s="117"/>
      <c r="B477" s="128"/>
      <c r="L477" s="117"/>
      <c r="M477" s="117"/>
      <c r="N477" s="117"/>
      <c r="O477" s="117"/>
      <c r="P477" s="117"/>
      <c r="Q477" s="117"/>
      <c r="R477" s="117"/>
      <c r="S477" s="117"/>
      <c r="T477" s="117"/>
      <c r="U477" s="117"/>
      <c r="V477" s="117"/>
      <c r="W477" s="117"/>
      <c r="X477" s="117"/>
      <c r="Y477" s="117"/>
      <c r="Z477" s="117"/>
      <c r="AA477" s="117"/>
      <c r="AB477" s="117"/>
      <c r="AC477" s="117"/>
      <c r="AD477" s="117"/>
      <c r="AE477" s="117"/>
      <c r="AF477" s="117"/>
      <c r="AG477" s="117"/>
      <c r="AH477" s="117"/>
      <c r="AI477" s="117"/>
      <c r="AJ477" s="117"/>
      <c r="AK477" s="117"/>
      <c r="AL477" s="117"/>
      <c r="AM477" s="117"/>
      <c r="AN477" s="117"/>
      <c r="AO477" s="117"/>
      <c r="AP477" s="117"/>
      <c r="AQ477" s="117"/>
      <c r="AR477" s="117"/>
      <c r="AS477" s="117"/>
      <c r="AT477" s="117"/>
      <c r="AU477" s="117"/>
      <c r="AV477" s="117"/>
      <c r="AW477" s="117"/>
      <c r="AX477" s="117"/>
      <c r="AY477" s="117"/>
      <c r="AZ477" s="117"/>
      <c r="BA477" s="117"/>
      <c r="BB477" s="117"/>
      <c r="BC477" s="117"/>
      <c r="BD477" s="117"/>
      <c r="BE477" s="117"/>
      <c r="BF477" s="117"/>
      <c r="BG477" s="117"/>
      <c r="BH477" s="117"/>
      <c r="BI477" s="117"/>
      <c r="BJ477" s="117"/>
      <c r="BK477" s="117"/>
      <c r="BL477" s="117"/>
      <c r="BM477" s="117"/>
      <c r="BN477" s="117"/>
      <c r="BO477" s="117"/>
      <c r="BP477" s="117"/>
      <c r="BQ477" s="117"/>
      <c r="BR477" s="117"/>
      <c r="BS477" s="117"/>
      <c r="BT477" s="117"/>
      <c r="BU477" s="117"/>
      <c r="BV477" s="117"/>
      <c r="BW477" s="117"/>
      <c r="BX477" s="117"/>
      <c r="BY477" s="117"/>
      <c r="BZ477" s="117"/>
      <c r="CA477" s="117"/>
      <c r="CB477" s="117"/>
      <c r="CC477" s="117"/>
      <c r="CD477" s="117"/>
      <c r="CE477" s="117"/>
      <c r="CF477" s="117"/>
      <c r="CG477" s="117"/>
      <c r="CH477" s="117"/>
      <c r="CI477" s="117"/>
      <c r="CJ477" s="117"/>
      <c r="CK477" s="117"/>
      <c r="CL477" s="117"/>
      <c r="CM477" s="117"/>
      <c r="CN477" s="117"/>
      <c r="CO477" s="117"/>
      <c r="CP477" s="117"/>
      <c r="CQ477" s="117"/>
      <c r="CR477" s="117"/>
      <c r="CS477" s="117"/>
      <c r="CT477" s="117"/>
      <c r="CU477" s="117"/>
      <c r="CV477" s="117"/>
      <c r="CW477" s="117"/>
      <c r="CX477" s="117"/>
      <c r="CY477" s="117"/>
      <c r="CZ477" s="117"/>
      <c r="DA477" s="117"/>
      <c r="DB477" s="117"/>
      <c r="DC477" s="117"/>
      <c r="DD477" s="117"/>
      <c r="DE477" s="117"/>
      <c r="DF477" s="117"/>
      <c r="DG477" s="117"/>
      <c r="DH477" s="117"/>
      <c r="DI477" s="117"/>
      <c r="DJ477" s="117"/>
      <c r="DK477" s="117"/>
      <c r="DL477" s="117"/>
      <c r="DM477" s="117"/>
      <c r="DN477" s="117"/>
      <c r="DO477" s="117"/>
      <c r="DP477" s="117"/>
      <c r="DQ477" s="117"/>
      <c r="DR477" s="117"/>
      <c r="DS477" s="117"/>
      <c r="DT477" s="117"/>
      <c r="DU477" s="117"/>
      <c r="DV477" s="117"/>
      <c r="DW477" s="117"/>
      <c r="DX477" s="117"/>
      <c r="DY477" s="117"/>
      <c r="DZ477" s="117"/>
      <c r="EA477" s="117"/>
      <c r="EB477" s="117"/>
      <c r="EC477" s="117"/>
      <c r="ED477" s="117"/>
      <c r="EE477" s="117"/>
      <c r="EF477" s="117"/>
      <c r="EG477" s="117"/>
      <c r="EH477" s="117"/>
      <c r="EI477" s="117"/>
      <c r="EJ477" s="117"/>
      <c r="EK477" s="117"/>
      <c r="EL477" s="117"/>
      <c r="EM477" s="117"/>
      <c r="EN477" s="117"/>
      <c r="EO477" s="117"/>
      <c r="EP477" s="117"/>
      <c r="EQ477" s="117"/>
      <c r="ER477" s="117"/>
      <c r="ES477" s="117"/>
      <c r="ET477" s="117"/>
      <c r="EU477" s="117"/>
      <c r="EV477" s="117"/>
      <c r="EW477" s="117"/>
      <c r="EX477" s="117"/>
      <c r="EY477" s="117"/>
      <c r="EZ477" s="117"/>
      <c r="FA477" s="117"/>
      <c r="FB477" s="117"/>
      <c r="FC477" s="117"/>
      <c r="FD477" s="117"/>
      <c r="FE477" s="117"/>
      <c r="FF477" s="117"/>
      <c r="FG477" s="117"/>
      <c r="FH477" s="117"/>
      <c r="FI477" s="117"/>
      <c r="FJ477" s="117"/>
      <c r="FK477" s="117"/>
      <c r="FL477" s="117"/>
      <c r="FM477" s="117"/>
      <c r="FN477" s="117"/>
      <c r="FO477" s="117"/>
      <c r="FP477" s="117"/>
      <c r="FQ477" s="117"/>
      <c r="FR477" s="117"/>
      <c r="FS477" s="117"/>
      <c r="FT477" s="117"/>
      <c r="FU477" s="117"/>
      <c r="FV477" s="117"/>
      <c r="FW477" s="117"/>
      <c r="FX477" s="117"/>
      <c r="FY477" s="117"/>
      <c r="FZ477" s="117"/>
      <c r="GA477" s="117"/>
      <c r="GB477" s="117"/>
      <c r="GC477" s="117"/>
      <c r="GD477" s="117"/>
      <c r="GE477" s="117"/>
      <c r="GF477" s="117"/>
      <c r="GG477" s="117"/>
      <c r="GH477" s="117"/>
      <c r="GI477" s="117"/>
      <c r="GJ477" s="117"/>
      <c r="GK477" s="117"/>
      <c r="GL477" s="117"/>
      <c r="GM477" s="117"/>
      <c r="GN477" s="117"/>
      <c r="GO477" s="117"/>
      <c r="GP477" s="117"/>
      <c r="GQ477" s="117"/>
      <c r="GR477" s="117"/>
      <c r="GS477" s="117"/>
      <c r="GT477" s="117"/>
      <c r="GU477" s="117"/>
      <c r="GV477" s="117"/>
      <c r="GW477" s="117"/>
      <c r="GX477" s="117"/>
      <c r="GY477" s="117"/>
      <c r="GZ477" s="117"/>
      <c r="HA477" s="117"/>
      <c r="HB477" s="117"/>
      <c r="HC477" s="117"/>
      <c r="HD477" s="117"/>
      <c r="HE477" s="117"/>
      <c r="HF477" s="117"/>
      <c r="HG477" s="117"/>
      <c r="HH477" s="117"/>
      <c r="HI477" s="117"/>
      <c r="HJ477" s="117"/>
      <c r="HK477" s="117"/>
      <c r="HL477" s="117"/>
      <c r="HM477" s="117"/>
      <c r="HN477" s="117"/>
      <c r="HO477" s="117"/>
      <c r="HP477" s="117"/>
      <c r="HQ477" s="117"/>
      <c r="HR477" s="117"/>
      <c r="HS477" s="117"/>
      <c r="HT477" s="117"/>
      <c r="HU477" s="117"/>
      <c r="HV477" s="117"/>
      <c r="HW477" s="117"/>
      <c r="HX477" s="117"/>
      <c r="HY477" s="117"/>
      <c r="HZ477" s="117"/>
      <c r="IA477" s="117"/>
      <c r="IB477" s="117"/>
      <c r="IC477" s="117"/>
      <c r="ID477" s="117"/>
      <c r="IE477" s="117"/>
      <c r="IF477" s="117"/>
      <c r="IG477" s="117"/>
      <c r="IH477" s="117"/>
      <c r="II477" s="117"/>
      <c r="IJ477" s="117"/>
      <c r="IK477" s="117"/>
      <c r="IL477" s="117"/>
      <c r="IM477" s="117"/>
      <c r="IN477" s="117"/>
      <c r="IO477" s="117"/>
      <c r="IP477" s="117"/>
      <c r="IQ477" s="117"/>
      <c r="IR477" s="117"/>
      <c r="IS477" s="117"/>
      <c r="IT477" s="117"/>
      <c r="IU477" s="117"/>
      <c r="IV477" s="117"/>
      <c r="IW477" s="117"/>
    </row>
    <row r="478" customFormat="false" ht="12.75" hidden="false" customHeight="false" outlineLevel="0" collapsed="false">
      <c r="A478" s="117"/>
      <c r="B478" s="128"/>
      <c r="L478" s="117"/>
      <c r="M478" s="117"/>
      <c r="N478" s="117"/>
      <c r="O478" s="117"/>
      <c r="P478" s="117"/>
      <c r="Q478" s="117"/>
      <c r="R478" s="117"/>
      <c r="S478" s="117"/>
      <c r="T478" s="117"/>
      <c r="U478" s="117"/>
      <c r="V478" s="117"/>
      <c r="W478" s="117"/>
      <c r="X478" s="117"/>
      <c r="Y478" s="117"/>
      <c r="Z478" s="117"/>
      <c r="AA478" s="117"/>
      <c r="AB478" s="117"/>
      <c r="AC478" s="117"/>
      <c r="AD478" s="117"/>
      <c r="AE478" s="117"/>
      <c r="AF478" s="117"/>
      <c r="AG478" s="117"/>
      <c r="AH478" s="117"/>
      <c r="AI478" s="117"/>
      <c r="AJ478" s="117"/>
      <c r="AK478" s="117"/>
      <c r="AL478" s="117"/>
      <c r="AM478" s="117"/>
      <c r="AN478" s="117"/>
      <c r="AO478" s="117"/>
      <c r="AP478" s="117"/>
      <c r="AQ478" s="117"/>
      <c r="AR478" s="117"/>
      <c r="AS478" s="117"/>
      <c r="AT478" s="117"/>
      <c r="AU478" s="117"/>
      <c r="AV478" s="117"/>
      <c r="AW478" s="117"/>
      <c r="AX478" s="117"/>
      <c r="AY478" s="117"/>
      <c r="AZ478" s="117"/>
      <c r="BA478" s="117"/>
      <c r="BB478" s="117"/>
      <c r="BC478" s="117"/>
      <c r="BD478" s="117"/>
      <c r="BE478" s="117"/>
      <c r="BF478" s="117"/>
      <c r="BG478" s="117"/>
      <c r="BH478" s="117"/>
      <c r="BI478" s="117"/>
      <c r="BJ478" s="117"/>
      <c r="BK478" s="117"/>
      <c r="BL478" s="117"/>
      <c r="BM478" s="117"/>
      <c r="BN478" s="117"/>
      <c r="BO478" s="117"/>
      <c r="BP478" s="117"/>
      <c r="BQ478" s="117"/>
      <c r="BR478" s="117"/>
      <c r="BS478" s="117"/>
      <c r="BT478" s="117"/>
      <c r="BU478" s="117"/>
      <c r="BV478" s="117"/>
      <c r="BW478" s="117"/>
      <c r="BX478" s="117"/>
      <c r="BY478" s="117"/>
      <c r="BZ478" s="117"/>
      <c r="CA478" s="117"/>
      <c r="CB478" s="117"/>
      <c r="CC478" s="117"/>
      <c r="CD478" s="117"/>
      <c r="CE478" s="117"/>
      <c r="CF478" s="117"/>
      <c r="CG478" s="117"/>
      <c r="CH478" s="117"/>
      <c r="CI478" s="117"/>
      <c r="CJ478" s="117"/>
      <c r="CK478" s="117"/>
      <c r="CL478" s="117"/>
      <c r="CM478" s="117"/>
      <c r="CN478" s="117"/>
      <c r="CO478" s="117"/>
      <c r="CP478" s="117"/>
      <c r="CQ478" s="117"/>
      <c r="CR478" s="117"/>
      <c r="CS478" s="117"/>
      <c r="CT478" s="117"/>
      <c r="CU478" s="117"/>
      <c r="CV478" s="117"/>
      <c r="CW478" s="117"/>
      <c r="CX478" s="117"/>
      <c r="CY478" s="117"/>
      <c r="CZ478" s="117"/>
      <c r="DA478" s="117"/>
      <c r="DB478" s="117"/>
      <c r="DC478" s="117"/>
      <c r="DD478" s="117"/>
      <c r="DE478" s="117"/>
      <c r="DF478" s="117"/>
      <c r="DG478" s="117"/>
      <c r="DH478" s="117"/>
      <c r="DI478" s="117"/>
      <c r="DJ478" s="117"/>
      <c r="DK478" s="117"/>
      <c r="DL478" s="117"/>
      <c r="DM478" s="117"/>
      <c r="DN478" s="117"/>
      <c r="DO478" s="117"/>
      <c r="DP478" s="117"/>
      <c r="DQ478" s="117"/>
      <c r="DR478" s="117"/>
      <c r="DS478" s="117"/>
      <c r="DT478" s="117"/>
      <c r="DU478" s="117"/>
      <c r="DV478" s="117"/>
      <c r="DW478" s="117"/>
      <c r="DX478" s="117"/>
      <c r="DY478" s="117"/>
      <c r="DZ478" s="117"/>
      <c r="EA478" s="117"/>
      <c r="EB478" s="117"/>
      <c r="EC478" s="117"/>
      <c r="ED478" s="117"/>
      <c r="EE478" s="117"/>
      <c r="EF478" s="117"/>
      <c r="EG478" s="117"/>
      <c r="EH478" s="117"/>
      <c r="EI478" s="117"/>
      <c r="EJ478" s="117"/>
      <c r="EK478" s="117"/>
      <c r="EL478" s="117"/>
      <c r="EM478" s="117"/>
      <c r="EN478" s="117"/>
      <c r="EO478" s="117"/>
      <c r="EP478" s="117"/>
      <c r="EQ478" s="117"/>
      <c r="ER478" s="117"/>
      <c r="ES478" s="117"/>
      <c r="ET478" s="117"/>
      <c r="EU478" s="117"/>
      <c r="EV478" s="117"/>
      <c r="EW478" s="117"/>
      <c r="EX478" s="117"/>
      <c r="EY478" s="117"/>
      <c r="EZ478" s="117"/>
      <c r="FA478" s="117"/>
      <c r="FB478" s="117"/>
      <c r="FC478" s="117"/>
      <c r="FD478" s="117"/>
      <c r="FE478" s="117"/>
      <c r="FF478" s="117"/>
      <c r="FG478" s="117"/>
      <c r="FH478" s="117"/>
      <c r="FI478" s="117"/>
      <c r="FJ478" s="117"/>
      <c r="FK478" s="117"/>
      <c r="FL478" s="117"/>
      <c r="FM478" s="117"/>
      <c r="FN478" s="117"/>
      <c r="FO478" s="117"/>
      <c r="FP478" s="117"/>
      <c r="FQ478" s="117"/>
      <c r="FR478" s="117"/>
      <c r="FS478" s="117"/>
      <c r="FT478" s="117"/>
      <c r="FU478" s="117"/>
      <c r="FV478" s="117"/>
      <c r="FW478" s="117"/>
      <c r="FX478" s="117"/>
      <c r="FY478" s="117"/>
      <c r="FZ478" s="117"/>
      <c r="GA478" s="117"/>
      <c r="GB478" s="117"/>
      <c r="GC478" s="117"/>
      <c r="GD478" s="117"/>
      <c r="GE478" s="117"/>
      <c r="GF478" s="117"/>
      <c r="GG478" s="117"/>
      <c r="GH478" s="117"/>
      <c r="GI478" s="117"/>
      <c r="GJ478" s="117"/>
      <c r="GK478" s="117"/>
      <c r="GL478" s="117"/>
      <c r="GM478" s="117"/>
      <c r="GN478" s="117"/>
      <c r="GO478" s="117"/>
      <c r="GP478" s="117"/>
      <c r="GQ478" s="117"/>
      <c r="GR478" s="117"/>
      <c r="GS478" s="117"/>
      <c r="GT478" s="117"/>
      <c r="GU478" s="117"/>
      <c r="GV478" s="117"/>
      <c r="GW478" s="117"/>
      <c r="GX478" s="117"/>
      <c r="GY478" s="117"/>
      <c r="GZ478" s="117"/>
      <c r="HA478" s="117"/>
      <c r="HB478" s="117"/>
      <c r="HC478" s="117"/>
      <c r="HD478" s="117"/>
      <c r="HE478" s="117"/>
      <c r="HF478" s="117"/>
      <c r="HG478" s="117"/>
      <c r="HH478" s="117"/>
      <c r="HI478" s="117"/>
      <c r="HJ478" s="117"/>
      <c r="HK478" s="117"/>
      <c r="HL478" s="117"/>
      <c r="HM478" s="117"/>
      <c r="HN478" s="117"/>
      <c r="HO478" s="117"/>
      <c r="HP478" s="117"/>
      <c r="HQ478" s="117"/>
      <c r="HR478" s="117"/>
      <c r="HS478" s="117"/>
      <c r="HT478" s="117"/>
      <c r="HU478" s="117"/>
      <c r="HV478" s="117"/>
      <c r="HW478" s="117"/>
      <c r="HX478" s="117"/>
      <c r="HY478" s="117"/>
      <c r="HZ478" s="117"/>
      <c r="IA478" s="117"/>
      <c r="IB478" s="117"/>
      <c r="IC478" s="117"/>
      <c r="ID478" s="117"/>
      <c r="IE478" s="117"/>
      <c r="IF478" s="117"/>
      <c r="IG478" s="117"/>
      <c r="IH478" s="117"/>
      <c r="II478" s="117"/>
      <c r="IJ478" s="117"/>
      <c r="IK478" s="117"/>
      <c r="IL478" s="117"/>
      <c r="IM478" s="117"/>
      <c r="IN478" s="117"/>
      <c r="IO478" s="117"/>
      <c r="IP478" s="117"/>
      <c r="IQ478" s="117"/>
      <c r="IR478" s="117"/>
      <c r="IS478" s="117"/>
      <c r="IT478" s="117"/>
      <c r="IU478" s="117"/>
      <c r="IV478" s="117"/>
      <c r="IW478" s="117"/>
    </row>
    <row r="479" customFormat="false" ht="12.75" hidden="false" customHeight="false" outlineLevel="0" collapsed="false">
      <c r="A479" s="117"/>
      <c r="B479" s="128"/>
      <c r="L479" s="117"/>
      <c r="M479" s="117"/>
      <c r="N479" s="117"/>
      <c r="O479" s="117"/>
      <c r="P479" s="117"/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  <c r="AA479" s="117"/>
      <c r="AB479" s="117"/>
      <c r="AC479" s="117"/>
      <c r="AD479" s="117"/>
      <c r="AE479" s="117"/>
      <c r="AF479" s="117"/>
      <c r="AG479" s="117"/>
      <c r="AH479" s="117"/>
      <c r="AI479" s="117"/>
      <c r="AJ479" s="117"/>
      <c r="AK479" s="117"/>
      <c r="AL479" s="117"/>
      <c r="AM479" s="117"/>
      <c r="AN479" s="117"/>
      <c r="AO479" s="117"/>
      <c r="AP479" s="117"/>
      <c r="AQ479" s="117"/>
      <c r="AR479" s="117"/>
      <c r="AS479" s="117"/>
      <c r="AT479" s="117"/>
      <c r="AU479" s="117"/>
      <c r="AV479" s="117"/>
      <c r="AW479" s="117"/>
      <c r="AX479" s="117"/>
      <c r="AY479" s="117"/>
      <c r="AZ479" s="117"/>
      <c r="BA479" s="117"/>
      <c r="BB479" s="117"/>
      <c r="BC479" s="117"/>
      <c r="BD479" s="117"/>
      <c r="BE479" s="117"/>
      <c r="BF479" s="117"/>
      <c r="BG479" s="117"/>
      <c r="BH479" s="117"/>
      <c r="BI479" s="117"/>
      <c r="BJ479" s="117"/>
      <c r="BK479" s="117"/>
      <c r="BL479" s="117"/>
      <c r="BM479" s="117"/>
      <c r="BN479" s="117"/>
      <c r="BO479" s="117"/>
      <c r="BP479" s="117"/>
      <c r="BQ479" s="117"/>
      <c r="BR479" s="117"/>
      <c r="BS479" s="117"/>
      <c r="BT479" s="117"/>
      <c r="BU479" s="117"/>
      <c r="BV479" s="117"/>
      <c r="BW479" s="117"/>
      <c r="BX479" s="117"/>
      <c r="BY479" s="117"/>
      <c r="BZ479" s="117"/>
      <c r="CA479" s="117"/>
      <c r="CB479" s="117"/>
      <c r="CC479" s="117"/>
      <c r="CD479" s="117"/>
      <c r="CE479" s="117"/>
      <c r="CF479" s="117"/>
      <c r="CG479" s="117"/>
      <c r="CH479" s="117"/>
      <c r="CI479" s="117"/>
      <c r="CJ479" s="117"/>
      <c r="CK479" s="117"/>
      <c r="CL479" s="117"/>
      <c r="CM479" s="117"/>
      <c r="CN479" s="117"/>
      <c r="CO479" s="117"/>
      <c r="CP479" s="117"/>
      <c r="CQ479" s="117"/>
      <c r="CR479" s="117"/>
      <c r="CS479" s="117"/>
      <c r="CT479" s="117"/>
      <c r="CU479" s="117"/>
      <c r="CV479" s="117"/>
      <c r="CW479" s="117"/>
      <c r="CX479" s="117"/>
      <c r="CY479" s="117"/>
      <c r="CZ479" s="117"/>
      <c r="DA479" s="117"/>
      <c r="DB479" s="117"/>
      <c r="DC479" s="117"/>
      <c r="DD479" s="117"/>
      <c r="DE479" s="117"/>
      <c r="DF479" s="117"/>
      <c r="DG479" s="117"/>
      <c r="DH479" s="117"/>
      <c r="DI479" s="117"/>
      <c r="DJ479" s="117"/>
      <c r="DK479" s="117"/>
      <c r="DL479" s="117"/>
      <c r="DM479" s="117"/>
      <c r="DN479" s="117"/>
      <c r="DO479" s="117"/>
      <c r="DP479" s="117"/>
      <c r="DQ479" s="117"/>
      <c r="DR479" s="117"/>
      <c r="DS479" s="117"/>
      <c r="DT479" s="117"/>
      <c r="DU479" s="117"/>
      <c r="DV479" s="117"/>
      <c r="DW479" s="117"/>
      <c r="DX479" s="117"/>
      <c r="DY479" s="117"/>
      <c r="DZ479" s="117"/>
      <c r="EA479" s="117"/>
      <c r="EB479" s="117"/>
      <c r="EC479" s="117"/>
      <c r="ED479" s="117"/>
      <c r="EE479" s="117"/>
      <c r="EF479" s="117"/>
      <c r="EG479" s="117"/>
      <c r="EH479" s="117"/>
      <c r="EI479" s="117"/>
      <c r="EJ479" s="117"/>
      <c r="EK479" s="117"/>
      <c r="EL479" s="117"/>
      <c r="EM479" s="117"/>
      <c r="EN479" s="117"/>
      <c r="EO479" s="117"/>
      <c r="EP479" s="117"/>
      <c r="EQ479" s="117"/>
      <c r="ER479" s="117"/>
      <c r="ES479" s="117"/>
      <c r="ET479" s="117"/>
      <c r="EU479" s="117"/>
      <c r="EV479" s="117"/>
      <c r="EW479" s="117"/>
      <c r="EX479" s="117"/>
      <c r="EY479" s="117"/>
      <c r="EZ479" s="117"/>
      <c r="FA479" s="117"/>
      <c r="FB479" s="117"/>
      <c r="FC479" s="117"/>
      <c r="FD479" s="117"/>
      <c r="FE479" s="117"/>
      <c r="FF479" s="117"/>
      <c r="FG479" s="117"/>
      <c r="FH479" s="117"/>
      <c r="FI479" s="117"/>
      <c r="FJ479" s="117"/>
      <c r="FK479" s="117"/>
      <c r="FL479" s="117"/>
      <c r="FM479" s="117"/>
      <c r="FN479" s="117"/>
      <c r="FO479" s="117"/>
      <c r="FP479" s="117"/>
      <c r="FQ479" s="117"/>
      <c r="FR479" s="117"/>
      <c r="FS479" s="117"/>
      <c r="FT479" s="117"/>
      <c r="FU479" s="117"/>
      <c r="FV479" s="117"/>
      <c r="FW479" s="117"/>
      <c r="FX479" s="117"/>
      <c r="FY479" s="117"/>
      <c r="FZ479" s="117"/>
      <c r="GA479" s="117"/>
      <c r="GB479" s="117"/>
      <c r="GC479" s="117"/>
      <c r="GD479" s="117"/>
      <c r="GE479" s="117"/>
      <c r="GF479" s="117"/>
      <c r="GG479" s="117"/>
      <c r="GH479" s="117"/>
      <c r="GI479" s="117"/>
      <c r="GJ479" s="117"/>
      <c r="GK479" s="117"/>
      <c r="GL479" s="117"/>
      <c r="GM479" s="117"/>
      <c r="GN479" s="117"/>
      <c r="GO479" s="117"/>
      <c r="GP479" s="117"/>
      <c r="GQ479" s="117"/>
      <c r="GR479" s="117"/>
      <c r="GS479" s="117"/>
      <c r="GT479" s="117"/>
      <c r="GU479" s="117"/>
      <c r="GV479" s="117"/>
      <c r="GW479" s="117"/>
      <c r="GX479" s="117"/>
      <c r="GY479" s="117"/>
      <c r="GZ479" s="117"/>
      <c r="HA479" s="117"/>
      <c r="HB479" s="117"/>
      <c r="HC479" s="117"/>
      <c r="HD479" s="117"/>
      <c r="HE479" s="117"/>
      <c r="HF479" s="117"/>
      <c r="HG479" s="117"/>
      <c r="HH479" s="117"/>
      <c r="HI479" s="117"/>
      <c r="HJ479" s="117"/>
      <c r="HK479" s="117"/>
      <c r="HL479" s="117"/>
      <c r="HM479" s="117"/>
      <c r="HN479" s="117"/>
      <c r="HO479" s="117"/>
      <c r="HP479" s="117"/>
      <c r="HQ479" s="117"/>
      <c r="HR479" s="117"/>
      <c r="HS479" s="117"/>
      <c r="HT479" s="117"/>
      <c r="HU479" s="117"/>
      <c r="HV479" s="117"/>
      <c r="HW479" s="117"/>
      <c r="HX479" s="117"/>
      <c r="HY479" s="117"/>
      <c r="HZ479" s="117"/>
      <c r="IA479" s="117"/>
      <c r="IB479" s="117"/>
      <c r="IC479" s="117"/>
      <c r="ID479" s="117"/>
      <c r="IE479" s="117"/>
      <c r="IF479" s="117"/>
      <c r="IG479" s="117"/>
      <c r="IH479" s="117"/>
      <c r="II479" s="117"/>
      <c r="IJ479" s="117"/>
      <c r="IK479" s="117"/>
      <c r="IL479" s="117"/>
      <c r="IM479" s="117"/>
      <c r="IN479" s="117"/>
      <c r="IO479" s="117"/>
      <c r="IP479" s="117"/>
      <c r="IQ479" s="117"/>
      <c r="IR479" s="117"/>
      <c r="IS479" s="117"/>
      <c r="IT479" s="117"/>
      <c r="IU479" s="117"/>
      <c r="IV479" s="117"/>
      <c r="IW479" s="117"/>
    </row>
    <row r="480" customFormat="false" ht="12.75" hidden="false" customHeight="false" outlineLevel="0" collapsed="false">
      <c r="A480" s="117"/>
      <c r="B480" s="128"/>
      <c r="L480" s="117"/>
      <c r="M480" s="117"/>
      <c r="N480" s="117"/>
      <c r="O480" s="117"/>
      <c r="P480" s="117"/>
      <c r="Q480" s="117"/>
      <c r="R480" s="117"/>
      <c r="S480" s="117"/>
      <c r="T480" s="117"/>
      <c r="U480" s="117"/>
      <c r="V480" s="117"/>
      <c r="W480" s="117"/>
      <c r="X480" s="117"/>
      <c r="Y480" s="117"/>
      <c r="Z480" s="117"/>
      <c r="AA480" s="117"/>
      <c r="AB480" s="117"/>
      <c r="AC480" s="117"/>
      <c r="AD480" s="117"/>
      <c r="AE480" s="117"/>
      <c r="AF480" s="117"/>
      <c r="AG480" s="117"/>
      <c r="AH480" s="117"/>
      <c r="AI480" s="117"/>
      <c r="AJ480" s="117"/>
      <c r="AK480" s="117"/>
      <c r="AL480" s="117"/>
      <c r="AM480" s="117"/>
      <c r="AN480" s="117"/>
      <c r="AO480" s="117"/>
      <c r="AP480" s="117"/>
      <c r="AQ480" s="117"/>
      <c r="AR480" s="117"/>
      <c r="AS480" s="117"/>
      <c r="AT480" s="117"/>
      <c r="AU480" s="117"/>
      <c r="AV480" s="117"/>
      <c r="AW480" s="117"/>
      <c r="AX480" s="117"/>
      <c r="AY480" s="117"/>
      <c r="AZ480" s="117"/>
      <c r="BA480" s="117"/>
      <c r="BB480" s="117"/>
      <c r="BC480" s="117"/>
      <c r="BD480" s="117"/>
      <c r="BE480" s="117"/>
      <c r="BF480" s="117"/>
      <c r="BG480" s="117"/>
      <c r="BH480" s="117"/>
      <c r="BI480" s="117"/>
      <c r="BJ480" s="117"/>
      <c r="BK480" s="117"/>
      <c r="BL480" s="117"/>
      <c r="BM480" s="117"/>
      <c r="BN480" s="117"/>
      <c r="BO480" s="117"/>
      <c r="BP480" s="117"/>
      <c r="BQ480" s="117"/>
      <c r="BR480" s="117"/>
      <c r="BS480" s="117"/>
      <c r="BT480" s="117"/>
      <c r="BU480" s="117"/>
      <c r="BV480" s="117"/>
      <c r="BW480" s="117"/>
      <c r="BX480" s="117"/>
      <c r="BY480" s="117"/>
      <c r="BZ480" s="117"/>
      <c r="CA480" s="117"/>
      <c r="CB480" s="117"/>
      <c r="CC480" s="117"/>
      <c r="CD480" s="117"/>
      <c r="CE480" s="117"/>
      <c r="CF480" s="117"/>
      <c r="CG480" s="117"/>
      <c r="CH480" s="117"/>
      <c r="CI480" s="117"/>
      <c r="CJ480" s="117"/>
      <c r="CK480" s="117"/>
      <c r="CL480" s="117"/>
      <c r="CM480" s="117"/>
      <c r="CN480" s="117"/>
      <c r="CO480" s="117"/>
      <c r="CP480" s="117"/>
      <c r="CQ480" s="117"/>
      <c r="CR480" s="117"/>
      <c r="CS480" s="117"/>
      <c r="CT480" s="117"/>
      <c r="CU480" s="117"/>
      <c r="CV480" s="117"/>
      <c r="CW480" s="117"/>
      <c r="CX480" s="117"/>
      <c r="CY480" s="117"/>
      <c r="CZ480" s="117"/>
      <c r="DA480" s="117"/>
      <c r="DB480" s="117"/>
      <c r="DC480" s="117"/>
      <c r="DD480" s="117"/>
      <c r="DE480" s="117"/>
      <c r="DF480" s="117"/>
      <c r="DG480" s="117"/>
      <c r="DH480" s="117"/>
      <c r="DI480" s="117"/>
      <c r="DJ480" s="117"/>
      <c r="DK480" s="117"/>
      <c r="DL480" s="117"/>
      <c r="DM480" s="117"/>
      <c r="DN480" s="117"/>
      <c r="DO480" s="117"/>
      <c r="DP480" s="117"/>
      <c r="DQ480" s="117"/>
      <c r="DR480" s="117"/>
      <c r="DS480" s="117"/>
      <c r="DT480" s="117"/>
      <c r="DU480" s="117"/>
      <c r="DV480" s="117"/>
      <c r="DW480" s="117"/>
      <c r="DX480" s="117"/>
      <c r="DY480" s="117"/>
      <c r="DZ480" s="117"/>
      <c r="EA480" s="117"/>
      <c r="EB480" s="117"/>
      <c r="EC480" s="117"/>
      <c r="ED480" s="117"/>
      <c r="EE480" s="117"/>
      <c r="EF480" s="117"/>
      <c r="EG480" s="117"/>
      <c r="EH480" s="117"/>
      <c r="EI480" s="117"/>
      <c r="EJ480" s="117"/>
      <c r="EK480" s="117"/>
      <c r="EL480" s="117"/>
      <c r="EM480" s="117"/>
      <c r="EN480" s="117"/>
      <c r="EO480" s="117"/>
      <c r="EP480" s="117"/>
      <c r="EQ480" s="117"/>
      <c r="ER480" s="117"/>
      <c r="ES480" s="117"/>
      <c r="ET480" s="117"/>
      <c r="EU480" s="117"/>
      <c r="EV480" s="117"/>
      <c r="EW480" s="117"/>
      <c r="EX480" s="117"/>
      <c r="EY480" s="117"/>
      <c r="EZ480" s="117"/>
      <c r="FA480" s="117"/>
      <c r="FB480" s="117"/>
      <c r="FC480" s="117"/>
      <c r="FD480" s="117"/>
      <c r="FE480" s="117"/>
      <c r="FF480" s="117"/>
      <c r="FG480" s="117"/>
      <c r="FH480" s="117"/>
      <c r="FI480" s="117"/>
      <c r="FJ480" s="117"/>
      <c r="FK480" s="117"/>
      <c r="FL480" s="117"/>
      <c r="FM480" s="117"/>
      <c r="FN480" s="117"/>
      <c r="FO480" s="117"/>
      <c r="FP480" s="117"/>
      <c r="FQ480" s="117"/>
      <c r="FR480" s="117"/>
      <c r="FS480" s="117"/>
      <c r="FT480" s="117"/>
      <c r="FU480" s="117"/>
      <c r="FV480" s="117"/>
      <c r="FW480" s="117"/>
      <c r="FX480" s="117"/>
      <c r="FY480" s="117"/>
      <c r="FZ480" s="117"/>
      <c r="GA480" s="117"/>
      <c r="GB480" s="117"/>
      <c r="GC480" s="117"/>
      <c r="GD480" s="117"/>
      <c r="GE480" s="117"/>
      <c r="GF480" s="117"/>
      <c r="GG480" s="117"/>
      <c r="GH480" s="117"/>
      <c r="GI480" s="117"/>
      <c r="GJ480" s="117"/>
      <c r="GK480" s="117"/>
      <c r="GL480" s="117"/>
      <c r="GM480" s="117"/>
      <c r="GN480" s="117"/>
      <c r="GO480" s="117"/>
      <c r="GP480" s="117"/>
      <c r="GQ480" s="117"/>
      <c r="GR480" s="117"/>
      <c r="GS480" s="117"/>
      <c r="GT480" s="117"/>
      <c r="GU480" s="117"/>
      <c r="GV480" s="117"/>
      <c r="GW480" s="117"/>
      <c r="GX480" s="117"/>
      <c r="GY480" s="117"/>
      <c r="GZ480" s="117"/>
      <c r="HA480" s="117"/>
      <c r="HB480" s="117"/>
      <c r="HC480" s="117"/>
      <c r="HD480" s="117"/>
      <c r="HE480" s="117"/>
      <c r="HF480" s="117"/>
      <c r="HG480" s="117"/>
      <c r="HH480" s="117"/>
      <c r="HI480" s="117"/>
      <c r="HJ480" s="117"/>
      <c r="HK480" s="117"/>
      <c r="HL480" s="117"/>
      <c r="HM480" s="117"/>
      <c r="HN480" s="117"/>
      <c r="HO480" s="117"/>
      <c r="HP480" s="117"/>
      <c r="HQ480" s="117"/>
      <c r="HR480" s="117"/>
      <c r="HS480" s="117"/>
      <c r="HT480" s="117"/>
      <c r="HU480" s="117"/>
      <c r="HV480" s="117"/>
      <c r="HW480" s="117"/>
      <c r="HX480" s="117"/>
      <c r="HY480" s="117"/>
      <c r="HZ480" s="117"/>
      <c r="IA480" s="117"/>
      <c r="IB480" s="117"/>
      <c r="IC480" s="117"/>
      <c r="ID480" s="117"/>
      <c r="IE480" s="117"/>
      <c r="IF480" s="117"/>
      <c r="IG480" s="117"/>
      <c r="IH480" s="117"/>
      <c r="II480" s="117"/>
      <c r="IJ480" s="117"/>
      <c r="IK480" s="117"/>
      <c r="IL480" s="117"/>
      <c r="IM480" s="117"/>
      <c r="IN480" s="117"/>
      <c r="IO480" s="117"/>
      <c r="IP480" s="117"/>
      <c r="IQ480" s="117"/>
      <c r="IR480" s="117"/>
      <c r="IS480" s="117"/>
      <c r="IT480" s="117"/>
      <c r="IU480" s="117"/>
      <c r="IV480" s="117"/>
      <c r="IW480" s="117"/>
    </row>
    <row r="481" customFormat="false" ht="12.75" hidden="false" customHeight="false" outlineLevel="0" collapsed="false">
      <c r="A481" s="117"/>
      <c r="B481" s="128"/>
      <c r="L481" s="117"/>
      <c r="M481" s="117"/>
      <c r="N481" s="117"/>
      <c r="O481" s="117"/>
      <c r="P481" s="117"/>
      <c r="Q481" s="117"/>
      <c r="R481" s="117"/>
      <c r="S481" s="117"/>
      <c r="T481" s="117"/>
      <c r="U481" s="117"/>
      <c r="V481" s="117"/>
      <c r="W481" s="117"/>
      <c r="X481" s="117"/>
      <c r="Y481" s="117"/>
      <c r="Z481" s="117"/>
      <c r="AA481" s="117"/>
      <c r="AB481" s="117"/>
      <c r="AC481" s="117"/>
      <c r="AD481" s="117"/>
      <c r="AE481" s="117"/>
      <c r="AF481" s="117"/>
      <c r="AG481" s="117"/>
      <c r="AH481" s="117"/>
      <c r="AI481" s="117"/>
      <c r="AJ481" s="117"/>
      <c r="AK481" s="117"/>
      <c r="AL481" s="117"/>
      <c r="AM481" s="117"/>
      <c r="AN481" s="117"/>
      <c r="AO481" s="117"/>
      <c r="AP481" s="117"/>
      <c r="AQ481" s="117"/>
      <c r="AR481" s="117"/>
      <c r="AS481" s="117"/>
      <c r="AT481" s="117"/>
      <c r="AU481" s="117"/>
      <c r="AV481" s="117"/>
      <c r="AW481" s="117"/>
      <c r="AX481" s="117"/>
      <c r="AY481" s="117"/>
      <c r="AZ481" s="117"/>
      <c r="BA481" s="117"/>
      <c r="BB481" s="117"/>
      <c r="BC481" s="117"/>
      <c r="BD481" s="117"/>
      <c r="BE481" s="117"/>
      <c r="BF481" s="117"/>
      <c r="BG481" s="117"/>
      <c r="BH481" s="117"/>
      <c r="BI481" s="117"/>
      <c r="BJ481" s="117"/>
      <c r="BK481" s="117"/>
      <c r="BL481" s="117"/>
      <c r="BM481" s="117"/>
      <c r="BN481" s="117"/>
      <c r="BO481" s="117"/>
      <c r="BP481" s="117"/>
      <c r="BQ481" s="117"/>
      <c r="BR481" s="117"/>
      <c r="BS481" s="117"/>
      <c r="BT481" s="117"/>
      <c r="BU481" s="117"/>
      <c r="BV481" s="117"/>
      <c r="BW481" s="117"/>
      <c r="BX481" s="117"/>
      <c r="BY481" s="117"/>
      <c r="BZ481" s="117"/>
      <c r="CA481" s="117"/>
      <c r="CB481" s="117"/>
      <c r="CC481" s="117"/>
      <c r="CD481" s="117"/>
      <c r="CE481" s="117"/>
      <c r="CF481" s="117"/>
      <c r="CG481" s="117"/>
      <c r="CH481" s="117"/>
      <c r="CI481" s="117"/>
      <c r="CJ481" s="117"/>
      <c r="CK481" s="117"/>
      <c r="CL481" s="117"/>
      <c r="CM481" s="117"/>
      <c r="CN481" s="117"/>
      <c r="CO481" s="117"/>
      <c r="CP481" s="117"/>
      <c r="CQ481" s="117"/>
      <c r="CR481" s="117"/>
      <c r="CS481" s="117"/>
      <c r="CT481" s="117"/>
      <c r="CU481" s="117"/>
      <c r="CV481" s="117"/>
      <c r="CW481" s="117"/>
      <c r="CX481" s="117"/>
      <c r="CY481" s="117"/>
      <c r="CZ481" s="117"/>
      <c r="DA481" s="117"/>
      <c r="DB481" s="117"/>
      <c r="DC481" s="117"/>
      <c r="DD481" s="117"/>
      <c r="DE481" s="117"/>
      <c r="DF481" s="117"/>
      <c r="DG481" s="117"/>
      <c r="DH481" s="117"/>
      <c r="DI481" s="117"/>
      <c r="DJ481" s="117"/>
      <c r="DK481" s="117"/>
      <c r="DL481" s="117"/>
      <c r="DM481" s="117"/>
      <c r="DN481" s="117"/>
      <c r="DO481" s="117"/>
      <c r="DP481" s="117"/>
      <c r="DQ481" s="117"/>
      <c r="DR481" s="117"/>
      <c r="DS481" s="117"/>
      <c r="DT481" s="117"/>
      <c r="DU481" s="117"/>
      <c r="DV481" s="117"/>
      <c r="DW481" s="117"/>
      <c r="DX481" s="117"/>
      <c r="DY481" s="117"/>
      <c r="DZ481" s="117"/>
      <c r="EA481" s="117"/>
      <c r="EB481" s="117"/>
      <c r="EC481" s="117"/>
      <c r="ED481" s="117"/>
      <c r="EE481" s="117"/>
      <c r="EF481" s="117"/>
      <c r="EG481" s="117"/>
      <c r="EH481" s="117"/>
      <c r="EI481" s="117"/>
      <c r="EJ481" s="117"/>
      <c r="EK481" s="117"/>
      <c r="EL481" s="117"/>
      <c r="EM481" s="117"/>
      <c r="EN481" s="117"/>
      <c r="EO481" s="117"/>
      <c r="EP481" s="117"/>
      <c r="EQ481" s="117"/>
      <c r="ER481" s="117"/>
      <c r="ES481" s="117"/>
      <c r="ET481" s="117"/>
      <c r="EU481" s="117"/>
      <c r="EV481" s="117"/>
      <c r="EW481" s="117"/>
      <c r="EX481" s="117"/>
      <c r="EY481" s="117"/>
      <c r="EZ481" s="117"/>
      <c r="FA481" s="117"/>
      <c r="FB481" s="117"/>
      <c r="FC481" s="117"/>
      <c r="FD481" s="117"/>
      <c r="FE481" s="117"/>
      <c r="FF481" s="117"/>
      <c r="FG481" s="117"/>
      <c r="FH481" s="117"/>
      <c r="FI481" s="117"/>
      <c r="FJ481" s="117"/>
      <c r="FK481" s="117"/>
      <c r="FL481" s="117"/>
      <c r="FM481" s="117"/>
      <c r="FN481" s="117"/>
      <c r="FO481" s="117"/>
      <c r="FP481" s="117"/>
      <c r="FQ481" s="117"/>
      <c r="FR481" s="117"/>
      <c r="FS481" s="117"/>
      <c r="FT481" s="117"/>
      <c r="FU481" s="117"/>
      <c r="FV481" s="117"/>
      <c r="FW481" s="117"/>
      <c r="FX481" s="117"/>
      <c r="FY481" s="117"/>
      <c r="FZ481" s="117"/>
      <c r="GA481" s="117"/>
      <c r="GB481" s="117"/>
      <c r="GC481" s="117"/>
      <c r="GD481" s="117"/>
      <c r="GE481" s="117"/>
      <c r="GF481" s="117"/>
      <c r="GG481" s="117"/>
      <c r="GH481" s="117"/>
      <c r="GI481" s="117"/>
      <c r="GJ481" s="117"/>
      <c r="GK481" s="117"/>
      <c r="GL481" s="117"/>
      <c r="GM481" s="117"/>
      <c r="GN481" s="117"/>
      <c r="GO481" s="117"/>
      <c r="GP481" s="117"/>
      <c r="GQ481" s="117"/>
      <c r="GR481" s="117"/>
      <c r="GS481" s="117"/>
      <c r="GT481" s="117"/>
      <c r="GU481" s="117"/>
      <c r="GV481" s="117"/>
      <c r="GW481" s="117"/>
      <c r="GX481" s="117"/>
      <c r="GY481" s="117"/>
      <c r="GZ481" s="117"/>
      <c r="HA481" s="117"/>
      <c r="HB481" s="117"/>
      <c r="HC481" s="117"/>
      <c r="HD481" s="117"/>
      <c r="HE481" s="117"/>
      <c r="HF481" s="117"/>
      <c r="HG481" s="117"/>
      <c r="HH481" s="117"/>
      <c r="HI481" s="117"/>
      <c r="HJ481" s="117"/>
      <c r="HK481" s="117"/>
      <c r="HL481" s="117"/>
      <c r="HM481" s="117"/>
      <c r="HN481" s="117"/>
      <c r="HO481" s="117"/>
      <c r="HP481" s="117"/>
      <c r="HQ481" s="117"/>
      <c r="HR481" s="117"/>
      <c r="HS481" s="117"/>
      <c r="HT481" s="117"/>
      <c r="HU481" s="117"/>
      <c r="HV481" s="117"/>
      <c r="HW481" s="117"/>
      <c r="HX481" s="117"/>
      <c r="HY481" s="117"/>
      <c r="HZ481" s="117"/>
      <c r="IA481" s="117"/>
      <c r="IB481" s="117"/>
      <c r="IC481" s="117"/>
      <c r="ID481" s="117"/>
      <c r="IE481" s="117"/>
      <c r="IF481" s="117"/>
      <c r="IG481" s="117"/>
      <c r="IH481" s="117"/>
      <c r="II481" s="117"/>
      <c r="IJ481" s="117"/>
      <c r="IK481" s="117"/>
      <c r="IL481" s="117"/>
      <c r="IM481" s="117"/>
      <c r="IN481" s="117"/>
      <c r="IO481" s="117"/>
      <c r="IP481" s="117"/>
      <c r="IQ481" s="117"/>
      <c r="IR481" s="117"/>
      <c r="IS481" s="117"/>
      <c r="IT481" s="117"/>
      <c r="IU481" s="117"/>
      <c r="IV481" s="117"/>
      <c r="IW481" s="117"/>
    </row>
    <row r="482" customFormat="false" ht="12.75" hidden="false" customHeight="false" outlineLevel="0" collapsed="false">
      <c r="A482" s="117"/>
      <c r="B482" s="128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7"/>
      <c r="Y482" s="117"/>
      <c r="Z482" s="117"/>
      <c r="AA482" s="117"/>
      <c r="AB482" s="117"/>
      <c r="AC482" s="117"/>
      <c r="AD482" s="117"/>
      <c r="AE482" s="117"/>
      <c r="AF482" s="117"/>
      <c r="AG482" s="117"/>
      <c r="AH482" s="117"/>
      <c r="AI482" s="117"/>
      <c r="AJ482" s="117"/>
      <c r="AK482" s="117"/>
      <c r="AL482" s="117"/>
      <c r="AM482" s="117"/>
      <c r="AN482" s="117"/>
      <c r="AO482" s="117"/>
      <c r="AP482" s="117"/>
      <c r="AQ482" s="117"/>
      <c r="AR482" s="117"/>
      <c r="AS482" s="117"/>
      <c r="AT482" s="117"/>
      <c r="AU482" s="117"/>
      <c r="AV482" s="117"/>
      <c r="AW482" s="117"/>
      <c r="AX482" s="117"/>
      <c r="AY482" s="117"/>
      <c r="AZ482" s="117"/>
      <c r="BA482" s="117"/>
      <c r="BB482" s="117"/>
      <c r="BC482" s="117"/>
      <c r="BD482" s="117"/>
      <c r="BE482" s="117"/>
      <c r="BF482" s="117"/>
      <c r="BG482" s="117"/>
      <c r="BH482" s="117"/>
      <c r="BI482" s="117"/>
      <c r="BJ482" s="117"/>
      <c r="BK482" s="117"/>
      <c r="BL482" s="117"/>
      <c r="BM482" s="117"/>
      <c r="BN482" s="117"/>
      <c r="BO482" s="117"/>
      <c r="BP482" s="117"/>
      <c r="BQ482" s="117"/>
      <c r="BR482" s="117"/>
      <c r="BS482" s="117"/>
      <c r="BT482" s="117"/>
      <c r="BU482" s="117"/>
      <c r="BV482" s="117"/>
      <c r="BW482" s="117"/>
      <c r="BX482" s="117"/>
      <c r="BY482" s="117"/>
      <c r="BZ482" s="117"/>
      <c r="CA482" s="117"/>
      <c r="CB482" s="117"/>
      <c r="CC482" s="117"/>
      <c r="CD482" s="117"/>
      <c r="CE482" s="117"/>
      <c r="CF482" s="117"/>
      <c r="CG482" s="117"/>
      <c r="CH482" s="117"/>
      <c r="CI482" s="117"/>
      <c r="CJ482" s="117"/>
      <c r="CK482" s="117"/>
      <c r="CL482" s="117"/>
      <c r="CM482" s="117"/>
      <c r="CN482" s="117"/>
      <c r="CO482" s="117"/>
      <c r="CP482" s="117"/>
      <c r="CQ482" s="117"/>
      <c r="CR482" s="117"/>
      <c r="CS482" s="117"/>
      <c r="CT482" s="117"/>
      <c r="CU482" s="117"/>
      <c r="CV482" s="117"/>
      <c r="CW482" s="117"/>
      <c r="CX482" s="117"/>
      <c r="CY482" s="117"/>
      <c r="CZ482" s="117"/>
      <c r="DA482" s="117"/>
      <c r="DB482" s="117"/>
      <c r="DC482" s="117"/>
      <c r="DD482" s="117"/>
      <c r="DE482" s="117"/>
      <c r="DF482" s="117"/>
      <c r="DG482" s="117"/>
      <c r="DH482" s="117"/>
      <c r="DI482" s="117"/>
      <c r="DJ482" s="117"/>
      <c r="DK482" s="117"/>
      <c r="DL482" s="117"/>
      <c r="DM482" s="117"/>
      <c r="DN482" s="117"/>
      <c r="DO482" s="117"/>
      <c r="DP482" s="117"/>
      <c r="DQ482" s="117"/>
      <c r="DR482" s="117"/>
      <c r="DS482" s="117"/>
      <c r="DT482" s="117"/>
      <c r="DU482" s="117"/>
      <c r="DV482" s="117"/>
      <c r="DW482" s="117"/>
      <c r="DX482" s="117"/>
      <c r="DY482" s="117"/>
      <c r="DZ482" s="117"/>
      <c r="EA482" s="117"/>
      <c r="EB482" s="117"/>
      <c r="EC482" s="117"/>
      <c r="ED482" s="117"/>
      <c r="EE482" s="117"/>
      <c r="EF482" s="117"/>
      <c r="EG482" s="117"/>
      <c r="EH482" s="117"/>
      <c r="EI482" s="117"/>
      <c r="EJ482" s="117"/>
      <c r="EK482" s="117"/>
      <c r="EL482" s="117"/>
      <c r="EM482" s="117"/>
      <c r="EN482" s="117"/>
      <c r="EO482" s="117"/>
      <c r="EP482" s="117"/>
      <c r="EQ482" s="117"/>
      <c r="ER482" s="117"/>
      <c r="ES482" s="117"/>
      <c r="ET482" s="117"/>
      <c r="EU482" s="117"/>
      <c r="EV482" s="117"/>
      <c r="EW482" s="117"/>
      <c r="EX482" s="117"/>
      <c r="EY482" s="117"/>
      <c r="EZ482" s="117"/>
      <c r="FA482" s="117"/>
      <c r="FB482" s="117"/>
      <c r="FC482" s="117"/>
      <c r="FD482" s="117"/>
      <c r="FE482" s="117"/>
      <c r="FF482" s="117"/>
      <c r="FG482" s="117"/>
      <c r="FH482" s="117"/>
      <c r="FI482" s="117"/>
      <c r="FJ482" s="117"/>
      <c r="FK482" s="117"/>
      <c r="FL482" s="117"/>
      <c r="FM482" s="117"/>
      <c r="FN482" s="117"/>
      <c r="FO482" s="117"/>
      <c r="FP482" s="117"/>
      <c r="FQ482" s="117"/>
      <c r="FR482" s="117"/>
      <c r="FS482" s="117"/>
      <c r="FT482" s="117"/>
      <c r="FU482" s="117"/>
      <c r="FV482" s="117"/>
      <c r="FW482" s="117"/>
      <c r="FX482" s="117"/>
      <c r="FY482" s="117"/>
      <c r="FZ482" s="117"/>
      <c r="GA482" s="117"/>
      <c r="GB482" s="117"/>
      <c r="GC482" s="117"/>
      <c r="GD482" s="117"/>
      <c r="GE482" s="117"/>
      <c r="GF482" s="117"/>
      <c r="GG482" s="117"/>
      <c r="GH482" s="117"/>
      <c r="GI482" s="117"/>
      <c r="GJ482" s="117"/>
      <c r="GK482" s="117"/>
      <c r="GL482" s="117"/>
      <c r="GM482" s="117"/>
      <c r="GN482" s="117"/>
      <c r="GO482" s="117"/>
      <c r="GP482" s="117"/>
      <c r="GQ482" s="117"/>
      <c r="GR482" s="117"/>
      <c r="GS482" s="117"/>
      <c r="GT482" s="117"/>
      <c r="GU482" s="117"/>
      <c r="GV482" s="117"/>
      <c r="GW482" s="117"/>
      <c r="GX482" s="117"/>
      <c r="GY482" s="117"/>
      <c r="GZ482" s="117"/>
      <c r="HA482" s="117"/>
      <c r="HB482" s="117"/>
      <c r="HC482" s="117"/>
      <c r="HD482" s="117"/>
      <c r="HE482" s="117"/>
      <c r="HF482" s="117"/>
      <c r="HG482" s="117"/>
      <c r="HH482" s="117"/>
      <c r="HI482" s="117"/>
      <c r="HJ482" s="117"/>
      <c r="HK482" s="117"/>
      <c r="HL482" s="117"/>
      <c r="HM482" s="117"/>
      <c r="HN482" s="117"/>
      <c r="HO482" s="117"/>
      <c r="HP482" s="117"/>
      <c r="HQ482" s="117"/>
      <c r="HR482" s="117"/>
      <c r="HS482" s="117"/>
      <c r="HT482" s="117"/>
      <c r="HU482" s="117"/>
      <c r="HV482" s="117"/>
      <c r="HW482" s="117"/>
      <c r="HX482" s="117"/>
      <c r="HY482" s="117"/>
      <c r="HZ482" s="117"/>
      <c r="IA482" s="117"/>
      <c r="IB482" s="117"/>
      <c r="IC482" s="117"/>
      <c r="ID482" s="117"/>
      <c r="IE482" s="117"/>
      <c r="IF482" s="117"/>
      <c r="IG482" s="117"/>
      <c r="IH482" s="117"/>
      <c r="II482" s="117"/>
      <c r="IJ482" s="117"/>
      <c r="IK482" s="117"/>
      <c r="IL482" s="117"/>
      <c r="IM482" s="117"/>
      <c r="IN482" s="117"/>
      <c r="IO482" s="117"/>
      <c r="IP482" s="117"/>
      <c r="IQ482" s="117"/>
      <c r="IR482" s="117"/>
      <c r="IS482" s="117"/>
      <c r="IT482" s="117"/>
      <c r="IU482" s="117"/>
      <c r="IV482" s="117"/>
      <c r="IW482" s="117"/>
    </row>
    <row r="483" customFormat="false" ht="12.75" hidden="false" customHeight="false" outlineLevel="0" collapsed="false">
      <c r="A483" s="117"/>
      <c r="B483" s="128"/>
      <c r="L483" s="117"/>
      <c r="M483" s="117"/>
      <c r="N483" s="117"/>
      <c r="O483" s="117"/>
      <c r="P483" s="117"/>
      <c r="Q483" s="117"/>
      <c r="R483" s="117"/>
      <c r="S483" s="117"/>
      <c r="T483" s="117"/>
      <c r="U483" s="117"/>
      <c r="V483" s="117"/>
      <c r="W483" s="117"/>
      <c r="X483" s="117"/>
      <c r="Y483" s="117"/>
      <c r="Z483" s="117"/>
      <c r="AA483" s="117"/>
      <c r="AB483" s="117"/>
      <c r="AC483" s="117"/>
      <c r="AD483" s="117"/>
      <c r="AE483" s="117"/>
      <c r="AF483" s="117"/>
      <c r="AG483" s="117"/>
      <c r="AH483" s="117"/>
      <c r="AI483" s="117"/>
      <c r="AJ483" s="117"/>
      <c r="AK483" s="117"/>
      <c r="AL483" s="117"/>
      <c r="AM483" s="117"/>
      <c r="AN483" s="117"/>
      <c r="AO483" s="117"/>
      <c r="AP483" s="117"/>
      <c r="AQ483" s="117"/>
      <c r="AR483" s="117"/>
      <c r="AS483" s="117"/>
      <c r="AT483" s="117"/>
      <c r="AU483" s="117"/>
      <c r="AV483" s="117"/>
      <c r="AW483" s="117"/>
      <c r="AX483" s="117"/>
      <c r="AY483" s="117"/>
      <c r="AZ483" s="117"/>
      <c r="BA483" s="117"/>
      <c r="BB483" s="117"/>
      <c r="BC483" s="117"/>
      <c r="BD483" s="117"/>
      <c r="BE483" s="117"/>
      <c r="BF483" s="117"/>
      <c r="BG483" s="117"/>
      <c r="BH483" s="117"/>
      <c r="BI483" s="117"/>
      <c r="BJ483" s="117"/>
      <c r="BK483" s="117"/>
      <c r="BL483" s="117"/>
      <c r="BM483" s="117"/>
      <c r="BN483" s="117"/>
      <c r="BO483" s="117"/>
      <c r="BP483" s="117"/>
      <c r="BQ483" s="117"/>
      <c r="BR483" s="117"/>
      <c r="BS483" s="117"/>
      <c r="BT483" s="117"/>
      <c r="BU483" s="117"/>
      <c r="BV483" s="117"/>
      <c r="BW483" s="117"/>
      <c r="BX483" s="117"/>
      <c r="BY483" s="117"/>
      <c r="BZ483" s="117"/>
      <c r="CA483" s="117"/>
      <c r="CB483" s="117"/>
      <c r="CC483" s="117"/>
      <c r="CD483" s="117"/>
      <c r="CE483" s="117"/>
      <c r="CF483" s="117"/>
      <c r="CG483" s="117"/>
      <c r="CH483" s="117"/>
      <c r="CI483" s="117"/>
      <c r="CJ483" s="117"/>
      <c r="CK483" s="117"/>
      <c r="CL483" s="117"/>
      <c r="CM483" s="117"/>
      <c r="CN483" s="117"/>
      <c r="CO483" s="117"/>
      <c r="CP483" s="117"/>
      <c r="CQ483" s="117"/>
      <c r="CR483" s="117"/>
      <c r="CS483" s="117"/>
      <c r="CT483" s="117"/>
      <c r="CU483" s="117"/>
      <c r="CV483" s="117"/>
      <c r="CW483" s="117"/>
      <c r="CX483" s="117"/>
      <c r="CY483" s="117"/>
      <c r="CZ483" s="117"/>
      <c r="DA483" s="117"/>
      <c r="DB483" s="117"/>
      <c r="DC483" s="117"/>
      <c r="DD483" s="117"/>
      <c r="DE483" s="117"/>
      <c r="DF483" s="117"/>
      <c r="DG483" s="117"/>
      <c r="DH483" s="117"/>
      <c r="DI483" s="117"/>
      <c r="DJ483" s="117"/>
      <c r="DK483" s="117"/>
      <c r="DL483" s="117"/>
      <c r="DM483" s="117"/>
      <c r="DN483" s="117"/>
      <c r="DO483" s="117"/>
      <c r="DP483" s="117"/>
      <c r="DQ483" s="117"/>
      <c r="DR483" s="117"/>
      <c r="DS483" s="117"/>
      <c r="DT483" s="117"/>
      <c r="DU483" s="117"/>
      <c r="DV483" s="117"/>
      <c r="DW483" s="117"/>
      <c r="DX483" s="117"/>
      <c r="DY483" s="117"/>
      <c r="DZ483" s="117"/>
      <c r="EA483" s="117"/>
      <c r="EB483" s="117"/>
      <c r="EC483" s="117"/>
      <c r="ED483" s="117"/>
      <c r="EE483" s="117"/>
      <c r="EF483" s="117"/>
      <c r="EG483" s="117"/>
      <c r="EH483" s="117"/>
      <c r="EI483" s="117"/>
      <c r="EJ483" s="117"/>
      <c r="EK483" s="117"/>
      <c r="EL483" s="117"/>
      <c r="EM483" s="117"/>
      <c r="EN483" s="117"/>
      <c r="EO483" s="117"/>
      <c r="EP483" s="117"/>
      <c r="EQ483" s="117"/>
      <c r="ER483" s="117"/>
      <c r="ES483" s="117"/>
      <c r="ET483" s="117"/>
      <c r="EU483" s="117"/>
      <c r="EV483" s="117"/>
      <c r="EW483" s="117"/>
      <c r="EX483" s="117"/>
      <c r="EY483" s="117"/>
      <c r="EZ483" s="117"/>
      <c r="FA483" s="117"/>
      <c r="FB483" s="117"/>
      <c r="FC483" s="117"/>
      <c r="FD483" s="117"/>
      <c r="FE483" s="117"/>
      <c r="FF483" s="117"/>
      <c r="FG483" s="117"/>
      <c r="FH483" s="117"/>
      <c r="FI483" s="117"/>
      <c r="FJ483" s="117"/>
      <c r="FK483" s="117"/>
      <c r="FL483" s="117"/>
      <c r="FM483" s="117"/>
      <c r="FN483" s="117"/>
      <c r="FO483" s="117"/>
      <c r="FP483" s="117"/>
      <c r="FQ483" s="117"/>
      <c r="FR483" s="117"/>
      <c r="FS483" s="117"/>
      <c r="FT483" s="117"/>
      <c r="FU483" s="117"/>
      <c r="FV483" s="117"/>
      <c r="FW483" s="117"/>
      <c r="FX483" s="117"/>
      <c r="FY483" s="117"/>
      <c r="FZ483" s="117"/>
      <c r="GA483" s="117"/>
      <c r="GB483" s="117"/>
      <c r="GC483" s="117"/>
      <c r="GD483" s="117"/>
      <c r="GE483" s="117"/>
      <c r="GF483" s="117"/>
      <c r="GG483" s="117"/>
      <c r="GH483" s="117"/>
      <c r="GI483" s="117"/>
      <c r="GJ483" s="117"/>
      <c r="GK483" s="117"/>
      <c r="GL483" s="117"/>
      <c r="GM483" s="117"/>
      <c r="GN483" s="117"/>
      <c r="GO483" s="117"/>
      <c r="GP483" s="117"/>
      <c r="GQ483" s="117"/>
      <c r="GR483" s="117"/>
      <c r="GS483" s="117"/>
      <c r="GT483" s="117"/>
      <c r="GU483" s="117"/>
      <c r="GV483" s="117"/>
      <c r="GW483" s="117"/>
      <c r="GX483" s="117"/>
      <c r="GY483" s="117"/>
      <c r="GZ483" s="117"/>
      <c r="HA483" s="117"/>
      <c r="HB483" s="117"/>
      <c r="HC483" s="117"/>
      <c r="HD483" s="117"/>
      <c r="HE483" s="117"/>
      <c r="HF483" s="117"/>
      <c r="HG483" s="117"/>
      <c r="HH483" s="117"/>
      <c r="HI483" s="117"/>
      <c r="HJ483" s="117"/>
      <c r="HK483" s="117"/>
      <c r="HL483" s="117"/>
      <c r="HM483" s="117"/>
      <c r="HN483" s="117"/>
      <c r="HO483" s="117"/>
      <c r="HP483" s="117"/>
      <c r="HQ483" s="117"/>
      <c r="HR483" s="117"/>
      <c r="HS483" s="117"/>
      <c r="HT483" s="117"/>
      <c r="HU483" s="117"/>
      <c r="HV483" s="117"/>
      <c r="HW483" s="117"/>
      <c r="HX483" s="117"/>
      <c r="HY483" s="117"/>
      <c r="HZ483" s="117"/>
      <c r="IA483" s="117"/>
      <c r="IB483" s="117"/>
      <c r="IC483" s="117"/>
      <c r="ID483" s="117"/>
      <c r="IE483" s="117"/>
      <c r="IF483" s="117"/>
      <c r="IG483" s="117"/>
      <c r="IH483" s="117"/>
      <c r="II483" s="117"/>
      <c r="IJ483" s="117"/>
      <c r="IK483" s="117"/>
      <c r="IL483" s="117"/>
      <c r="IM483" s="117"/>
      <c r="IN483" s="117"/>
      <c r="IO483" s="117"/>
      <c r="IP483" s="117"/>
      <c r="IQ483" s="117"/>
      <c r="IR483" s="117"/>
      <c r="IS483" s="117"/>
      <c r="IT483" s="117"/>
      <c r="IU483" s="117"/>
      <c r="IV483" s="117"/>
      <c r="IW483" s="117"/>
    </row>
    <row r="484" customFormat="false" ht="12.75" hidden="false" customHeight="false" outlineLevel="0" collapsed="false">
      <c r="A484" s="117"/>
      <c r="B484" s="128"/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  <c r="AA484" s="117"/>
      <c r="AB484" s="117"/>
      <c r="AC484" s="117"/>
      <c r="AD484" s="117"/>
      <c r="AE484" s="117"/>
      <c r="AF484" s="117"/>
      <c r="AG484" s="117"/>
      <c r="AH484" s="117"/>
      <c r="AI484" s="117"/>
      <c r="AJ484" s="117"/>
      <c r="AK484" s="117"/>
      <c r="AL484" s="117"/>
      <c r="AM484" s="117"/>
      <c r="AN484" s="117"/>
      <c r="AO484" s="117"/>
      <c r="AP484" s="117"/>
      <c r="AQ484" s="117"/>
      <c r="AR484" s="117"/>
      <c r="AS484" s="117"/>
      <c r="AT484" s="117"/>
      <c r="AU484" s="117"/>
      <c r="AV484" s="117"/>
      <c r="AW484" s="117"/>
      <c r="AX484" s="117"/>
      <c r="AY484" s="117"/>
      <c r="AZ484" s="117"/>
      <c r="BA484" s="117"/>
      <c r="BB484" s="117"/>
      <c r="BC484" s="117"/>
      <c r="BD484" s="117"/>
      <c r="BE484" s="117"/>
      <c r="BF484" s="117"/>
      <c r="BG484" s="117"/>
      <c r="BH484" s="117"/>
      <c r="BI484" s="117"/>
      <c r="BJ484" s="117"/>
      <c r="BK484" s="117"/>
      <c r="BL484" s="117"/>
      <c r="BM484" s="117"/>
      <c r="BN484" s="117"/>
      <c r="BO484" s="117"/>
      <c r="BP484" s="117"/>
      <c r="BQ484" s="117"/>
      <c r="BR484" s="117"/>
      <c r="BS484" s="117"/>
      <c r="BT484" s="117"/>
      <c r="BU484" s="117"/>
      <c r="BV484" s="117"/>
      <c r="BW484" s="117"/>
      <c r="BX484" s="117"/>
      <c r="BY484" s="117"/>
      <c r="BZ484" s="117"/>
      <c r="CA484" s="117"/>
      <c r="CB484" s="117"/>
      <c r="CC484" s="117"/>
      <c r="CD484" s="117"/>
      <c r="CE484" s="117"/>
      <c r="CF484" s="117"/>
      <c r="CG484" s="117"/>
      <c r="CH484" s="117"/>
      <c r="CI484" s="117"/>
      <c r="CJ484" s="117"/>
      <c r="CK484" s="117"/>
      <c r="CL484" s="117"/>
      <c r="CM484" s="117"/>
      <c r="CN484" s="117"/>
      <c r="CO484" s="117"/>
      <c r="CP484" s="117"/>
      <c r="CQ484" s="117"/>
      <c r="CR484" s="117"/>
      <c r="CS484" s="117"/>
      <c r="CT484" s="117"/>
      <c r="CU484" s="117"/>
      <c r="CV484" s="117"/>
      <c r="CW484" s="117"/>
      <c r="CX484" s="117"/>
      <c r="CY484" s="117"/>
      <c r="CZ484" s="117"/>
      <c r="DA484" s="117"/>
      <c r="DB484" s="117"/>
      <c r="DC484" s="117"/>
      <c r="DD484" s="117"/>
      <c r="DE484" s="117"/>
      <c r="DF484" s="117"/>
      <c r="DG484" s="117"/>
      <c r="DH484" s="117"/>
      <c r="DI484" s="117"/>
      <c r="DJ484" s="117"/>
      <c r="DK484" s="117"/>
      <c r="DL484" s="117"/>
      <c r="DM484" s="117"/>
      <c r="DN484" s="117"/>
      <c r="DO484" s="117"/>
      <c r="DP484" s="117"/>
      <c r="DQ484" s="117"/>
      <c r="DR484" s="117"/>
      <c r="DS484" s="117"/>
      <c r="DT484" s="117"/>
      <c r="DU484" s="117"/>
      <c r="DV484" s="117"/>
      <c r="DW484" s="117"/>
      <c r="DX484" s="117"/>
      <c r="DY484" s="117"/>
      <c r="DZ484" s="117"/>
      <c r="EA484" s="117"/>
      <c r="EB484" s="117"/>
      <c r="EC484" s="117"/>
      <c r="ED484" s="117"/>
      <c r="EE484" s="117"/>
      <c r="EF484" s="117"/>
      <c r="EG484" s="117"/>
      <c r="EH484" s="117"/>
      <c r="EI484" s="117"/>
      <c r="EJ484" s="117"/>
      <c r="EK484" s="117"/>
      <c r="EL484" s="117"/>
      <c r="EM484" s="117"/>
      <c r="EN484" s="117"/>
      <c r="EO484" s="117"/>
      <c r="EP484" s="117"/>
      <c r="EQ484" s="117"/>
      <c r="ER484" s="117"/>
      <c r="ES484" s="117"/>
      <c r="ET484" s="117"/>
      <c r="EU484" s="117"/>
      <c r="EV484" s="117"/>
      <c r="EW484" s="117"/>
      <c r="EX484" s="117"/>
      <c r="EY484" s="117"/>
      <c r="EZ484" s="117"/>
      <c r="FA484" s="117"/>
      <c r="FB484" s="117"/>
      <c r="FC484" s="117"/>
      <c r="FD484" s="117"/>
      <c r="FE484" s="117"/>
      <c r="FF484" s="117"/>
      <c r="FG484" s="117"/>
      <c r="FH484" s="117"/>
      <c r="FI484" s="117"/>
      <c r="FJ484" s="117"/>
      <c r="FK484" s="117"/>
      <c r="FL484" s="117"/>
      <c r="FM484" s="117"/>
      <c r="FN484" s="117"/>
      <c r="FO484" s="117"/>
      <c r="FP484" s="117"/>
      <c r="FQ484" s="117"/>
      <c r="FR484" s="117"/>
      <c r="FS484" s="117"/>
      <c r="FT484" s="117"/>
      <c r="FU484" s="117"/>
      <c r="FV484" s="117"/>
      <c r="FW484" s="117"/>
      <c r="FX484" s="117"/>
      <c r="FY484" s="117"/>
      <c r="FZ484" s="117"/>
      <c r="GA484" s="117"/>
      <c r="GB484" s="117"/>
      <c r="GC484" s="117"/>
      <c r="GD484" s="117"/>
      <c r="GE484" s="117"/>
      <c r="GF484" s="117"/>
      <c r="GG484" s="117"/>
      <c r="GH484" s="117"/>
      <c r="GI484" s="117"/>
      <c r="GJ484" s="117"/>
      <c r="GK484" s="117"/>
      <c r="GL484" s="117"/>
      <c r="GM484" s="117"/>
      <c r="GN484" s="117"/>
      <c r="GO484" s="117"/>
      <c r="GP484" s="117"/>
      <c r="GQ484" s="117"/>
      <c r="GR484" s="117"/>
      <c r="GS484" s="117"/>
      <c r="GT484" s="117"/>
      <c r="GU484" s="117"/>
      <c r="GV484" s="117"/>
      <c r="GW484" s="117"/>
      <c r="GX484" s="117"/>
      <c r="GY484" s="117"/>
      <c r="GZ484" s="117"/>
      <c r="HA484" s="117"/>
      <c r="HB484" s="117"/>
      <c r="HC484" s="117"/>
      <c r="HD484" s="117"/>
      <c r="HE484" s="117"/>
      <c r="HF484" s="117"/>
      <c r="HG484" s="117"/>
      <c r="HH484" s="117"/>
      <c r="HI484" s="117"/>
      <c r="HJ484" s="117"/>
      <c r="HK484" s="117"/>
      <c r="HL484" s="117"/>
      <c r="HM484" s="117"/>
      <c r="HN484" s="117"/>
      <c r="HO484" s="117"/>
      <c r="HP484" s="117"/>
      <c r="HQ484" s="117"/>
      <c r="HR484" s="117"/>
      <c r="HS484" s="117"/>
      <c r="HT484" s="117"/>
      <c r="HU484" s="117"/>
      <c r="HV484" s="117"/>
      <c r="HW484" s="117"/>
      <c r="HX484" s="117"/>
      <c r="HY484" s="117"/>
      <c r="HZ484" s="117"/>
      <c r="IA484" s="117"/>
      <c r="IB484" s="117"/>
      <c r="IC484" s="117"/>
      <c r="ID484" s="117"/>
      <c r="IE484" s="117"/>
      <c r="IF484" s="117"/>
      <c r="IG484" s="117"/>
      <c r="IH484" s="117"/>
      <c r="II484" s="117"/>
      <c r="IJ484" s="117"/>
      <c r="IK484" s="117"/>
      <c r="IL484" s="117"/>
      <c r="IM484" s="117"/>
      <c r="IN484" s="117"/>
      <c r="IO484" s="117"/>
      <c r="IP484" s="117"/>
      <c r="IQ484" s="117"/>
      <c r="IR484" s="117"/>
      <c r="IS484" s="117"/>
      <c r="IT484" s="117"/>
      <c r="IU484" s="117"/>
      <c r="IV484" s="117"/>
      <c r="IW484" s="117"/>
    </row>
    <row r="485" customFormat="false" ht="12.75" hidden="false" customHeight="false" outlineLevel="0" collapsed="false">
      <c r="A485" s="117"/>
      <c r="B485" s="128"/>
      <c r="L485" s="117"/>
      <c r="M485" s="117"/>
      <c r="N485" s="117"/>
      <c r="O485" s="117"/>
      <c r="P485" s="117"/>
      <c r="Q485" s="117"/>
      <c r="R485" s="117"/>
      <c r="S485" s="117"/>
      <c r="T485" s="117"/>
      <c r="U485" s="117"/>
      <c r="V485" s="117"/>
      <c r="W485" s="117"/>
      <c r="X485" s="117"/>
      <c r="Y485" s="117"/>
      <c r="Z485" s="117"/>
      <c r="AA485" s="117"/>
      <c r="AB485" s="117"/>
      <c r="AC485" s="117"/>
      <c r="AD485" s="117"/>
      <c r="AE485" s="117"/>
      <c r="AF485" s="117"/>
      <c r="AG485" s="117"/>
      <c r="AH485" s="117"/>
      <c r="AI485" s="117"/>
      <c r="AJ485" s="117"/>
      <c r="AK485" s="117"/>
      <c r="AL485" s="117"/>
      <c r="AM485" s="117"/>
      <c r="AN485" s="117"/>
      <c r="AO485" s="117"/>
      <c r="AP485" s="117"/>
      <c r="AQ485" s="117"/>
      <c r="AR485" s="117"/>
      <c r="AS485" s="117"/>
      <c r="AT485" s="117"/>
      <c r="AU485" s="117"/>
      <c r="AV485" s="117"/>
      <c r="AW485" s="117"/>
      <c r="AX485" s="117"/>
      <c r="AY485" s="117"/>
      <c r="AZ485" s="117"/>
      <c r="BA485" s="117"/>
      <c r="BB485" s="117"/>
      <c r="BC485" s="117"/>
      <c r="BD485" s="117"/>
      <c r="BE485" s="117"/>
      <c r="BF485" s="117"/>
      <c r="BG485" s="117"/>
      <c r="BH485" s="117"/>
      <c r="BI485" s="117"/>
      <c r="BJ485" s="117"/>
      <c r="BK485" s="117"/>
      <c r="BL485" s="117"/>
      <c r="BM485" s="117"/>
      <c r="BN485" s="117"/>
      <c r="BO485" s="117"/>
      <c r="BP485" s="117"/>
      <c r="BQ485" s="117"/>
      <c r="BR485" s="117"/>
      <c r="BS485" s="117"/>
      <c r="BT485" s="117"/>
      <c r="BU485" s="117"/>
      <c r="BV485" s="117"/>
      <c r="BW485" s="117"/>
      <c r="BX485" s="117"/>
      <c r="BY485" s="117"/>
      <c r="BZ485" s="117"/>
      <c r="CA485" s="117"/>
      <c r="CB485" s="117"/>
      <c r="CC485" s="117"/>
      <c r="CD485" s="117"/>
      <c r="CE485" s="117"/>
      <c r="CF485" s="117"/>
      <c r="CG485" s="117"/>
      <c r="CH485" s="117"/>
      <c r="CI485" s="117"/>
      <c r="CJ485" s="117"/>
      <c r="CK485" s="117"/>
      <c r="CL485" s="117"/>
      <c r="CM485" s="117"/>
      <c r="CN485" s="117"/>
      <c r="CO485" s="117"/>
      <c r="CP485" s="117"/>
      <c r="CQ485" s="117"/>
      <c r="CR485" s="117"/>
      <c r="CS485" s="117"/>
      <c r="CT485" s="117"/>
      <c r="CU485" s="117"/>
      <c r="CV485" s="117"/>
      <c r="CW485" s="117"/>
      <c r="CX485" s="117"/>
      <c r="CY485" s="117"/>
      <c r="CZ485" s="117"/>
      <c r="DA485" s="117"/>
      <c r="DB485" s="117"/>
      <c r="DC485" s="117"/>
      <c r="DD485" s="117"/>
      <c r="DE485" s="117"/>
      <c r="DF485" s="117"/>
      <c r="DG485" s="117"/>
      <c r="DH485" s="117"/>
      <c r="DI485" s="117"/>
      <c r="DJ485" s="117"/>
      <c r="DK485" s="117"/>
      <c r="DL485" s="117"/>
      <c r="DM485" s="117"/>
      <c r="DN485" s="117"/>
      <c r="DO485" s="117"/>
      <c r="DP485" s="117"/>
      <c r="DQ485" s="117"/>
      <c r="DR485" s="117"/>
      <c r="DS485" s="117"/>
      <c r="DT485" s="117"/>
      <c r="DU485" s="117"/>
      <c r="DV485" s="117"/>
      <c r="DW485" s="117"/>
      <c r="DX485" s="117"/>
      <c r="DY485" s="117"/>
      <c r="DZ485" s="117"/>
      <c r="EA485" s="117"/>
      <c r="EB485" s="117"/>
      <c r="EC485" s="117"/>
      <c r="ED485" s="117"/>
      <c r="EE485" s="117"/>
      <c r="EF485" s="117"/>
      <c r="EG485" s="117"/>
      <c r="EH485" s="117"/>
      <c r="EI485" s="117"/>
      <c r="EJ485" s="117"/>
      <c r="EK485" s="117"/>
      <c r="EL485" s="117"/>
      <c r="EM485" s="117"/>
      <c r="EN485" s="117"/>
      <c r="EO485" s="117"/>
      <c r="EP485" s="117"/>
      <c r="EQ485" s="117"/>
      <c r="ER485" s="117"/>
      <c r="ES485" s="117"/>
      <c r="ET485" s="117"/>
      <c r="EU485" s="117"/>
      <c r="EV485" s="117"/>
      <c r="EW485" s="117"/>
      <c r="EX485" s="117"/>
      <c r="EY485" s="117"/>
      <c r="EZ485" s="117"/>
      <c r="FA485" s="117"/>
      <c r="FB485" s="117"/>
      <c r="FC485" s="117"/>
      <c r="FD485" s="117"/>
      <c r="FE485" s="117"/>
      <c r="FF485" s="117"/>
      <c r="FG485" s="117"/>
      <c r="FH485" s="117"/>
      <c r="FI485" s="117"/>
      <c r="FJ485" s="117"/>
      <c r="FK485" s="117"/>
      <c r="FL485" s="117"/>
      <c r="FM485" s="117"/>
      <c r="FN485" s="117"/>
      <c r="FO485" s="117"/>
      <c r="FP485" s="117"/>
      <c r="FQ485" s="117"/>
      <c r="FR485" s="117"/>
      <c r="FS485" s="117"/>
      <c r="FT485" s="117"/>
      <c r="FU485" s="117"/>
      <c r="FV485" s="117"/>
      <c r="FW485" s="117"/>
      <c r="FX485" s="117"/>
      <c r="FY485" s="117"/>
      <c r="FZ485" s="117"/>
      <c r="GA485" s="117"/>
      <c r="GB485" s="117"/>
      <c r="GC485" s="117"/>
      <c r="GD485" s="117"/>
      <c r="GE485" s="117"/>
      <c r="GF485" s="117"/>
      <c r="GG485" s="117"/>
      <c r="GH485" s="117"/>
      <c r="GI485" s="117"/>
      <c r="GJ485" s="117"/>
      <c r="GK485" s="117"/>
      <c r="GL485" s="117"/>
      <c r="GM485" s="117"/>
      <c r="GN485" s="117"/>
      <c r="GO485" s="117"/>
      <c r="GP485" s="117"/>
      <c r="GQ485" s="117"/>
      <c r="GR485" s="117"/>
      <c r="GS485" s="117"/>
      <c r="GT485" s="117"/>
      <c r="GU485" s="117"/>
      <c r="GV485" s="117"/>
      <c r="GW485" s="117"/>
      <c r="GX485" s="117"/>
      <c r="GY485" s="117"/>
      <c r="GZ485" s="117"/>
      <c r="HA485" s="117"/>
      <c r="HB485" s="117"/>
      <c r="HC485" s="117"/>
      <c r="HD485" s="117"/>
      <c r="HE485" s="117"/>
      <c r="HF485" s="117"/>
      <c r="HG485" s="117"/>
      <c r="HH485" s="117"/>
      <c r="HI485" s="117"/>
      <c r="HJ485" s="117"/>
      <c r="HK485" s="117"/>
      <c r="HL485" s="117"/>
      <c r="HM485" s="117"/>
      <c r="HN485" s="117"/>
      <c r="HO485" s="117"/>
      <c r="HP485" s="117"/>
      <c r="HQ485" s="117"/>
      <c r="HR485" s="117"/>
      <c r="HS485" s="117"/>
      <c r="HT485" s="117"/>
      <c r="HU485" s="117"/>
      <c r="HV485" s="117"/>
      <c r="HW485" s="117"/>
      <c r="HX485" s="117"/>
      <c r="HY485" s="117"/>
      <c r="HZ485" s="117"/>
      <c r="IA485" s="117"/>
      <c r="IB485" s="117"/>
      <c r="IC485" s="117"/>
      <c r="ID485" s="117"/>
      <c r="IE485" s="117"/>
      <c r="IF485" s="117"/>
      <c r="IG485" s="117"/>
      <c r="IH485" s="117"/>
      <c r="II485" s="117"/>
      <c r="IJ485" s="117"/>
      <c r="IK485" s="117"/>
      <c r="IL485" s="117"/>
      <c r="IM485" s="117"/>
      <c r="IN485" s="117"/>
      <c r="IO485" s="117"/>
      <c r="IP485" s="117"/>
      <c r="IQ485" s="117"/>
      <c r="IR485" s="117"/>
      <c r="IS485" s="117"/>
      <c r="IT485" s="117"/>
      <c r="IU485" s="117"/>
      <c r="IV485" s="117"/>
      <c r="IW485" s="117"/>
    </row>
    <row r="486" customFormat="false" ht="12.75" hidden="false" customHeight="false" outlineLevel="0" collapsed="false">
      <c r="A486" s="117"/>
      <c r="B486" s="128"/>
      <c r="L486" s="117"/>
      <c r="M486" s="117"/>
      <c r="N486" s="117"/>
      <c r="O486" s="117"/>
      <c r="P486" s="117"/>
      <c r="Q486" s="117"/>
      <c r="R486" s="117"/>
      <c r="S486" s="117"/>
      <c r="T486" s="117"/>
      <c r="U486" s="117"/>
      <c r="V486" s="117"/>
      <c r="W486" s="117"/>
      <c r="X486" s="117"/>
      <c r="Y486" s="117"/>
      <c r="Z486" s="117"/>
      <c r="AA486" s="117"/>
      <c r="AB486" s="117"/>
      <c r="AC486" s="117"/>
      <c r="AD486" s="117"/>
      <c r="AE486" s="117"/>
      <c r="AF486" s="117"/>
      <c r="AG486" s="117"/>
      <c r="AH486" s="117"/>
      <c r="AI486" s="117"/>
      <c r="AJ486" s="117"/>
      <c r="AK486" s="117"/>
      <c r="AL486" s="117"/>
      <c r="AM486" s="117"/>
      <c r="AN486" s="117"/>
      <c r="AO486" s="117"/>
      <c r="AP486" s="117"/>
      <c r="AQ486" s="117"/>
      <c r="AR486" s="117"/>
      <c r="AS486" s="117"/>
      <c r="AT486" s="117"/>
      <c r="AU486" s="117"/>
      <c r="AV486" s="117"/>
      <c r="AW486" s="117"/>
      <c r="AX486" s="117"/>
      <c r="AY486" s="117"/>
      <c r="AZ486" s="117"/>
      <c r="BA486" s="117"/>
      <c r="BB486" s="117"/>
      <c r="BC486" s="117"/>
      <c r="BD486" s="117"/>
      <c r="BE486" s="117"/>
      <c r="BF486" s="117"/>
      <c r="BG486" s="117"/>
      <c r="BH486" s="117"/>
      <c r="BI486" s="117"/>
      <c r="BJ486" s="117"/>
      <c r="BK486" s="117"/>
      <c r="BL486" s="117"/>
      <c r="BM486" s="117"/>
      <c r="BN486" s="117"/>
      <c r="BO486" s="117"/>
      <c r="BP486" s="117"/>
      <c r="BQ486" s="117"/>
      <c r="BR486" s="117"/>
      <c r="BS486" s="117"/>
      <c r="BT486" s="117"/>
      <c r="BU486" s="117"/>
      <c r="BV486" s="117"/>
      <c r="BW486" s="117"/>
      <c r="BX486" s="117"/>
      <c r="BY486" s="117"/>
      <c r="BZ486" s="117"/>
      <c r="CA486" s="117"/>
      <c r="CB486" s="117"/>
      <c r="CC486" s="117"/>
      <c r="CD486" s="117"/>
      <c r="CE486" s="117"/>
      <c r="CF486" s="117"/>
      <c r="CG486" s="117"/>
      <c r="CH486" s="117"/>
      <c r="CI486" s="117"/>
      <c r="CJ486" s="117"/>
      <c r="CK486" s="117"/>
      <c r="CL486" s="117"/>
      <c r="CM486" s="117"/>
      <c r="CN486" s="117"/>
      <c r="CO486" s="117"/>
      <c r="CP486" s="117"/>
      <c r="CQ486" s="117"/>
      <c r="CR486" s="117"/>
      <c r="CS486" s="117"/>
      <c r="CT486" s="117"/>
      <c r="CU486" s="117"/>
      <c r="CV486" s="117"/>
      <c r="CW486" s="117"/>
      <c r="CX486" s="117"/>
      <c r="CY486" s="117"/>
      <c r="CZ486" s="117"/>
      <c r="DA486" s="117"/>
      <c r="DB486" s="117"/>
      <c r="DC486" s="117"/>
      <c r="DD486" s="117"/>
      <c r="DE486" s="117"/>
      <c r="DF486" s="117"/>
      <c r="DG486" s="117"/>
      <c r="DH486" s="117"/>
      <c r="DI486" s="117"/>
      <c r="DJ486" s="117"/>
      <c r="DK486" s="117"/>
      <c r="DL486" s="117"/>
      <c r="DM486" s="117"/>
      <c r="DN486" s="117"/>
      <c r="DO486" s="117"/>
      <c r="DP486" s="117"/>
      <c r="DQ486" s="117"/>
      <c r="DR486" s="117"/>
      <c r="DS486" s="117"/>
      <c r="DT486" s="117"/>
      <c r="DU486" s="117"/>
      <c r="DV486" s="117"/>
      <c r="DW486" s="117"/>
      <c r="DX486" s="117"/>
      <c r="DY486" s="117"/>
      <c r="DZ486" s="117"/>
      <c r="EA486" s="117"/>
      <c r="EB486" s="117"/>
      <c r="EC486" s="117"/>
      <c r="ED486" s="117"/>
      <c r="EE486" s="117"/>
      <c r="EF486" s="117"/>
      <c r="EG486" s="117"/>
      <c r="EH486" s="117"/>
      <c r="EI486" s="117"/>
      <c r="EJ486" s="117"/>
      <c r="EK486" s="117"/>
      <c r="EL486" s="117"/>
      <c r="EM486" s="117"/>
      <c r="EN486" s="117"/>
      <c r="EO486" s="117"/>
      <c r="EP486" s="117"/>
      <c r="EQ486" s="117"/>
      <c r="ER486" s="117"/>
      <c r="ES486" s="117"/>
      <c r="ET486" s="117"/>
      <c r="EU486" s="117"/>
      <c r="EV486" s="117"/>
      <c r="EW486" s="117"/>
      <c r="EX486" s="117"/>
      <c r="EY486" s="117"/>
      <c r="EZ486" s="117"/>
      <c r="FA486" s="117"/>
      <c r="FB486" s="117"/>
      <c r="FC486" s="117"/>
      <c r="FD486" s="117"/>
      <c r="FE486" s="117"/>
      <c r="FF486" s="117"/>
      <c r="FG486" s="117"/>
      <c r="FH486" s="117"/>
      <c r="FI486" s="117"/>
      <c r="FJ486" s="117"/>
      <c r="FK486" s="117"/>
      <c r="FL486" s="117"/>
      <c r="FM486" s="117"/>
      <c r="FN486" s="117"/>
      <c r="FO486" s="117"/>
      <c r="FP486" s="117"/>
      <c r="FQ486" s="117"/>
      <c r="FR486" s="117"/>
      <c r="FS486" s="117"/>
      <c r="FT486" s="117"/>
      <c r="FU486" s="117"/>
      <c r="FV486" s="117"/>
      <c r="FW486" s="117"/>
      <c r="FX486" s="117"/>
      <c r="FY486" s="117"/>
      <c r="FZ486" s="117"/>
      <c r="GA486" s="117"/>
      <c r="GB486" s="117"/>
      <c r="GC486" s="117"/>
      <c r="GD486" s="117"/>
      <c r="GE486" s="117"/>
      <c r="GF486" s="117"/>
      <c r="GG486" s="117"/>
      <c r="GH486" s="117"/>
      <c r="GI486" s="117"/>
      <c r="GJ486" s="117"/>
      <c r="GK486" s="117"/>
      <c r="GL486" s="117"/>
      <c r="GM486" s="117"/>
      <c r="GN486" s="117"/>
      <c r="GO486" s="117"/>
      <c r="GP486" s="117"/>
      <c r="GQ486" s="117"/>
      <c r="GR486" s="117"/>
      <c r="GS486" s="117"/>
      <c r="GT486" s="117"/>
      <c r="GU486" s="117"/>
      <c r="GV486" s="117"/>
      <c r="GW486" s="117"/>
      <c r="GX486" s="117"/>
      <c r="GY486" s="117"/>
      <c r="GZ486" s="117"/>
      <c r="HA486" s="117"/>
      <c r="HB486" s="117"/>
      <c r="HC486" s="117"/>
      <c r="HD486" s="117"/>
      <c r="HE486" s="117"/>
      <c r="HF486" s="117"/>
      <c r="HG486" s="117"/>
      <c r="HH486" s="117"/>
      <c r="HI486" s="117"/>
      <c r="HJ486" s="117"/>
      <c r="HK486" s="117"/>
      <c r="HL486" s="117"/>
      <c r="HM486" s="117"/>
      <c r="HN486" s="117"/>
      <c r="HO486" s="117"/>
      <c r="HP486" s="117"/>
      <c r="HQ486" s="117"/>
      <c r="HR486" s="117"/>
      <c r="HS486" s="117"/>
      <c r="HT486" s="117"/>
      <c r="HU486" s="117"/>
      <c r="HV486" s="117"/>
      <c r="HW486" s="117"/>
      <c r="HX486" s="117"/>
      <c r="HY486" s="117"/>
      <c r="HZ486" s="117"/>
      <c r="IA486" s="117"/>
      <c r="IB486" s="117"/>
      <c r="IC486" s="117"/>
      <c r="ID486" s="117"/>
      <c r="IE486" s="117"/>
      <c r="IF486" s="117"/>
      <c r="IG486" s="117"/>
      <c r="IH486" s="117"/>
      <c r="II486" s="117"/>
      <c r="IJ486" s="117"/>
      <c r="IK486" s="117"/>
      <c r="IL486" s="117"/>
      <c r="IM486" s="117"/>
      <c r="IN486" s="117"/>
      <c r="IO486" s="117"/>
      <c r="IP486" s="117"/>
      <c r="IQ486" s="117"/>
      <c r="IR486" s="117"/>
      <c r="IS486" s="117"/>
      <c r="IT486" s="117"/>
      <c r="IU486" s="117"/>
      <c r="IV486" s="117"/>
      <c r="IW486" s="117"/>
    </row>
    <row r="487" customFormat="false" ht="12.75" hidden="false" customHeight="false" outlineLevel="0" collapsed="false">
      <c r="A487" s="117"/>
      <c r="B487" s="128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  <c r="AA487" s="117"/>
      <c r="AB487" s="117"/>
      <c r="AC487" s="117"/>
      <c r="AD487" s="117"/>
      <c r="AE487" s="117"/>
      <c r="AF487" s="117"/>
      <c r="AG487" s="117"/>
      <c r="AH487" s="117"/>
      <c r="AI487" s="117"/>
      <c r="AJ487" s="117"/>
      <c r="AK487" s="117"/>
      <c r="AL487" s="117"/>
      <c r="AM487" s="117"/>
      <c r="AN487" s="117"/>
      <c r="AO487" s="117"/>
      <c r="AP487" s="117"/>
      <c r="AQ487" s="117"/>
      <c r="AR487" s="117"/>
      <c r="AS487" s="117"/>
      <c r="AT487" s="117"/>
      <c r="AU487" s="117"/>
      <c r="AV487" s="117"/>
      <c r="AW487" s="117"/>
      <c r="AX487" s="117"/>
      <c r="AY487" s="117"/>
      <c r="AZ487" s="117"/>
      <c r="BA487" s="117"/>
      <c r="BB487" s="117"/>
      <c r="BC487" s="117"/>
      <c r="BD487" s="117"/>
      <c r="BE487" s="117"/>
      <c r="BF487" s="117"/>
      <c r="BG487" s="117"/>
      <c r="BH487" s="117"/>
      <c r="BI487" s="117"/>
      <c r="BJ487" s="117"/>
      <c r="BK487" s="117"/>
      <c r="BL487" s="117"/>
      <c r="BM487" s="117"/>
      <c r="BN487" s="117"/>
      <c r="BO487" s="117"/>
      <c r="BP487" s="117"/>
      <c r="BQ487" s="117"/>
      <c r="BR487" s="117"/>
      <c r="BS487" s="117"/>
      <c r="BT487" s="117"/>
      <c r="BU487" s="117"/>
      <c r="BV487" s="117"/>
      <c r="BW487" s="117"/>
      <c r="BX487" s="117"/>
      <c r="BY487" s="117"/>
      <c r="BZ487" s="117"/>
      <c r="CA487" s="117"/>
      <c r="CB487" s="117"/>
      <c r="CC487" s="117"/>
      <c r="CD487" s="117"/>
      <c r="CE487" s="117"/>
      <c r="CF487" s="117"/>
      <c r="CG487" s="117"/>
      <c r="CH487" s="117"/>
      <c r="CI487" s="117"/>
      <c r="CJ487" s="117"/>
      <c r="CK487" s="117"/>
      <c r="CL487" s="117"/>
      <c r="CM487" s="117"/>
      <c r="CN487" s="117"/>
      <c r="CO487" s="117"/>
      <c r="CP487" s="117"/>
      <c r="CQ487" s="117"/>
      <c r="CR487" s="117"/>
      <c r="CS487" s="117"/>
      <c r="CT487" s="117"/>
      <c r="CU487" s="117"/>
      <c r="CV487" s="117"/>
      <c r="CW487" s="117"/>
      <c r="CX487" s="117"/>
      <c r="CY487" s="117"/>
      <c r="CZ487" s="117"/>
      <c r="DA487" s="117"/>
      <c r="DB487" s="117"/>
      <c r="DC487" s="117"/>
      <c r="DD487" s="117"/>
      <c r="DE487" s="117"/>
      <c r="DF487" s="117"/>
      <c r="DG487" s="117"/>
      <c r="DH487" s="117"/>
      <c r="DI487" s="117"/>
      <c r="DJ487" s="117"/>
      <c r="DK487" s="117"/>
      <c r="DL487" s="117"/>
      <c r="DM487" s="117"/>
      <c r="DN487" s="117"/>
      <c r="DO487" s="117"/>
      <c r="DP487" s="117"/>
      <c r="DQ487" s="117"/>
      <c r="DR487" s="117"/>
      <c r="DS487" s="117"/>
      <c r="DT487" s="117"/>
      <c r="DU487" s="117"/>
      <c r="DV487" s="117"/>
      <c r="DW487" s="117"/>
      <c r="DX487" s="117"/>
      <c r="DY487" s="117"/>
      <c r="DZ487" s="117"/>
      <c r="EA487" s="117"/>
      <c r="EB487" s="117"/>
      <c r="EC487" s="117"/>
      <c r="ED487" s="117"/>
      <c r="EE487" s="117"/>
      <c r="EF487" s="117"/>
      <c r="EG487" s="117"/>
      <c r="EH487" s="117"/>
      <c r="EI487" s="117"/>
      <c r="EJ487" s="117"/>
      <c r="EK487" s="117"/>
      <c r="EL487" s="117"/>
      <c r="EM487" s="117"/>
      <c r="EN487" s="117"/>
      <c r="EO487" s="117"/>
      <c r="EP487" s="117"/>
      <c r="EQ487" s="117"/>
      <c r="ER487" s="117"/>
      <c r="ES487" s="117"/>
      <c r="ET487" s="117"/>
      <c r="EU487" s="117"/>
      <c r="EV487" s="117"/>
      <c r="EW487" s="117"/>
      <c r="EX487" s="117"/>
      <c r="EY487" s="117"/>
      <c r="EZ487" s="117"/>
      <c r="FA487" s="117"/>
      <c r="FB487" s="117"/>
      <c r="FC487" s="117"/>
      <c r="FD487" s="117"/>
      <c r="FE487" s="117"/>
      <c r="FF487" s="117"/>
      <c r="FG487" s="117"/>
      <c r="FH487" s="117"/>
      <c r="FI487" s="117"/>
      <c r="FJ487" s="117"/>
      <c r="FK487" s="117"/>
      <c r="FL487" s="117"/>
      <c r="FM487" s="117"/>
      <c r="FN487" s="117"/>
      <c r="FO487" s="117"/>
      <c r="FP487" s="117"/>
      <c r="FQ487" s="117"/>
      <c r="FR487" s="117"/>
      <c r="FS487" s="117"/>
      <c r="FT487" s="117"/>
      <c r="FU487" s="117"/>
      <c r="FV487" s="117"/>
      <c r="FW487" s="117"/>
      <c r="FX487" s="117"/>
      <c r="FY487" s="117"/>
      <c r="FZ487" s="117"/>
      <c r="GA487" s="117"/>
      <c r="GB487" s="117"/>
      <c r="GC487" s="117"/>
      <c r="GD487" s="117"/>
      <c r="GE487" s="117"/>
      <c r="GF487" s="117"/>
      <c r="GG487" s="117"/>
      <c r="GH487" s="117"/>
      <c r="GI487" s="117"/>
      <c r="GJ487" s="117"/>
      <c r="GK487" s="117"/>
      <c r="GL487" s="117"/>
      <c r="GM487" s="117"/>
      <c r="GN487" s="117"/>
      <c r="GO487" s="117"/>
      <c r="GP487" s="117"/>
      <c r="GQ487" s="117"/>
      <c r="GR487" s="117"/>
      <c r="GS487" s="117"/>
      <c r="GT487" s="117"/>
      <c r="GU487" s="117"/>
      <c r="GV487" s="117"/>
      <c r="GW487" s="117"/>
      <c r="GX487" s="117"/>
      <c r="GY487" s="117"/>
      <c r="GZ487" s="117"/>
      <c r="HA487" s="117"/>
      <c r="HB487" s="117"/>
      <c r="HC487" s="117"/>
      <c r="HD487" s="117"/>
      <c r="HE487" s="117"/>
      <c r="HF487" s="117"/>
      <c r="HG487" s="117"/>
      <c r="HH487" s="117"/>
      <c r="HI487" s="117"/>
      <c r="HJ487" s="117"/>
      <c r="HK487" s="117"/>
      <c r="HL487" s="117"/>
      <c r="HM487" s="117"/>
      <c r="HN487" s="117"/>
      <c r="HO487" s="117"/>
      <c r="HP487" s="117"/>
      <c r="HQ487" s="117"/>
      <c r="HR487" s="117"/>
      <c r="HS487" s="117"/>
      <c r="HT487" s="117"/>
      <c r="HU487" s="117"/>
      <c r="HV487" s="117"/>
      <c r="HW487" s="117"/>
      <c r="HX487" s="117"/>
      <c r="HY487" s="117"/>
      <c r="HZ487" s="117"/>
      <c r="IA487" s="117"/>
      <c r="IB487" s="117"/>
      <c r="IC487" s="117"/>
      <c r="ID487" s="117"/>
      <c r="IE487" s="117"/>
      <c r="IF487" s="117"/>
      <c r="IG487" s="117"/>
      <c r="IH487" s="117"/>
      <c r="II487" s="117"/>
      <c r="IJ487" s="117"/>
      <c r="IK487" s="117"/>
      <c r="IL487" s="117"/>
      <c r="IM487" s="117"/>
      <c r="IN487" s="117"/>
      <c r="IO487" s="117"/>
      <c r="IP487" s="117"/>
      <c r="IQ487" s="117"/>
      <c r="IR487" s="117"/>
      <c r="IS487" s="117"/>
      <c r="IT487" s="117"/>
      <c r="IU487" s="117"/>
      <c r="IV487" s="117"/>
      <c r="IW487" s="117"/>
    </row>
    <row r="488" customFormat="false" ht="12.75" hidden="false" customHeight="false" outlineLevel="0" collapsed="false">
      <c r="A488" s="117"/>
      <c r="B488" s="128"/>
      <c r="L488" s="117"/>
      <c r="M488" s="117"/>
      <c r="N488" s="117"/>
      <c r="O488" s="117"/>
      <c r="P488" s="117"/>
      <c r="Q488" s="117"/>
      <c r="R488" s="117"/>
      <c r="S488" s="117"/>
      <c r="T488" s="117"/>
      <c r="U488" s="117"/>
      <c r="V488" s="117"/>
      <c r="W488" s="117"/>
      <c r="X488" s="117"/>
      <c r="Y488" s="117"/>
      <c r="Z488" s="117"/>
      <c r="AA488" s="117"/>
      <c r="AB488" s="117"/>
      <c r="AC488" s="117"/>
      <c r="AD488" s="117"/>
      <c r="AE488" s="117"/>
      <c r="AF488" s="117"/>
      <c r="AG488" s="117"/>
      <c r="AH488" s="117"/>
      <c r="AI488" s="117"/>
      <c r="AJ488" s="117"/>
      <c r="AK488" s="117"/>
      <c r="AL488" s="117"/>
      <c r="AM488" s="117"/>
      <c r="AN488" s="117"/>
      <c r="AO488" s="117"/>
      <c r="AP488" s="117"/>
      <c r="AQ488" s="117"/>
      <c r="AR488" s="117"/>
      <c r="AS488" s="117"/>
      <c r="AT488" s="117"/>
      <c r="AU488" s="117"/>
      <c r="AV488" s="117"/>
      <c r="AW488" s="117"/>
      <c r="AX488" s="117"/>
      <c r="AY488" s="117"/>
      <c r="AZ488" s="117"/>
      <c r="BA488" s="117"/>
      <c r="BB488" s="117"/>
      <c r="BC488" s="117"/>
      <c r="BD488" s="117"/>
      <c r="BE488" s="117"/>
      <c r="BF488" s="117"/>
      <c r="BG488" s="117"/>
      <c r="BH488" s="117"/>
      <c r="BI488" s="117"/>
      <c r="BJ488" s="117"/>
      <c r="BK488" s="117"/>
      <c r="BL488" s="117"/>
      <c r="BM488" s="117"/>
      <c r="BN488" s="117"/>
      <c r="BO488" s="117"/>
      <c r="BP488" s="117"/>
      <c r="BQ488" s="117"/>
      <c r="BR488" s="117"/>
      <c r="BS488" s="117"/>
      <c r="BT488" s="117"/>
      <c r="BU488" s="117"/>
      <c r="BV488" s="117"/>
      <c r="BW488" s="117"/>
      <c r="BX488" s="117"/>
      <c r="BY488" s="117"/>
      <c r="BZ488" s="117"/>
      <c r="CA488" s="117"/>
      <c r="CB488" s="117"/>
      <c r="CC488" s="117"/>
      <c r="CD488" s="117"/>
      <c r="CE488" s="117"/>
      <c r="CF488" s="117"/>
      <c r="CG488" s="117"/>
      <c r="CH488" s="117"/>
      <c r="CI488" s="117"/>
      <c r="CJ488" s="117"/>
      <c r="CK488" s="117"/>
      <c r="CL488" s="117"/>
      <c r="CM488" s="117"/>
      <c r="CN488" s="117"/>
      <c r="CO488" s="117"/>
      <c r="CP488" s="117"/>
      <c r="CQ488" s="117"/>
      <c r="CR488" s="117"/>
      <c r="CS488" s="117"/>
      <c r="CT488" s="117"/>
      <c r="CU488" s="117"/>
      <c r="CV488" s="117"/>
      <c r="CW488" s="117"/>
      <c r="CX488" s="117"/>
      <c r="CY488" s="117"/>
      <c r="CZ488" s="117"/>
      <c r="DA488" s="117"/>
      <c r="DB488" s="117"/>
      <c r="DC488" s="117"/>
      <c r="DD488" s="117"/>
      <c r="DE488" s="117"/>
      <c r="DF488" s="117"/>
      <c r="DG488" s="117"/>
      <c r="DH488" s="117"/>
      <c r="DI488" s="117"/>
      <c r="DJ488" s="117"/>
      <c r="DK488" s="117"/>
      <c r="DL488" s="117"/>
      <c r="DM488" s="117"/>
      <c r="DN488" s="117"/>
      <c r="DO488" s="117"/>
      <c r="DP488" s="117"/>
      <c r="DQ488" s="117"/>
      <c r="DR488" s="117"/>
      <c r="DS488" s="117"/>
      <c r="DT488" s="117"/>
      <c r="DU488" s="117"/>
      <c r="DV488" s="117"/>
      <c r="DW488" s="117"/>
      <c r="DX488" s="117"/>
      <c r="DY488" s="117"/>
      <c r="DZ488" s="117"/>
      <c r="EA488" s="117"/>
      <c r="EB488" s="117"/>
      <c r="EC488" s="117"/>
      <c r="ED488" s="117"/>
      <c r="EE488" s="117"/>
      <c r="EF488" s="117"/>
      <c r="EG488" s="117"/>
      <c r="EH488" s="117"/>
      <c r="EI488" s="117"/>
      <c r="EJ488" s="117"/>
      <c r="EK488" s="117"/>
      <c r="EL488" s="117"/>
      <c r="EM488" s="117"/>
      <c r="EN488" s="117"/>
      <c r="EO488" s="117"/>
      <c r="EP488" s="117"/>
      <c r="EQ488" s="117"/>
      <c r="ER488" s="117"/>
      <c r="ES488" s="117"/>
      <c r="ET488" s="117"/>
      <c r="EU488" s="117"/>
      <c r="EV488" s="117"/>
      <c r="EW488" s="117"/>
      <c r="EX488" s="117"/>
      <c r="EY488" s="117"/>
      <c r="EZ488" s="117"/>
      <c r="FA488" s="117"/>
      <c r="FB488" s="117"/>
      <c r="FC488" s="117"/>
      <c r="FD488" s="117"/>
      <c r="FE488" s="117"/>
      <c r="FF488" s="117"/>
      <c r="FG488" s="117"/>
      <c r="FH488" s="117"/>
      <c r="FI488" s="117"/>
      <c r="FJ488" s="117"/>
      <c r="FK488" s="117"/>
      <c r="FL488" s="117"/>
      <c r="FM488" s="117"/>
      <c r="FN488" s="117"/>
      <c r="FO488" s="117"/>
      <c r="FP488" s="117"/>
      <c r="FQ488" s="117"/>
      <c r="FR488" s="117"/>
      <c r="FS488" s="117"/>
      <c r="FT488" s="117"/>
      <c r="FU488" s="117"/>
      <c r="FV488" s="117"/>
      <c r="FW488" s="117"/>
      <c r="FX488" s="117"/>
      <c r="FY488" s="117"/>
      <c r="FZ488" s="117"/>
      <c r="GA488" s="117"/>
      <c r="GB488" s="117"/>
      <c r="GC488" s="117"/>
      <c r="GD488" s="117"/>
      <c r="GE488" s="117"/>
      <c r="GF488" s="117"/>
      <c r="GG488" s="117"/>
      <c r="GH488" s="117"/>
      <c r="GI488" s="117"/>
      <c r="GJ488" s="117"/>
      <c r="GK488" s="117"/>
      <c r="GL488" s="117"/>
      <c r="GM488" s="117"/>
      <c r="GN488" s="117"/>
      <c r="GO488" s="117"/>
      <c r="GP488" s="117"/>
      <c r="GQ488" s="117"/>
      <c r="GR488" s="117"/>
      <c r="GS488" s="117"/>
      <c r="GT488" s="117"/>
      <c r="GU488" s="117"/>
      <c r="GV488" s="117"/>
      <c r="GW488" s="117"/>
      <c r="GX488" s="117"/>
      <c r="GY488" s="117"/>
      <c r="GZ488" s="117"/>
      <c r="HA488" s="117"/>
      <c r="HB488" s="117"/>
      <c r="HC488" s="117"/>
      <c r="HD488" s="117"/>
      <c r="HE488" s="117"/>
      <c r="HF488" s="117"/>
      <c r="HG488" s="117"/>
      <c r="HH488" s="117"/>
      <c r="HI488" s="117"/>
      <c r="HJ488" s="117"/>
      <c r="HK488" s="117"/>
      <c r="HL488" s="117"/>
      <c r="HM488" s="117"/>
      <c r="HN488" s="117"/>
      <c r="HO488" s="117"/>
      <c r="HP488" s="117"/>
      <c r="HQ488" s="117"/>
      <c r="HR488" s="117"/>
      <c r="HS488" s="117"/>
      <c r="HT488" s="117"/>
      <c r="HU488" s="117"/>
      <c r="HV488" s="117"/>
      <c r="HW488" s="117"/>
      <c r="HX488" s="117"/>
      <c r="HY488" s="117"/>
      <c r="HZ488" s="117"/>
      <c r="IA488" s="117"/>
      <c r="IB488" s="117"/>
      <c r="IC488" s="117"/>
      <c r="ID488" s="117"/>
      <c r="IE488" s="117"/>
      <c r="IF488" s="117"/>
      <c r="IG488" s="117"/>
      <c r="IH488" s="117"/>
      <c r="II488" s="117"/>
      <c r="IJ488" s="117"/>
      <c r="IK488" s="117"/>
      <c r="IL488" s="117"/>
      <c r="IM488" s="117"/>
      <c r="IN488" s="117"/>
      <c r="IO488" s="117"/>
      <c r="IP488" s="117"/>
      <c r="IQ488" s="117"/>
      <c r="IR488" s="117"/>
      <c r="IS488" s="117"/>
      <c r="IT488" s="117"/>
      <c r="IU488" s="117"/>
      <c r="IV488" s="117"/>
      <c r="IW488" s="117"/>
    </row>
    <row r="489" customFormat="false" ht="12.75" hidden="false" customHeight="false" outlineLevel="0" collapsed="false">
      <c r="A489" s="117"/>
      <c r="B489" s="128"/>
      <c r="L489" s="117"/>
      <c r="M489" s="117"/>
      <c r="N489" s="117"/>
      <c r="O489" s="117"/>
      <c r="P489" s="117"/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  <c r="AA489" s="117"/>
      <c r="AB489" s="117"/>
      <c r="AC489" s="117"/>
      <c r="AD489" s="117"/>
      <c r="AE489" s="117"/>
      <c r="AF489" s="117"/>
      <c r="AG489" s="117"/>
      <c r="AH489" s="117"/>
      <c r="AI489" s="117"/>
      <c r="AJ489" s="117"/>
      <c r="AK489" s="117"/>
      <c r="AL489" s="117"/>
      <c r="AM489" s="117"/>
      <c r="AN489" s="117"/>
      <c r="AO489" s="117"/>
      <c r="AP489" s="117"/>
      <c r="AQ489" s="117"/>
      <c r="AR489" s="117"/>
      <c r="AS489" s="117"/>
      <c r="AT489" s="117"/>
      <c r="AU489" s="117"/>
      <c r="AV489" s="117"/>
      <c r="AW489" s="117"/>
      <c r="AX489" s="117"/>
      <c r="AY489" s="117"/>
      <c r="AZ489" s="117"/>
      <c r="BA489" s="117"/>
      <c r="BB489" s="117"/>
      <c r="BC489" s="117"/>
      <c r="BD489" s="117"/>
      <c r="BE489" s="117"/>
      <c r="BF489" s="117"/>
      <c r="BG489" s="117"/>
      <c r="BH489" s="117"/>
      <c r="BI489" s="117"/>
      <c r="BJ489" s="117"/>
      <c r="BK489" s="117"/>
      <c r="BL489" s="117"/>
      <c r="BM489" s="117"/>
      <c r="BN489" s="117"/>
      <c r="BO489" s="117"/>
      <c r="BP489" s="117"/>
      <c r="BQ489" s="117"/>
      <c r="BR489" s="117"/>
      <c r="BS489" s="117"/>
      <c r="BT489" s="117"/>
      <c r="BU489" s="117"/>
      <c r="BV489" s="117"/>
      <c r="BW489" s="117"/>
      <c r="BX489" s="117"/>
      <c r="BY489" s="117"/>
      <c r="BZ489" s="117"/>
      <c r="CA489" s="117"/>
      <c r="CB489" s="117"/>
      <c r="CC489" s="117"/>
      <c r="CD489" s="117"/>
      <c r="CE489" s="117"/>
      <c r="CF489" s="117"/>
      <c r="CG489" s="117"/>
      <c r="CH489" s="117"/>
      <c r="CI489" s="117"/>
      <c r="CJ489" s="117"/>
      <c r="CK489" s="117"/>
      <c r="CL489" s="117"/>
      <c r="CM489" s="117"/>
      <c r="CN489" s="117"/>
      <c r="CO489" s="117"/>
      <c r="CP489" s="117"/>
      <c r="CQ489" s="117"/>
      <c r="CR489" s="117"/>
      <c r="CS489" s="117"/>
      <c r="CT489" s="117"/>
      <c r="CU489" s="117"/>
      <c r="CV489" s="117"/>
      <c r="CW489" s="117"/>
      <c r="CX489" s="117"/>
      <c r="CY489" s="117"/>
      <c r="CZ489" s="117"/>
      <c r="DA489" s="117"/>
      <c r="DB489" s="117"/>
      <c r="DC489" s="117"/>
      <c r="DD489" s="117"/>
      <c r="DE489" s="117"/>
      <c r="DF489" s="117"/>
      <c r="DG489" s="117"/>
      <c r="DH489" s="117"/>
      <c r="DI489" s="117"/>
      <c r="DJ489" s="117"/>
      <c r="DK489" s="117"/>
      <c r="DL489" s="117"/>
      <c r="DM489" s="117"/>
      <c r="DN489" s="117"/>
      <c r="DO489" s="117"/>
      <c r="DP489" s="117"/>
      <c r="DQ489" s="117"/>
      <c r="DR489" s="117"/>
      <c r="DS489" s="117"/>
      <c r="DT489" s="117"/>
      <c r="DU489" s="117"/>
      <c r="DV489" s="117"/>
      <c r="DW489" s="117"/>
      <c r="DX489" s="117"/>
      <c r="DY489" s="117"/>
      <c r="DZ489" s="117"/>
      <c r="EA489" s="117"/>
      <c r="EB489" s="117"/>
      <c r="EC489" s="117"/>
      <c r="ED489" s="117"/>
      <c r="EE489" s="117"/>
      <c r="EF489" s="117"/>
      <c r="EG489" s="117"/>
      <c r="EH489" s="117"/>
      <c r="EI489" s="117"/>
      <c r="EJ489" s="117"/>
      <c r="EK489" s="117"/>
      <c r="EL489" s="117"/>
      <c r="EM489" s="117"/>
      <c r="EN489" s="117"/>
      <c r="EO489" s="117"/>
      <c r="EP489" s="117"/>
      <c r="EQ489" s="117"/>
      <c r="ER489" s="117"/>
      <c r="ES489" s="117"/>
      <c r="ET489" s="117"/>
      <c r="EU489" s="117"/>
      <c r="EV489" s="117"/>
      <c r="EW489" s="117"/>
      <c r="EX489" s="117"/>
      <c r="EY489" s="117"/>
      <c r="EZ489" s="117"/>
      <c r="FA489" s="117"/>
      <c r="FB489" s="117"/>
      <c r="FC489" s="117"/>
      <c r="FD489" s="117"/>
      <c r="FE489" s="117"/>
      <c r="FF489" s="117"/>
      <c r="FG489" s="117"/>
      <c r="FH489" s="117"/>
      <c r="FI489" s="117"/>
      <c r="FJ489" s="117"/>
      <c r="FK489" s="117"/>
      <c r="FL489" s="117"/>
      <c r="FM489" s="117"/>
      <c r="FN489" s="117"/>
      <c r="FO489" s="117"/>
      <c r="FP489" s="117"/>
      <c r="FQ489" s="117"/>
      <c r="FR489" s="117"/>
      <c r="FS489" s="117"/>
      <c r="FT489" s="117"/>
      <c r="FU489" s="117"/>
      <c r="FV489" s="117"/>
      <c r="FW489" s="117"/>
      <c r="FX489" s="117"/>
      <c r="FY489" s="117"/>
      <c r="FZ489" s="117"/>
      <c r="GA489" s="117"/>
      <c r="GB489" s="117"/>
      <c r="GC489" s="117"/>
      <c r="GD489" s="117"/>
      <c r="GE489" s="117"/>
      <c r="GF489" s="117"/>
      <c r="GG489" s="117"/>
      <c r="GH489" s="117"/>
      <c r="GI489" s="117"/>
      <c r="GJ489" s="117"/>
      <c r="GK489" s="117"/>
      <c r="GL489" s="117"/>
      <c r="GM489" s="117"/>
      <c r="GN489" s="117"/>
      <c r="GO489" s="117"/>
      <c r="GP489" s="117"/>
      <c r="GQ489" s="117"/>
      <c r="GR489" s="117"/>
      <c r="GS489" s="117"/>
      <c r="GT489" s="117"/>
      <c r="GU489" s="117"/>
      <c r="GV489" s="117"/>
      <c r="GW489" s="117"/>
      <c r="GX489" s="117"/>
      <c r="GY489" s="117"/>
      <c r="GZ489" s="117"/>
      <c r="HA489" s="117"/>
      <c r="HB489" s="117"/>
      <c r="HC489" s="117"/>
      <c r="HD489" s="117"/>
      <c r="HE489" s="117"/>
      <c r="HF489" s="117"/>
      <c r="HG489" s="117"/>
      <c r="HH489" s="117"/>
      <c r="HI489" s="117"/>
      <c r="HJ489" s="117"/>
      <c r="HK489" s="117"/>
      <c r="HL489" s="117"/>
      <c r="HM489" s="117"/>
      <c r="HN489" s="117"/>
      <c r="HO489" s="117"/>
      <c r="HP489" s="117"/>
      <c r="HQ489" s="117"/>
      <c r="HR489" s="117"/>
      <c r="HS489" s="117"/>
      <c r="HT489" s="117"/>
      <c r="HU489" s="117"/>
      <c r="HV489" s="117"/>
      <c r="HW489" s="117"/>
      <c r="HX489" s="117"/>
      <c r="HY489" s="117"/>
      <c r="HZ489" s="117"/>
      <c r="IA489" s="117"/>
      <c r="IB489" s="117"/>
      <c r="IC489" s="117"/>
      <c r="ID489" s="117"/>
      <c r="IE489" s="117"/>
      <c r="IF489" s="117"/>
      <c r="IG489" s="117"/>
      <c r="IH489" s="117"/>
      <c r="II489" s="117"/>
      <c r="IJ489" s="117"/>
      <c r="IK489" s="117"/>
      <c r="IL489" s="117"/>
      <c r="IM489" s="117"/>
      <c r="IN489" s="117"/>
      <c r="IO489" s="117"/>
      <c r="IP489" s="117"/>
      <c r="IQ489" s="117"/>
      <c r="IR489" s="117"/>
      <c r="IS489" s="117"/>
      <c r="IT489" s="117"/>
      <c r="IU489" s="117"/>
      <c r="IV489" s="117"/>
      <c r="IW489" s="117"/>
    </row>
    <row r="490" customFormat="false" ht="12.75" hidden="false" customHeight="false" outlineLevel="0" collapsed="false">
      <c r="A490" s="117"/>
      <c r="B490" s="128"/>
      <c r="L490" s="117"/>
      <c r="M490" s="117"/>
      <c r="N490" s="117"/>
      <c r="O490" s="117"/>
      <c r="P490" s="117"/>
      <c r="Q490" s="117"/>
      <c r="R490" s="117"/>
      <c r="S490" s="117"/>
      <c r="T490" s="117"/>
      <c r="U490" s="117"/>
      <c r="V490" s="117"/>
      <c r="W490" s="117"/>
      <c r="X490" s="117"/>
      <c r="Y490" s="117"/>
      <c r="Z490" s="117"/>
      <c r="AA490" s="117"/>
      <c r="AB490" s="117"/>
      <c r="AC490" s="117"/>
      <c r="AD490" s="117"/>
      <c r="AE490" s="117"/>
      <c r="AF490" s="117"/>
      <c r="AG490" s="117"/>
      <c r="AH490" s="117"/>
      <c r="AI490" s="117"/>
      <c r="AJ490" s="117"/>
      <c r="AK490" s="117"/>
      <c r="AL490" s="117"/>
      <c r="AM490" s="117"/>
      <c r="AN490" s="117"/>
      <c r="AO490" s="117"/>
      <c r="AP490" s="117"/>
      <c r="AQ490" s="117"/>
      <c r="AR490" s="117"/>
      <c r="AS490" s="117"/>
      <c r="AT490" s="117"/>
      <c r="AU490" s="117"/>
      <c r="AV490" s="117"/>
      <c r="AW490" s="117"/>
      <c r="AX490" s="117"/>
      <c r="AY490" s="117"/>
      <c r="AZ490" s="117"/>
      <c r="BA490" s="117"/>
      <c r="BB490" s="117"/>
      <c r="BC490" s="117"/>
      <c r="BD490" s="117"/>
      <c r="BE490" s="117"/>
      <c r="BF490" s="117"/>
      <c r="BG490" s="117"/>
      <c r="BH490" s="117"/>
      <c r="BI490" s="117"/>
      <c r="BJ490" s="117"/>
      <c r="BK490" s="117"/>
      <c r="BL490" s="117"/>
      <c r="BM490" s="117"/>
      <c r="BN490" s="117"/>
      <c r="BO490" s="117"/>
      <c r="BP490" s="117"/>
      <c r="BQ490" s="117"/>
      <c r="BR490" s="117"/>
      <c r="BS490" s="117"/>
      <c r="BT490" s="117"/>
      <c r="BU490" s="117"/>
      <c r="BV490" s="117"/>
      <c r="BW490" s="117"/>
      <c r="BX490" s="117"/>
      <c r="BY490" s="117"/>
      <c r="BZ490" s="117"/>
      <c r="CA490" s="117"/>
      <c r="CB490" s="117"/>
      <c r="CC490" s="117"/>
      <c r="CD490" s="117"/>
      <c r="CE490" s="117"/>
      <c r="CF490" s="117"/>
      <c r="CG490" s="117"/>
      <c r="CH490" s="117"/>
      <c r="CI490" s="117"/>
      <c r="CJ490" s="117"/>
      <c r="CK490" s="117"/>
      <c r="CL490" s="117"/>
      <c r="CM490" s="117"/>
      <c r="CN490" s="117"/>
      <c r="CO490" s="117"/>
      <c r="CP490" s="117"/>
      <c r="CQ490" s="117"/>
      <c r="CR490" s="117"/>
      <c r="CS490" s="117"/>
      <c r="CT490" s="117"/>
      <c r="CU490" s="117"/>
      <c r="CV490" s="117"/>
      <c r="CW490" s="117"/>
      <c r="CX490" s="117"/>
      <c r="CY490" s="117"/>
      <c r="CZ490" s="117"/>
      <c r="DA490" s="117"/>
      <c r="DB490" s="117"/>
      <c r="DC490" s="117"/>
      <c r="DD490" s="117"/>
      <c r="DE490" s="117"/>
      <c r="DF490" s="117"/>
      <c r="DG490" s="117"/>
      <c r="DH490" s="117"/>
      <c r="DI490" s="117"/>
      <c r="DJ490" s="117"/>
      <c r="DK490" s="117"/>
      <c r="DL490" s="117"/>
      <c r="DM490" s="117"/>
      <c r="DN490" s="117"/>
      <c r="DO490" s="117"/>
      <c r="DP490" s="117"/>
      <c r="DQ490" s="117"/>
      <c r="DR490" s="117"/>
      <c r="DS490" s="117"/>
      <c r="DT490" s="117"/>
      <c r="DU490" s="117"/>
      <c r="DV490" s="117"/>
      <c r="DW490" s="117"/>
      <c r="DX490" s="117"/>
      <c r="DY490" s="117"/>
      <c r="DZ490" s="117"/>
      <c r="EA490" s="117"/>
      <c r="EB490" s="117"/>
      <c r="EC490" s="117"/>
      <c r="ED490" s="117"/>
      <c r="EE490" s="117"/>
      <c r="EF490" s="117"/>
      <c r="EG490" s="117"/>
      <c r="EH490" s="117"/>
      <c r="EI490" s="117"/>
      <c r="EJ490" s="117"/>
      <c r="EK490" s="117"/>
      <c r="EL490" s="117"/>
      <c r="EM490" s="117"/>
      <c r="EN490" s="117"/>
      <c r="EO490" s="117"/>
      <c r="EP490" s="117"/>
      <c r="EQ490" s="117"/>
      <c r="ER490" s="117"/>
      <c r="ES490" s="117"/>
      <c r="ET490" s="117"/>
      <c r="EU490" s="117"/>
      <c r="EV490" s="117"/>
      <c r="EW490" s="117"/>
      <c r="EX490" s="117"/>
      <c r="EY490" s="117"/>
      <c r="EZ490" s="117"/>
      <c r="FA490" s="117"/>
      <c r="FB490" s="117"/>
      <c r="FC490" s="117"/>
      <c r="FD490" s="117"/>
      <c r="FE490" s="117"/>
      <c r="FF490" s="117"/>
      <c r="FG490" s="117"/>
      <c r="FH490" s="117"/>
      <c r="FI490" s="117"/>
      <c r="FJ490" s="117"/>
      <c r="FK490" s="117"/>
      <c r="FL490" s="117"/>
      <c r="FM490" s="117"/>
      <c r="FN490" s="117"/>
      <c r="FO490" s="117"/>
      <c r="FP490" s="117"/>
      <c r="FQ490" s="117"/>
      <c r="FR490" s="117"/>
      <c r="FS490" s="117"/>
      <c r="FT490" s="117"/>
      <c r="FU490" s="117"/>
      <c r="FV490" s="117"/>
      <c r="FW490" s="117"/>
      <c r="FX490" s="117"/>
      <c r="FY490" s="117"/>
      <c r="FZ490" s="117"/>
      <c r="GA490" s="117"/>
      <c r="GB490" s="117"/>
      <c r="GC490" s="117"/>
      <c r="GD490" s="117"/>
      <c r="GE490" s="117"/>
      <c r="GF490" s="117"/>
      <c r="GG490" s="117"/>
      <c r="GH490" s="117"/>
      <c r="GI490" s="117"/>
      <c r="GJ490" s="117"/>
      <c r="GK490" s="117"/>
      <c r="GL490" s="117"/>
      <c r="GM490" s="117"/>
      <c r="GN490" s="117"/>
      <c r="GO490" s="117"/>
      <c r="GP490" s="117"/>
      <c r="GQ490" s="117"/>
      <c r="GR490" s="117"/>
      <c r="GS490" s="117"/>
      <c r="GT490" s="117"/>
      <c r="GU490" s="117"/>
      <c r="GV490" s="117"/>
      <c r="GW490" s="117"/>
      <c r="GX490" s="117"/>
      <c r="GY490" s="117"/>
      <c r="GZ490" s="117"/>
      <c r="HA490" s="117"/>
      <c r="HB490" s="117"/>
      <c r="HC490" s="117"/>
      <c r="HD490" s="117"/>
      <c r="HE490" s="117"/>
      <c r="HF490" s="117"/>
      <c r="HG490" s="117"/>
      <c r="HH490" s="117"/>
      <c r="HI490" s="117"/>
      <c r="HJ490" s="117"/>
      <c r="HK490" s="117"/>
      <c r="HL490" s="117"/>
      <c r="HM490" s="117"/>
      <c r="HN490" s="117"/>
      <c r="HO490" s="117"/>
      <c r="HP490" s="117"/>
      <c r="HQ490" s="117"/>
      <c r="HR490" s="117"/>
      <c r="HS490" s="117"/>
      <c r="HT490" s="117"/>
      <c r="HU490" s="117"/>
      <c r="HV490" s="117"/>
      <c r="HW490" s="117"/>
      <c r="HX490" s="117"/>
      <c r="HY490" s="117"/>
      <c r="HZ490" s="117"/>
      <c r="IA490" s="117"/>
      <c r="IB490" s="117"/>
      <c r="IC490" s="117"/>
      <c r="ID490" s="117"/>
      <c r="IE490" s="117"/>
      <c r="IF490" s="117"/>
      <c r="IG490" s="117"/>
      <c r="IH490" s="117"/>
      <c r="II490" s="117"/>
      <c r="IJ490" s="117"/>
      <c r="IK490" s="117"/>
      <c r="IL490" s="117"/>
      <c r="IM490" s="117"/>
      <c r="IN490" s="117"/>
      <c r="IO490" s="117"/>
      <c r="IP490" s="117"/>
      <c r="IQ490" s="117"/>
      <c r="IR490" s="117"/>
      <c r="IS490" s="117"/>
      <c r="IT490" s="117"/>
      <c r="IU490" s="117"/>
      <c r="IV490" s="117"/>
      <c r="IW490" s="117"/>
    </row>
    <row r="491" customFormat="false" ht="12.75" hidden="false" customHeight="false" outlineLevel="0" collapsed="false">
      <c r="A491" s="117"/>
      <c r="B491" s="128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7"/>
      <c r="Y491" s="117"/>
      <c r="Z491" s="117"/>
      <c r="AA491" s="117"/>
      <c r="AB491" s="117"/>
      <c r="AC491" s="117"/>
      <c r="AD491" s="117"/>
      <c r="AE491" s="117"/>
      <c r="AF491" s="117"/>
      <c r="AG491" s="117"/>
      <c r="AH491" s="117"/>
      <c r="AI491" s="117"/>
      <c r="AJ491" s="117"/>
      <c r="AK491" s="117"/>
      <c r="AL491" s="117"/>
      <c r="AM491" s="117"/>
      <c r="AN491" s="117"/>
      <c r="AO491" s="117"/>
      <c r="AP491" s="117"/>
      <c r="AQ491" s="117"/>
      <c r="AR491" s="117"/>
      <c r="AS491" s="117"/>
      <c r="AT491" s="117"/>
      <c r="AU491" s="117"/>
      <c r="AV491" s="117"/>
      <c r="AW491" s="117"/>
      <c r="AX491" s="117"/>
      <c r="AY491" s="117"/>
      <c r="AZ491" s="117"/>
      <c r="BA491" s="117"/>
      <c r="BB491" s="117"/>
      <c r="BC491" s="117"/>
      <c r="BD491" s="117"/>
      <c r="BE491" s="117"/>
      <c r="BF491" s="117"/>
      <c r="BG491" s="117"/>
      <c r="BH491" s="117"/>
      <c r="BI491" s="117"/>
      <c r="BJ491" s="117"/>
      <c r="BK491" s="117"/>
      <c r="BL491" s="117"/>
      <c r="BM491" s="117"/>
      <c r="BN491" s="117"/>
      <c r="BO491" s="117"/>
      <c r="BP491" s="117"/>
      <c r="BQ491" s="117"/>
      <c r="BR491" s="117"/>
      <c r="BS491" s="117"/>
      <c r="BT491" s="117"/>
      <c r="BU491" s="117"/>
      <c r="BV491" s="117"/>
      <c r="BW491" s="117"/>
      <c r="BX491" s="117"/>
      <c r="BY491" s="117"/>
      <c r="BZ491" s="117"/>
      <c r="CA491" s="117"/>
      <c r="CB491" s="117"/>
      <c r="CC491" s="117"/>
      <c r="CD491" s="117"/>
      <c r="CE491" s="117"/>
      <c r="CF491" s="117"/>
      <c r="CG491" s="117"/>
      <c r="CH491" s="117"/>
      <c r="CI491" s="117"/>
      <c r="CJ491" s="117"/>
      <c r="CK491" s="117"/>
      <c r="CL491" s="117"/>
      <c r="CM491" s="117"/>
      <c r="CN491" s="117"/>
      <c r="CO491" s="117"/>
      <c r="CP491" s="117"/>
      <c r="CQ491" s="117"/>
      <c r="CR491" s="117"/>
      <c r="CS491" s="117"/>
      <c r="CT491" s="117"/>
      <c r="CU491" s="117"/>
      <c r="CV491" s="117"/>
      <c r="CW491" s="117"/>
      <c r="CX491" s="117"/>
      <c r="CY491" s="117"/>
      <c r="CZ491" s="117"/>
      <c r="DA491" s="117"/>
      <c r="DB491" s="117"/>
      <c r="DC491" s="117"/>
      <c r="DD491" s="117"/>
      <c r="DE491" s="117"/>
      <c r="DF491" s="117"/>
      <c r="DG491" s="117"/>
      <c r="DH491" s="117"/>
      <c r="DI491" s="117"/>
      <c r="DJ491" s="117"/>
      <c r="DK491" s="117"/>
      <c r="DL491" s="117"/>
      <c r="DM491" s="117"/>
      <c r="DN491" s="117"/>
      <c r="DO491" s="117"/>
      <c r="DP491" s="117"/>
      <c r="DQ491" s="117"/>
      <c r="DR491" s="117"/>
      <c r="DS491" s="117"/>
      <c r="DT491" s="117"/>
      <c r="DU491" s="117"/>
      <c r="DV491" s="117"/>
      <c r="DW491" s="117"/>
      <c r="DX491" s="117"/>
      <c r="DY491" s="117"/>
      <c r="DZ491" s="117"/>
      <c r="EA491" s="117"/>
      <c r="EB491" s="117"/>
      <c r="EC491" s="117"/>
      <c r="ED491" s="117"/>
      <c r="EE491" s="117"/>
      <c r="EF491" s="117"/>
      <c r="EG491" s="117"/>
      <c r="EH491" s="117"/>
      <c r="EI491" s="117"/>
      <c r="EJ491" s="117"/>
      <c r="EK491" s="117"/>
      <c r="EL491" s="117"/>
      <c r="EM491" s="117"/>
      <c r="EN491" s="117"/>
      <c r="EO491" s="117"/>
      <c r="EP491" s="117"/>
      <c r="EQ491" s="117"/>
      <c r="ER491" s="117"/>
      <c r="ES491" s="117"/>
      <c r="ET491" s="117"/>
      <c r="EU491" s="117"/>
      <c r="EV491" s="117"/>
      <c r="EW491" s="117"/>
      <c r="EX491" s="117"/>
      <c r="EY491" s="117"/>
      <c r="EZ491" s="117"/>
      <c r="FA491" s="117"/>
      <c r="FB491" s="117"/>
      <c r="FC491" s="117"/>
      <c r="FD491" s="117"/>
      <c r="FE491" s="117"/>
      <c r="FF491" s="117"/>
      <c r="FG491" s="117"/>
      <c r="FH491" s="117"/>
      <c r="FI491" s="117"/>
      <c r="FJ491" s="117"/>
      <c r="FK491" s="117"/>
      <c r="FL491" s="117"/>
      <c r="FM491" s="117"/>
      <c r="FN491" s="117"/>
      <c r="FO491" s="117"/>
      <c r="FP491" s="117"/>
      <c r="FQ491" s="117"/>
      <c r="FR491" s="117"/>
      <c r="FS491" s="117"/>
      <c r="FT491" s="117"/>
      <c r="FU491" s="117"/>
      <c r="FV491" s="117"/>
      <c r="FW491" s="117"/>
      <c r="FX491" s="117"/>
      <c r="FY491" s="117"/>
      <c r="FZ491" s="117"/>
      <c r="GA491" s="117"/>
      <c r="GB491" s="117"/>
      <c r="GC491" s="117"/>
      <c r="GD491" s="117"/>
      <c r="GE491" s="117"/>
      <c r="GF491" s="117"/>
      <c r="GG491" s="117"/>
      <c r="GH491" s="117"/>
      <c r="GI491" s="117"/>
      <c r="GJ491" s="117"/>
      <c r="GK491" s="117"/>
      <c r="GL491" s="117"/>
      <c r="GM491" s="117"/>
      <c r="GN491" s="117"/>
      <c r="GO491" s="117"/>
      <c r="GP491" s="117"/>
      <c r="GQ491" s="117"/>
      <c r="GR491" s="117"/>
      <c r="GS491" s="117"/>
      <c r="GT491" s="117"/>
      <c r="GU491" s="117"/>
      <c r="GV491" s="117"/>
      <c r="GW491" s="117"/>
      <c r="GX491" s="117"/>
      <c r="GY491" s="117"/>
      <c r="GZ491" s="117"/>
      <c r="HA491" s="117"/>
      <c r="HB491" s="117"/>
      <c r="HC491" s="117"/>
      <c r="HD491" s="117"/>
      <c r="HE491" s="117"/>
      <c r="HF491" s="117"/>
      <c r="HG491" s="117"/>
      <c r="HH491" s="117"/>
      <c r="HI491" s="117"/>
      <c r="HJ491" s="117"/>
      <c r="HK491" s="117"/>
      <c r="HL491" s="117"/>
      <c r="HM491" s="117"/>
      <c r="HN491" s="117"/>
      <c r="HO491" s="117"/>
      <c r="HP491" s="117"/>
      <c r="HQ491" s="117"/>
      <c r="HR491" s="117"/>
      <c r="HS491" s="117"/>
      <c r="HT491" s="117"/>
      <c r="HU491" s="117"/>
      <c r="HV491" s="117"/>
      <c r="HW491" s="117"/>
      <c r="HX491" s="117"/>
      <c r="HY491" s="117"/>
      <c r="HZ491" s="117"/>
      <c r="IA491" s="117"/>
      <c r="IB491" s="117"/>
      <c r="IC491" s="117"/>
      <c r="ID491" s="117"/>
      <c r="IE491" s="117"/>
      <c r="IF491" s="117"/>
      <c r="IG491" s="117"/>
      <c r="IH491" s="117"/>
      <c r="II491" s="117"/>
      <c r="IJ491" s="117"/>
      <c r="IK491" s="117"/>
      <c r="IL491" s="117"/>
      <c r="IM491" s="117"/>
      <c r="IN491" s="117"/>
      <c r="IO491" s="117"/>
      <c r="IP491" s="117"/>
      <c r="IQ491" s="117"/>
      <c r="IR491" s="117"/>
      <c r="IS491" s="117"/>
      <c r="IT491" s="117"/>
      <c r="IU491" s="117"/>
      <c r="IV491" s="117"/>
      <c r="IW491" s="117"/>
    </row>
    <row r="492" customFormat="false" ht="12.75" hidden="false" customHeight="false" outlineLevel="0" collapsed="false">
      <c r="A492" s="117"/>
      <c r="B492" s="128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  <c r="AA492" s="117"/>
      <c r="AB492" s="117"/>
      <c r="AC492" s="117"/>
      <c r="AD492" s="117"/>
      <c r="AE492" s="117"/>
      <c r="AF492" s="117"/>
      <c r="AG492" s="117"/>
      <c r="AH492" s="117"/>
      <c r="AI492" s="117"/>
      <c r="AJ492" s="117"/>
      <c r="AK492" s="117"/>
      <c r="AL492" s="117"/>
      <c r="AM492" s="117"/>
      <c r="AN492" s="117"/>
      <c r="AO492" s="117"/>
      <c r="AP492" s="117"/>
      <c r="AQ492" s="117"/>
      <c r="AR492" s="117"/>
      <c r="AS492" s="117"/>
      <c r="AT492" s="117"/>
      <c r="AU492" s="117"/>
      <c r="AV492" s="117"/>
      <c r="AW492" s="117"/>
      <c r="AX492" s="117"/>
      <c r="AY492" s="117"/>
      <c r="AZ492" s="117"/>
      <c r="BA492" s="117"/>
      <c r="BB492" s="117"/>
      <c r="BC492" s="117"/>
      <c r="BD492" s="117"/>
      <c r="BE492" s="117"/>
      <c r="BF492" s="117"/>
      <c r="BG492" s="117"/>
      <c r="BH492" s="117"/>
      <c r="BI492" s="117"/>
      <c r="BJ492" s="117"/>
      <c r="BK492" s="117"/>
      <c r="BL492" s="117"/>
      <c r="BM492" s="117"/>
      <c r="BN492" s="117"/>
      <c r="BO492" s="117"/>
      <c r="BP492" s="117"/>
      <c r="BQ492" s="117"/>
      <c r="BR492" s="117"/>
      <c r="BS492" s="117"/>
      <c r="BT492" s="117"/>
      <c r="BU492" s="117"/>
      <c r="BV492" s="117"/>
      <c r="BW492" s="117"/>
      <c r="BX492" s="117"/>
      <c r="BY492" s="117"/>
      <c r="BZ492" s="117"/>
      <c r="CA492" s="117"/>
      <c r="CB492" s="117"/>
      <c r="CC492" s="117"/>
      <c r="CD492" s="117"/>
      <c r="CE492" s="117"/>
      <c r="CF492" s="117"/>
      <c r="CG492" s="117"/>
      <c r="CH492" s="117"/>
      <c r="CI492" s="117"/>
      <c r="CJ492" s="117"/>
      <c r="CK492" s="117"/>
      <c r="CL492" s="117"/>
      <c r="CM492" s="117"/>
      <c r="CN492" s="117"/>
      <c r="CO492" s="117"/>
      <c r="CP492" s="117"/>
      <c r="CQ492" s="117"/>
      <c r="CR492" s="117"/>
      <c r="CS492" s="117"/>
      <c r="CT492" s="117"/>
      <c r="CU492" s="117"/>
      <c r="CV492" s="117"/>
      <c r="CW492" s="117"/>
      <c r="CX492" s="117"/>
      <c r="CY492" s="117"/>
      <c r="CZ492" s="117"/>
      <c r="DA492" s="117"/>
      <c r="DB492" s="117"/>
      <c r="DC492" s="117"/>
      <c r="DD492" s="117"/>
      <c r="DE492" s="117"/>
      <c r="DF492" s="117"/>
      <c r="DG492" s="117"/>
      <c r="DH492" s="117"/>
      <c r="DI492" s="117"/>
      <c r="DJ492" s="117"/>
      <c r="DK492" s="117"/>
      <c r="DL492" s="117"/>
      <c r="DM492" s="117"/>
      <c r="DN492" s="117"/>
      <c r="DO492" s="117"/>
      <c r="DP492" s="117"/>
      <c r="DQ492" s="117"/>
      <c r="DR492" s="117"/>
      <c r="DS492" s="117"/>
      <c r="DT492" s="117"/>
      <c r="DU492" s="117"/>
      <c r="DV492" s="117"/>
      <c r="DW492" s="117"/>
      <c r="DX492" s="117"/>
      <c r="DY492" s="117"/>
      <c r="DZ492" s="117"/>
      <c r="EA492" s="117"/>
      <c r="EB492" s="117"/>
      <c r="EC492" s="117"/>
      <c r="ED492" s="117"/>
      <c r="EE492" s="117"/>
      <c r="EF492" s="117"/>
      <c r="EG492" s="117"/>
      <c r="EH492" s="117"/>
      <c r="EI492" s="117"/>
      <c r="EJ492" s="117"/>
      <c r="EK492" s="117"/>
      <c r="EL492" s="117"/>
      <c r="EM492" s="117"/>
      <c r="EN492" s="117"/>
      <c r="EO492" s="117"/>
      <c r="EP492" s="117"/>
      <c r="EQ492" s="117"/>
      <c r="ER492" s="117"/>
      <c r="ES492" s="117"/>
      <c r="ET492" s="117"/>
      <c r="EU492" s="117"/>
      <c r="EV492" s="117"/>
      <c r="EW492" s="117"/>
      <c r="EX492" s="117"/>
      <c r="EY492" s="117"/>
      <c r="EZ492" s="117"/>
      <c r="FA492" s="117"/>
      <c r="FB492" s="117"/>
      <c r="FC492" s="117"/>
      <c r="FD492" s="117"/>
      <c r="FE492" s="117"/>
      <c r="FF492" s="117"/>
      <c r="FG492" s="117"/>
      <c r="FH492" s="117"/>
      <c r="FI492" s="117"/>
      <c r="FJ492" s="117"/>
      <c r="FK492" s="117"/>
      <c r="FL492" s="117"/>
      <c r="FM492" s="117"/>
      <c r="FN492" s="117"/>
      <c r="FO492" s="117"/>
      <c r="FP492" s="117"/>
      <c r="FQ492" s="117"/>
      <c r="FR492" s="117"/>
      <c r="FS492" s="117"/>
      <c r="FT492" s="117"/>
      <c r="FU492" s="117"/>
      <c r="FV492" s="117"/>
      <c r="FW492" s="117"/>
      <c r="FX492" s="117"/>
      <c r="FY492" s="117"/>
      <c r="FZ492" s="117"/>
      <c r="GA492" s="117"/>
      <c r="GB492" s="117"/>
      <c r="GC492" s="117"/>
      <c r="GD492" s="117"/>
      <c r="GE492" s="117"/>
      <c r="GF492" s="117"/>
      <c r="GG492" s="117"/>
      <c r="GH492" s="117"/>
      <c r="GI492" s="117"/>
      <c r="GJ492" s="117"/>
      <c r="GK492" s="117"/>
      <c r="GL492" s="117"/>
      <c r="GM492" s="117"/>
      <c r="GN492" s="117"/>
      <c r="GO492" s="117"/>
      <c r="GP492" s="117"/>
      <c r="GQ492" s="117"/>
      <c r="GR492" s="117"/>
      <c r="GS492" s="117"/>
      <c r="GT492" s="117"/>
      <c r="GU492" s="117"/>
      <c r="GV492" s="117"/>
      <c r="GW492" s="117"/>
      <c r="GX492" s="117"/>
      <c r="GY492" s="117"/>
      <c r="GZ492" s="117"/>
      <c r="HA492" s="117"/>
      <c r="HB492" s="117"/>
      <c r="HC492" s="117"/>
      <c r="HD492" s="117"/>
      <c r="HE492" s="117"/>
      <c r="HF492" s="117"/>
      <c r="HG492" s="117"/>
      <c r="HH492" s="117"/>
      <c r="HI492" s="117"/>
      <c r="HJ492" s="117"/>
      <c r="HK492" s="117"/>
      <c r="HL492" s="117"/>
      <c r="HM492" s="117"/>
      <c r="HN492" s="117"/>
      <c r="HO492" s="117"/>
      <c r="HP492" s="117"/>
      <c r="HQ492" s="117"/>
      <c r="HR492" s="117"/>
      <c r="HS492" s="117"/>
      <c r="HT492" s="117"/>
      <c r="HU492" s="117"/>
      <c r="HV492" s="117"/>
      <c r="HW492" s="117"/>
      <c r="HX492" s="117"/>
      <c r="HY492" s="117"/>
      <c r="HZ492" s="117"/>
      <c r="IA492" s="117"/>
      <c r="IB492" s="117"/>
      <c r="IC492" s="117"/>
      <c r="ID492" s="117"/>
      <c r="IE492" s="117"/>
      <c r="IF492" s="117"/>
      <c r="IG492" s="117"/>
      <c r="IH492" s="117"/>
      <c r="II492" s="117"/>
      <c r="IJ492" s="117"/>
      <c r="IK492" s="117"/>
      <c r="IL492" s="117"/>
      <c r="IM492" s="117"/>
      <c r="IN492" s="117"/>
      <c r="IO492" s="117"/>
      <c r="IP492" s="117"/>
      <c r="IQ492" s="117"/>
      <c r="IR492" s="117"/>
      <c r="IS492" s="117"/>
      <c r="IT492" s="117"/>
      <c r="IU492" s="117"/>
      <c r="IV492" s="117"/>
      <c r="IW492" s="117"/>
    </row>
    <row r="493" customFormat="false" ht="12.75" hidden="false" customHeight="false" outlineLevel="0" collapsed="false">
      <c r="A493" s="117"/>
      <c r="B493" s="128"/>
      <c r="L493" s="117"/>
      <c r="M493" s="117"/>
      <c r="N493" s="117"/>
      <c r="O493" s="117"/>
      <c r="P493" s="117"/>
      <c r="Q493" s="117"/>
      <c r="R493" s="117"/>
      <c r="S493" s="117"/>
      <c r="T493" s="117"/>
      <c r="U493" s="117"/>
      <c r="V493" s="117"/>
      <c r="W493" s="117"/>
      <c r="X493" s="117"/>
      <c r="Y493" s="117"/>
      <c r="Z493" s="117"/>
      <c r="AA493" s="117"/>
      <c r="AB493" s="117"/>
      <c r="AC493" s="117"/>
      <c r="AD493" s="117"/>
      <c r="AE493" s="117"/>
      <c r="AF493" s="117"/>
      <c r="AG493" s="117"/>
      <c r="AH493" s="117"/>
      <c r="AI493" s="117"/>
      <c r="AJ493" s="117"/>
      <c r="AK493" s="117"/>
      <c r="AL493" s="117"/>
      <c r="AM493" s="117"/>
      <c r="AN493" s="117"/>
      <c r="AO493" s="117"/>
      <c r="AP493" s="117"/>
      <c r="AQ493" s="117"/>
      <c r="AR493" s="117"/>
      <c r="AS493" s="117"/>
      <c r="AT493" s="117"/>
      <c r="AU493" s="117"/>
      <c r="AV493" s="117"/>
      <c r="AW493" s="117"/>
      <c r="AX493" s="117"/>
      <c r="AY493" s="117"/>
      <c r="AZ493" s="117"/>
      <c r="BA493" s="117"/>
      <c r="BB493" s="117"/>
      <c r="BC493" s="117"/>
      <c r="BD493" s="117"/>
      <c r="BE493" s="117"/>
      <c r="BF493" s="117"/>
      <c r="BG493" s="117"/>
      <c r="BH493" s="117"/>
      <c r="BI493" s="117"/>
      <c r="BJ493" s="117"/>
      <c r="BK493" s="117"/>
      <c r="BL493" s="117"/>
      <c r="BM493" s="117"/>
      <c r="BN493" s="117"/>
      <c r="BO493" s="117"/>
      <c r="BP493" s="117"/>
      <c r="BQ493" s="117"/>
      <c r="BR493" s="117"/>
      <c r="BS493" s="117"/>
      <c r="BT493" s="117"/>
      <c r="BU493" s="117"/>
      <c r="BV493" s="117"/>
      <c r="BW493" s="117"/>
      <c r="BX493" s="117"/>
      <c r="BY493" s="117"/>
      <c r="BZ493" s="117"/>
      <c r="CA493" s="117"/>
      <c r="CB493" s="117"/>
      <c r="CC493" s="117"/>
      <c r="CD493" s="117"/>
      <c r="CE493" s="117"/>
      <c r="CF493" s="117"/>
      <c r="CG493" s="117"/>
      <c r="CH493" s="117"/>
      <c r="CI493" s="117"/>
      <c r="CJ493" s="117"/>
      <c r="CK493" s="117"/>
      <c r="CL493" s="117"/>
      <c r="CM493" s="117"/>
      <c r="CN493" s="117"/>
      <c r="CO493" s="117"/>
      <c r="CP493" s="117"/>
      <c r="CQ493" s="117"/>
      <c r="CR493" s="117"/>
      <c r="CS493" s="117"/>
      <c r="CT493" s="117"/>
      <c r="CU493" s="117"/>
      <c r="CV493" s="117"/>
      <c r="CW493" s="117"/>
      <c r="CX493" s="117"/>
      <c r="CY493" s="117"/>
      <c r="CZ493" s="117"/>
      <c r="DA493" s="117"/>
      <c r="DB493" s="117"/>
      <c r="DC493" s="117"/>
      <c r="DD493" s="117"/>
      <c r="DE493" s="117"/>
      <c r="DF493" s="117"/>
      <c r="DG493" s="117"/>
      <c r="DH493" s="117"/>
      <c r="DI493" s="117"/>
      <c r="DJ493" s="117"/>
      <c r="DK493" s="117"/>
      <c r="DL493" s="117"/>
      <c r="DM493" s="117"/>
      <c r="DN493" s="117"/>
      <c r="DO493" s="117"/>
      <c r="DP493" s="117"/>
      <c r="DQ493" s="117"/>
      <c r="DR493" s="117"/>
      <c r="DS493" s="117"/>
      <c r="DT493" s="117"/>
      <c r="DU493" s="117"/>
      <c r="DV493" s="117"/>
      <c r="DW493" s="117"/>
      <c r="DX493" s="117"/>
      <c r="DY493" s="117"/>
      <c r="DZ493" s="117"/>
      <c r="EA493" s="117"/>
      <c r="EB493" s="117"/>
      <c r="EC493" s="117"/>
      <c r="ED493" s="117"/>
      <c r="EE493" s="117"/>
      <c r="EF493" s="117"/>
      <c r="EG493" s="117"/>
      <c r="EH493" s="117"/>
      <c r="EI493" s="117"/>
      <c r="EJ493" s="117"/>
      <c r="EK493" s="117"/>
      <c r="EL493" s="117"/>
      <c r="EM493" s="117"/>
      <c r="EN493" s="117"/>
      <c r="EO493" s="117"/>
      <c r="EP493" s="117"/>
      <c r="EQ493" s="117"/>
      <c r="ER493" s="117"/>
      <c r="ES493" s="117"/>
      <c r="ET493" s="117"/>
      <c r="EU493" s="117"/>
      <c r="EV493" s="117"/>
      <c r="EW493" s="117"/>
      <c r="EX493" s="117"/>
      <c r="EY493" s="117"/>
      <c r="EZ493" s="117"/>
      <c r="FA493" s="117"/>
      <c r="FB493" s="117"/>
      <c r="FC493" s="117"/>
      <c r="FD493" s="117"/>
      <c r="FE493" s="117"/>
      <c r="FF493" s="117"/>
      <c r="FG493" s="117"/>
      <c r="FH493" s="117"/>
      <c r="FI493" s="117"/>
      <c r="FJ493" s="117"/>
      <c r="FK493" s="117"/>
      <c r="FL493" s="117"/>
      <c r="FM493" s="117"/>
      <c r="FN493" s="117"/>
      <c r="FO493" s="117"/>
      <c r="FP493" s="117"/>
      <c r="FQ493" s="117"/>
      <c r="FR493" s="117"/>
      <c r="FS493" s="117"/>
      <c r="FT493" s="117"/>
      <c r="FU493" s="117"/>
      <c r="FV493" s="117"/>
      <c r="FW493" s="117"/>
      <c r="FX493" s="117"/>
      <c r="FY493" s="117"/>
      <c r="FZ493" s="117"/>
      <c r="GA493" s="117"/>
      <c r="GB493" s="117"/>
      <c r="GC493" s="117"/>
      <c r="GD493" s="117"/>
      <c r="GE493" s="117"/>
      <c r="GF493" s="117"/>
      <c r="GG493" s="117"/>
      <c r="GH493" s="117"/>
      <c r="GI493" s="117"/>
      <c r="GJ493" s="117"/>
      <c r="GK493" s="117"/>
      <c r="GL493" s="117"/>
      <c r="GM493" s="117"/>
      <c r="GN493" s="117"/>
      <c r="GO493" s="117"/>
      <c r="GP493" s="117"/>
      <c r="GQ493" s="117"/>
      <c r="GR493" s="117"/>
      <c r="GS493" s="117"/>
      <c r="GT493" s="117"/>
      <c r="GU493" s="117"/>
      <c r="GV493" s="117"/>
      <c r="GW493" s="117"/>
      <c r="GX493" s="117"/>
      <c r="GY493" s="117"/>
      <c r="GZ493" s="117"/>
      <c r="HA493" s="117"/>
      <c r="HB493" s="117"/>
      <c r="HC493" s="117"/>
      <c r="HD493" s="117"/>
      <c r="HE493" s="117"/>
      <c r="HF493" s="117"/>
      <c r="HG493" s="117"/>
      <c r="HH493" s="117"/>
      <c r="HI493" s="117"/>
      <c r="HJ493" s="117"/>
      <c r="HK493" s="117"/>
      <c r="HL493" s="117"/>
      <c r="HM493" s="117"/>
      <c r="HN493" s="117"/>
      <c r="HO493" s="117"/>
      <c r="HP493" s="117"/>
      <c r="HQ493" s="117"/>
      <c r="HR493" s="117"/>
      <c r="HS493" s="117"/>
      <c r="HT493" s="117"/>
      <c r="HU493" s="117"/>
      <c r="HV493" s="117"/>
      <c r="HW493" s="117"/>
      <c r="HX493" s="117"/>
      <c r="HY493" s="117"/>
      <c r="HZ493" s="117"/>
      <c r="IA493" s="117"/>
      <c r="IB493" s="117"/>
      <c r="IC493" s="117"/>
      <c r="ID493" s="117"/>
      <c r="IE493" s="117"/>
      <c r="IF493" s="117"/>
      <c r="IG493" s="117"/>
      <c r="IH493" s="117"/>
      <c r="II493" s="117"/>
      <c r="IJ493" s="117"/>
      <c r="IK493" s="117"/>
      <c r="IL493" s="117"/>
      <c r="IM493" s="117"/>
      <c r="IN493" s="117"/>
      <c r="IO493" s="117"/>
      <c r="IP493" s="117"/>
      <c r="IQ493" s="117"/>
      <c r="IR493" s="117"/>
      <c r="IS493" s="117"/>
      <c r="IT493" s="117"/>
      <c r="IU493" s="117"/>
      <c r="IV493" s="117"/>
      <c r="IW493" s="117"/>
    </row>
    <row r="494" customFormat="false" ht="12.75" hidden="false" customHeight="false" outlineLevel="0" collapsed="false">
      <c r="A494" s="117"/>
      <c r="B494" s="128"/>
      <c r="L494" s="117"/>
      <c r="M494" s="117"/>
      <c r="N494" s="117"/>
      <c r="O494" s="117"/>
      <c r="P494" s="117"/>
      <c r="Q494" s="117"/>
      <c r="R494" s="117"/>
      <c r="S494" s="117"/>
      <c r="T494" s="117"/>
      <c r="U494" s="117"/>
      <c r="V494" s="117"/>
      <c r="W494" s="117"/>
      <c r="X494" s="117"/>
      <c r="Y494" s="117"/>
      <c r="Z494" s="117"/>
      <c r="AA494" s="117"/>
      <c r="AB494" s="117"/>
      <c r="AC494" s="117"/>
      <c r="AD494" s="117"/>
      <c r="AE494" s="117"/>
      <c r="AF494" s="117"/>
      <c r="AG494" s="117"/>
      <c r="AH494" s="117"/>
      <c r="AI494" s="117"/>
      <c r="AJ494" s="117"/>
      <c r="AK494" s="117"/>
      <c r="AL494" s="117"/>
      <c r="AM494" s="117"/>
      <c r="AN494" s="117"/>
      <c r="AO494" s="117"/>
      <c r="AP494" s="117"/>
      <c r="AQ494" s="117"/>
      <c r="AR494" s="117"/>
      <c r="AS494" s="117"/>
      <c r="AT494" s="117"/>
      <c r="AU494" s="117"/>
      <c r="AV494" s="117"/>
      <c r="AW494" s="117"/>
      <c r="AX494" s="117"/>
      <c r="AY494" s="117"/>
      <c r="AZ494" s="117"/>
      <c r="BA494" s="117"/>
      <c r="BB494" s="117"/>
      <c r="BC494" s="117"/>
      <c r="BD494" s="117"/>
      <c r="BE494" s="117"/>
      <c r="BF494" s="117"/>
      <c r="BG494" s="117"/>
      <c r="BH494" s="117"/>
      <c r="BI494" s="117"/>
      <c r="BJ494" s="117"/>
      <c r="BK494" s="117"/>
      <c r="BL494" s="117"/>
      <c r="BM494" s="117"/>
      <c r="BN494" s="117"/>
      <c r="BO494" s="117"/>
      <c r="BP494" s="117"/>
      <c r="BQ494" s="117"/>
      <c r="BR494" s="117"/>
      <c r="BS494" s="117"/>
      <c r="BT494" s="117"/>
      <c r="BU494" s="117"/>
      <c r="BV494" s="117"/>
      <c r="BW494" s="117"/>
      <c r="BX494" s="117"/>
      <c r="BY494" s="117"/>
      <c r="BZ494" s="117"/>
      <c r="CA494" s="117"/>
      <c r="CB494" s="117"/>
      <c r="CC494" s="117"/>
      <c r="CD494" s="117"/>
      <c r="CE494" s="117"/>
      <c r="CF494" s="117"/>
      <c r="CG494" s="117"/>
      <c r="CH494" s="117"/>
      <c r="CI494" s="117"/>
      <c r="CJ494" s="117"/>
      <c r="CK494" s="117"/>
      <c r="CL494" s="117"/>
      <c r="CM494" s="117"/>
      <c r="CN494" s="117"/>
      <c r="CO494" s="117"/>
      <c r="CP494" s="117"/>
      <c r="CQ494" s="117"/>
      <c r="CR494" s="117"/>
      <c r="CS494" s="117"/>
      <c r="CT494" s="117"/>
      <c r="CU494" s="117"/>
      <c r="CV494" s="117"/>
      <c r="CW494" s="117"/>
      <c r="CX494" s="117"/>
      <c r="CY494" s="117"/>
      <c r="CZ494" s="117"/>
      <c r="DA494" s="117"/>
      <c r="DB494" s="117"/>
      <c r="DC494" s="117"/>
      <c r="DD494" s="117"/>
      <c r="DE494" s="117"/>
      <c r="DF494" s="117"/>
      <c r="DG494" s="117"/>
      <c r="DH494" s="117"/>
      <c r="DI494" s="117"/>
      <c r="DJ494" s="117"/>
      <c r="DK494" s="117"/>
      <c r="DL494" s="117"/>
      <c r="DM494" s="117"/>
      <c r="DN494" s="117"/>
      <c r="DO494" s="117"/>
      <c r="DP494" s="117"/>
      <c r="DQ494" s="117"/>
      <c r="DR494" s="117"/>
      <c r="DS494" s="117"/>
      <c r="DT494" s="117"/>
      <c r="DU494" s="117"/>
      <c r="DV494" s="117"/>
      <c r="DW494" s="117"/>
      <c r="DX494" s="117"/>
      <c r="DY494" s="117"/>
      <c r="DZ494" s="117"/>
      <c r="EA494" s="117"/>
      <c r="EB494" s="117"/>
      <c r="EC494" s="117"/>
      <c r="ED494" s="117"/>
      <c r="EE494" s="117"/>
      <c r="EF494" s="117"/>
      <c r="EG494" s="117"/>
      <c r="EH494" s="117"/>
      <c r="EI494" s="117"/>
      <c r="EJ494" s="117"/>
      <c r="EK494" s="117"/>
      <c r="EL494" s="117"/>
      <c r="EM494" s="117"/>
      <c r="EN494" s="117"/>
      <c r="EO494" s="117"/>
      <c r="EP494" s="117"/>
      <c r="EQ494" s="117"/>
      <c r="ER494" s="117"/>
      <c r="ES494" s="117"/>
      <c r="ET494" s="117"/>
      <c r="EU494" s="117"/>
      <c r="EV494" s="117"/>
      <c r="EW494" s="117"/>
      <c r="EX494" s="117"/>
      <c r="EY494" s="117"/>
      <c r="EZ494" s="117"/>
      <c r="FA494" s="117"/>
      <c r="FB494" s="117"/>
      <c r="FC494" s="117"/>
      <c r="FD494" s="117"/>
      <c r="FE494" s="117"/>
      <c r="FF494" s="117"/>
      <c r="FG494" s="117"/>
      <c r="FH494" s="117"/>
      <c r="FI494" s="117"/>
      <c r="FJ494" s="117"/>
      <c r="FK494" s="117"/>
      <c r="FL494" s="117"/>
      <c r="FM494" s="117"/>
      <c r="FN494" s="117"/>
      <c r="FO494" s="117"/>
      <c r="FP494" s="117"/>
      <c r="FQ494" s="117"/>
      <c r="FR494" s="117"/>
      <c r="FS494" s="117"/>
      <c r="FT494" s="117"/>
      <c r="FU494" s="117"/>
      <c r="FV494" s="117"/>
      <c r="FW494" s="117"/>
      <c r="FX494" s="117"/>
      <c r="FY494" s="117"/>
      <c r="FZ494" s="117"/>
      <c r="GA494" s="117"/>
      <c r="GB494" s="117"/>
      <c r="GC494" s="117"/>
      <c r="GD494" s="117"/>
      <c r="GE494" s="117"/>
      <c r="GF494" s="117"/>
      <c r="GG494" s="117"/>
      <c r="GH494" s="117"/>
      <c r="GI494" s="117"/>
      <c r="GJ494" s="117"/>
      <c r="GK494" s="117"/>
      <c r="GL494" s="117"/>
      <c r="GM494" s="117"/>
      <c r="GN494" s="117"/>
      <c r="GO494" s="117"/>
      <c r="GP494" s="117"/>
      <c r="GQ494" s="117"/>
      <c r="GR494" s="117"/>
      <c r="GS494" s="117"/>
      <c r="GT494" s="117"/>
      <c r="GU494" s="117"/>
      <c r="GV494" s="117"/>
      <c r="GW494" s="117"/>
      <c r="GX494" s="117"/>
      <c r="GY494" s="117"/>
      <c r="GZ494" s="117"/>
      <c r="HA494" s="117"/>
      <c r="HB494" s="117"/>
      <c r="HC494" s="117"/>
      <c r="HD494" s="117"/>
      <c r="HE494" s="117"/>
      <c r="HF494" s="117"/>
      <c r="HG494" s="117"/>
      <c r="HH494" s="117"/>
      <c r="HI494" s="117"/>
      <c r="HJ494" s="117"/>
      <c r="HK494" s="117"/>
      <c r="HL494" s="117"/>
      <c r="HM494" s="117"/>
      <c r="HN494" s="117"/>
      <c r="HO494" s="117"/>
      <c r="HP494" s="117"/>
      <c r="HQ494" s="117"/>
      <c r="HR494" s="117"/>
      <c r="HS494" s="117"/>
      <c r="HT494" s="117"/>
      <c r="HU494" s="117"/>
      <c r="HV494" s="117"/>
      <c r="HW494" s="117"/>
      <c r="HX494" s="117"/>
      <c r="HY494" s="117"/>
      <c r="HZ494" s="117"/>
      <c r="IA494" s="117"/>
      <c r="IB494" s="117"/>
      <c r="IC494" s="117"/>
      <c r="ID494" s="117"/>
      <c r="IE494" s="117"/>
      <c r="IF494" s="117"/>
      <c r="IG494" s="117"/>
      <c r="IH494" s="117"/>
      <c r="II494" s="117"/>
      <c r="IJ494" s="117"/>
      <c r="IK494" s="117"/>
      <c r="IL494" s="117"/>
      <c r="IM494" s="117"/>
      <c r="IN494" s="117"/>
      <c r="IO494" s="117"/>
      <c r="IP494" s="117"/>
      <c r="IQ494" s="117"/>
      <c r="IR494" s="117"/>
      <c r="IS494" s="117"/>
      <c r="IT494" s="117"/>
      <c r="IU494" s="117"/>
      <c r="IV494" s="117"/>
      <c r="IW494" s="117"/>
    </row>
    <row r="495" customFormat="false" ht="12.75" hidden="false" customHeight="false" outlineLevel="0" collapsed="false">
      <c r="A495" s="117"/>
      <c r="B495" s="128"/>
      <c r="L495" s="117"/>
      <c r="M495" s="117"/>
      <c r="N495" s="117"/>
      <c r="O495" s="117"/>
      <c r="P495" s="117"/>
      <c r="Q495" s="117"/>
      <c r="R495" s="117"/>
      <c r="S495" s="117"/>
      <c r="T495" s="117"/>
      <c r="U495" s="117"/>
      <c r="V495" s="117"/>
      <c r="W495" s="117"/>
      <c r="X495" s="117"/>
      <c r="Y495" s="117"/>
      <c r="Z495" s="117"/>
      <c r="AA495" s="117"/>
      <c r="AB495" s="117"/>
      <c r="AC495" s="117"/>
      <c r="AD495" s="117"/>
      <c r="AE495" s="117"/>
      <c r="AF495" s="117"/>
      <c r="AG495" s="117"/>
      <c r="AH495" s="117"/>
      <c r="AI495" s="117"/>
      <c r="AJ495" s="117"/>
      <c r="AK495" s="117"/>
      <c r="AL495" s="117"/>
      <c r="AM495" s="117"/>
      <c r="AN495" s="117"/>
      <c r="AO495" s="117"/>
      <c r="AP495" s="117"/>
      <c r="AQ495" s="117"/>
      <c r="AR495" s="117"/>
      <c r="AS495" s="117"/>
      <c r="AT495" s="117"/>
      <c r="AU495" s="117"/>
      <c r="AV495" s="117"/>
      <c r="AW495" s="117"/>
      <c r="AX495" s="117"/>
      <c r="AY495" s="117"/>
      <c r="AZ495" s="117"/>
      <c r="BA495" s="117"/>
      <c r="BB495" s="117"/>
      <c r="BC495" s="117"/>
      <c r="BD495" s="117"/>
      <c r="BE495" s="117"/>
      <c r="BF495" s="117"/>
      <c r="BG495" s="117"/>
      <c r="BH495" s="117"/>
      <c r="BI495" s="117"/>
      <c r="BJ495" s="117"/>
      <c r="BK495" s="117"/>
      <c r="BL495" s="117"/>
      <c r="BM495" s="117"/>
      <c r="BN495" s="117"/>
      <c r="BO495" s="117"/>
      <c r="BP495" s="117"/>
      <c r="BQ495" s="117"/>
      <c r="BR495" s="117"/>
      <c r="BS495" s="117"/>
      <c r="BT495" s="117"/>
      <c r="BU495" s="117"/>
      <c r="BV495" s="117"/>
      <c r="BW495" s="117"/>
      <c r="BX495" s="117"/>
      <c r="BY495" s="117"/>
      <c r="BZ495" s="117"/>
      <c r="CA495" s="117"/>
      <c r="CB495" s="117"/>
      <c r="CC495" s="117"/>
      <c r="CD495" s="117"/>
      <c r="CE495" s="117"/>
      <c r="CF495" s="117"/>
      <c r="CG495" s="117"/>
      <c r="CH495" s="117"/>
      <c r="CI495" s="117"/>
      <c r="CJ495" s="117"/>
      <c r="CK495" s="117"/>
      <c r="CL495" s="117"/>
      <c r="CM495" s="117"/>
      <c r="CN495" s="117"/>
      <c r="CO495" s="117"/>
      <c r="CP495" s="117"/>
      <c r="CQ495" s="117"/>
      <c r="CR495" s="117"/>
      <c r="CS495" s="117"/>
      <c r="CT495" s="117"/>
      <c r="CU495" s="117"/>
      <c r="CV495" s="117"/>
      <c r="CW495" s="117"/>
      <c r="CX495" s="117"/>
      <c r="CY495" s="117"/>
      <c r="CZ495" s="117"/>
      <c r="DA495" s="117"/>
      <c r="DB495" s="117"/>
      <c r="DC495" s="117"/>
      <c r="DD495" s="117"/>
      <c r="DE495" s="117"/>
      <c r="DF495" s="117"/>
      <c r="DG495" s="117"/>
      <c r="DH495" s="117"/>
      <c r="DI495" s="117"/>
      <c r="DJ495" s="117"/>
      <c r="DK495" s="117"/>
      <c r="DL495" s="117"/>
      <c r="DM495" s="117"/>
      <c r="DN495" s="117"/>
      <c r="DO495" s="117"/>
      <c r="DP495" s="117"/>
      <c r="DQ495" s="117"/>
      <c r="DR495" s="117"/>
      <c r="DS495" s="117"/>
      <c r="DT495" s="117"/>
      <c r="DU495" s="117"/>
      <c r="DV495" s="117"/>
      <c r="DW495" s="117"/>
      <c r="DX495" s="117"/>
      <c r="DY495" s="117"/>
      <c r="DZ495" s="117"/>
      <c r="EA495" s="117"/>
      <c r="EB495" s="117"/>
      <c r="EC495" s="117"/>
      <c r="ED495" s="117"/>
      <c r="EE495" s="117"/>
      <c r="EF495" s="117"/>
      <c r="EG495" s="117"/>
      <c r="EH495" s="117"/>
      <c r="EI495" s="117"/>
      <c r="EJ495" s="117"/>
      <c r="EK495" s="117"/>
      <c r="EL495" s="117"/>
      <c r="EM495" s="117"/>
      <c r="EN495" s="117"/>
      <c r="EO495" s="117"/>
      <c r="EP495" s="117"/>
      <c r="EQ495" s="117"/>
      <c r="ER495" s="117"/>
      <c r="ES495" s="117"/>
      <c r="ET495" s="117"/>
      <c r="EU495" s="117"/>
      <c r="EV495" s="117"/>
      <c r="EW495" s="117"/>
      <c r="EX495" s="117"/>
      <c r="EY495" s="117"/>
      <c r="EZ495" s="117"/>
      <c r="FA495" s="117"/>
      <c r="FB495" s="117"/>
      <c r="FC495" s="117"/>
      <c r="FD495" s="117"/>
      <c r="FE495" s="117"/>
      <c r="FF495" s="117"/>
      <c r="FG495" s="117"/>
      <c r="FH495" s="117"/>
      <c r="FI495" s="117"/>
      <c r="FJ495" s="117"/>
      <c r="FK495" s="117"/>
      <c r="FL495" s="117"/>
      <c r="FM495" s="117"/>
      <c r="FN495" s="117"/>
      <c r="FO495" s="117"/>
      <c r="FP495" s="117"/>
      <c r="FQ495" s="117"/>
      <c r="FR495" s="117"/>
      <c r="FS495" s="117"/>
      <c r="FT495" s="117"/>
      <c r="FU495" s="117"/>
      <c r="FV495" s="117"/>
      <c r="FW495" s="117"/>
      <c r="FX495" s="117"/>
      <c r="FY495" s="117"/>
      <c r="FZ495" s="117"/>
      <c r="GA495" s="117"/>
      <c r="GB495" s="117"/>
      <c r="GC495" s="117"/>
      <c r="GD495" s="117"/>
      <c r="GE495" s="117"/>
      <c r="GF495" s="117"/>
      <c r="GG495" s="117"/>
      <c r="GH495" s="117"/>
      <c r="GI495" s="117"/>
      <c r="GJ495" s="117"/>
      <c r="GK495" s="117"/>
      <c r="GL495" s="117"/>
      <c r="GM495" s="117"/>
      <c r="GN495" s="117"/>
      <c r="GO495" s="117"/>
      <c r="GP495" s="117"/>
      <c r="GQ495" s="117"/>
      <c r="GR495" s="117"/>
      <c r="GS495" s="117"/>
      <c r="GT495" s="117"/>
      <c r="GU495" s="117"/>
      <c r="GV495" s="117"/>
      <c r="GW495" s="117"/>
      <c r="GX495" s="117"/>
      <c r="GY495" s="117"/>
      <c r="GZ495" s="117"/>
      <c r="HA495" s="117"/>
      <c r="HB495" s="117"/>
      <c r="HC495" s="117"/>
      <c r="HD495" s="117"/>
      <c r="HE495" s="117"/>
      <c r="HF495" s="117"/>
      <c r="HG495" s="117"/>
      <c r="HH495" s="117"/>
      <c r="HI495" s="117"/>
      <c r="HJ495" s="117"/>
      <c r="HK495" s="117"/>
      <c r="HL495" s="117"/>
      <c r="HM495" s="117"/>
      <c r="HN495" s="117"/>
      <c r="HO495" s="117"/>
      <c r="HP495" s="117"/>
      <c r="HQ495" s="117"/>
      <c r="HR495" s="117"/>
      <c r="HS495" s="117"/>
      <c r="HT495" s="117"/>
      <c r="HU495" s="117"/>
      <c r="HV495" s="117"/>
      <c r="HW495" s="117"/>
      <c r="HX495" s="117"/>
      <c r="HY495" s="117"/>
      <c r="HZ495" s="117"/>
      <c r="IA495" s="117"/>
      <c r="IB495" s="117"/>
      <c r="IC495" s="117"/>
      <c r="ID495" s="117"/>
      <c r="IE495" s="117"/>
      <c r="IF495" s="117"/>
      <c r="IG495" s="117"/>
      <c r="IH495" s="117"/>
      <c r="II495" s="117"/>
      <c r="IJ495" s="117"/>
      <c r="IK495" s="117"/>
      <c r="IL495" s="117"/>
      <c r="IM495" s="117"/>
      <c r="IN495" s="117"/>
      <c r="IO495" s="117"/>
      <c r="IP495" s="117"/>
      <c r="IQ495" s="117"/>
      <c r="IR495" s="117"/>
      <c r="IS495" s="117"/>
      <c r="IT495" s="117"/>
      <c r="IU495" s="117"/>
      <c r="IV495" s="117"/>
      <c r="IW495" s="117"/>
    </row>
    <row r="496" customFormat="false" ht="12.75" hidden="false" customHeight="false" outlineLevel="0" collapsed="false">
      <c r="A496" s="117"/>
      <c r="B496" s="128"/>
      <c r="L496" s="117"/>
      <c r="M496" s="117"/>
      <c r="N496" s="117"/>
      <c r="O496" s="117"/>
      <c r="P496" s="117"/>
      <c r="Q496" s="117"/>
      <c r="R496" s="117"/>
      <c r="S496" s="117"/>
      <c r="T496" s="117"/>
      <c r="U496" s="117"/>
      <c r="V496" s="117"/>
      <c r="W496" s="117"/>
      <c r="X496" s="117"/>
      <c r="Y496" s="117"/>
      <c r="Z496" s="117"/>
      <c r="AA496" s="117"/>
      <c r="AB496" s="117"/>
      <c r="AC496" s="117"/>
      <c r="AD496" s="117"/>
      <c r="AE496" s="117"/>
      <c r="AF496" s="117"/>
      <c r="AG496" s="117"/>
      <c r="AH496" s="117"/>
      <c r="AI496" s="117"/>
      <c r="AJ496" s="117"/>
      <c r="AK496" s="117"/>
      <c r="AL496" s="117"/>
      <c r="AM496" s="117"/>
      <c r="AN496" s="117"/>
      <c r="AO496" s="117"/>
      <c r="AP496" s="117"/>
      <c r="AQ496" s="117"/>
      <c r="AR496" s="117"/>
      <c r="AS496" s="117"/>
      <c r="AT496" s="117"/>
      <c r="AU496" s="117"/>
      <c r="AV496" s="117"/>
      <c r="AW496" s="117"/>
      <c r="AX496" s="117"/>
      <c r="AY496" s="117"/>
      <c r="AZ496" s="117"/>
      <c r="BA496" s="117"/>
      <c r="BB496" s="117"/>
      <c r="BC496" s="117"/>
      <c r="BD496" s="117"/>
      <c r="BE496" s="117"/>
      <c r="BF496" s="117"/>
      <c r="BG496" s="117"/>
      <c r="BH496" s="117"/>
      <c r="BI496" s="117"/>
      <c r="BJ496" s="117"/>
      <c r="BK496" s="117"/>
      <c r="BL496" s="117"/>
      <c r="BM496" s="117"/>
      <c r="BN496" s="117"/>
      <c r="BO496" s="117"/>
      <c r="BP496" s="117"/>
      <c r="BQ496" s="117"/>
      <c r="BR496" s="117"/>
      <c r="BS496" s="117"/>
      <c r="BT496" s="117"/>
      <c r="BU496" s="117"/>
      <c r="BV496" s="117"/>
      <c r="BW496" s="117"/>
      <c r="BX496" s="117"/>
      <c r="BY496" s="117"/>
      <c r="BZ496" s="117"/>
      <c r="CA496" s="117"/>
      <c r="CB496" s="117"/>
      <c r="CC496" s="117"/>
      <c r="CD496" s="117"/>
      <c r="CE496" s="117"/>
      <c r="CF496" s="117"/>
      <c r="CG496" s="117"/>
      <c r="CH496" s="117"/>
      <c r="CI496" s="117"/>
      <c r="CJ496" s="117"/>
      <c r="CK496" s="117"/>
      <c r="CL496" s="117"/>
      <c r="CM496" s="117"/>
      <c r="CN496" s="117"/>
      <c r="CO496" s="117"/>
      <c r="CP496" s="117"/>
      <c r="CQ496" s="117"/>
      <c r="CR496" s="117"/>
      <c r="CS496" s="117"/>
      <c r="CT496" s="117"/>
      <c r="CU496" s="117"/>
      <c r="CV496" s="117"/>
      <c r="CW496" s="117"/>
      <c r="CX496" s="117"/>
      <c r="CY496" s="117"/>
      <c r="CZ496" s="117"/>
      <c r="DA496" s="117"/>
      <c r="DB496" s="117"/>
      <c r="DC496" s="117"/>
      <c r="DD496" s="117"/>
      <c r="DE496" s="117"/>
      <c r="DF496" s="117"/>
      <c r="DG496" s="117"/>
      <c r="DH496" s="117"/>
      <c r="DI496" s="117"/>
      <c r="DJ496" s="117"/>
      <c r="DK496" s="117"/>
      <c r="DL496" s="117"/>
      <c r="DM496" s="117"/>
      <c r="DN496" s="117"/>
      <c r="DO496" s="117"/>
      <c r="DP496" s="117"/>
      <c r="DQ496" s="117"/>
      <c r="DR496" s="117"/>
      <c r="DS496" s="117"/>
      <c r="DT496" s="117"/>
      <c r="DU496" s="117"/>
      <c r="DV496" s="117"/>
      <c r="DW496" s="117"/>
      <c r="DX496" s="117"/>
      <c r="DY496" s="117"/>
      <c r="DZ496" s="117"/>
      <c r="EA496" s="117"/>
      <c r="EB496" s="117"/>
      <c r="EC496" s="117"/>
      <c r="ED496" s="117"/>
      <c r="EE496" s="117"/>
      <c r="EF496" s="117"/>
      <c r="EG496" s="117"/>
      <c r="EH496" s="117"/>
      <c r="EI496" s="117"/>
      <c r="EJ496" s="117"/>
      <c r="EK496" s="117"/>
      <c r="EL496" s="117"/>
      <c r="EM496" s="117"/>
      <c r="EN496" s="117"/>
      <c r="EO496" s="117"/>
      <c r="EP496" s="117"/>
      <c r="EQ496" s="117"/>
      <c r="ER496" s="117"/>
      <c r="ES496" s="117"/>
      <c r="ET496" s="117"/>
      <c r="EU496" s="117"/>
      <c r="EV496" s="117"/>
      <c r="EW496" s="117"/>
      <c r="EX496" s="117"/>
      <c r="EY496" s="117"/>
      <c r="EZ496" s="117"/>
      <c r="FA496" s="117"/>
      <c r="FB496" s="117"/>
      <c r="FC496" s="117"/>
      <c r="FD496" s="117"/>
      <c r="FE496" s="117"/>
      <c r="FF496" s="117"/>
      <c r="FG496" s="117"/>
      <c r="FH496" s="117"/>
      <c r="FI496" s="117"/>
      <c r="FJ496" s="117"/>
      <c r="FK496" s="117"/>
      <c r="FL496" s="117"/>
      <c r="FM496" s="117"/>
      <c r="FN496" s="117"/>
      <c r="FO496" s="117"/>
      <c r="FP496" s="117"/>
      <c r="FQ496" s="117"/>
      <c r="FR496" s="117"/>
      <c r="FS496" s="117"/>
      <c r="FT496" s="117"/>
      <c r="FU496" s="117"/>
      <c r="FV496" s="117"/>
      <c r="FW496" s="117"/>
      <c r="FX496" s="117"/>
      <c r="FY496" s="117"/>
      <c r="FZ496" s="117"/>
      <c r="GA496" s="117"/>
      <c r="GB496" s="117"/>
      <c r="GC496" s="117"/>
      <c r="GD496" s="117"/>
      <c r="GE496" s="117"/>
      <c r="GF496" s="117"/>
      <c r="GG496" s="117"/>
      <c r="GH496" s="117"/>
      <c r="GI496" s="117"/>
      <c r="GJ496" s="117"/>
      <c r="GK496" s="117"/>
      <c r="GL496" s="117"/>
      <c r="GM496" s="117"/>
      <c r="GN496" s="117"/>
      <c r="GO496" s="117"/>
      <c r="GP496" s="117"/>
      <c r="GQ496" s="117"/>
      <c r="GR496" s="117"/>
      <c r="GS496" s="117"/>
      <c r="GT496" s="117"/>
      <c r="GU496" s="117"/>
      <c r="GV496" s="117"/>
      <c r="GW496" s="117"/>
      <c r="GX496" s="117"/>
      <c r="GY496" s="117"/>
      <c r="GZ496" s="117"/>
      <c r="HA496" s="117"/>
      <c r="HB496" s="117"/>
      <c r="HC496" s="117"/>
      <c r="HD496" s="117"/>
      <c r="HE496" s="117"/>
      <c r="HF496" s="117"/>
      <c r="HG496" s="117"/>
      <c r="HH496" s="117"/>
      <c r="HI496" s="117"/>
      <c r="HJ496" s="117"/>
      <c r="HK496" s="117"/>
      <c r="HL496" s="117"/>
      <c r="HM496" s="117"/>
      <c r="HN496" s="117"/>
      <c r="HO496" s="117"/>
      <c r="HP496" s="117"/>
      <c r="HQ496" s="117"/>
      <c r="HR496" s="117"/>
      <c r="HS496" s="117"/>
      <c r="HT496" s="117"/>
      <c r="HU496" s="117"/>
      <c r="HV496" s="117"/>
      <c r="HW496" s="117"/>
      <c r="HX496" s="117"/>
      <c r="HY496" s="117"/>
      <c r="HZ496" s="117"/>
      <c r="IA496" s="117"/>
      <c r="IB496" s="117"/>
      <c r="IC496" s="117"/>
      <c r="ID496" s="117"/>
      <c r="IE496" s="117"/>
      <c r="IF496" s="117"/>
      <c r="IG496" s="117"/>
      <c r="IH496" s="117"/>
      <c r="II496" s="117"/>
      <c r="IJ496" s="117"/>
      <c r="IK496" s="117"/>
      <c r="IL496" s="117"/>
      <c r="IM496" s="117"/>
      <c r="IN496" s="117"/>
      <c r="IO496" s="117"/>
      <c r="IP496" s="117"/>
      <c r="IQ496" s="117"/>
      <c r="IR496" s="117"/>
      <c r="IS496" s="117"/>
      <c r="IT496" s="117"/>
      <c r="IU496" s="117"/>
      <c r="IV496" s="117"/>
      <c r="IW496" s="117"/>
    </row>
    <row r="497" customFormat="false" ht="12.75" hidden="false" customHeight="false" outlineLevel="0" collapsed="false">
      <c r="A497" s="117"/>
      <c r="B497" s="128"/>
      <c r="L497" s="117"/>
      <c r="M497" s="117"/>
      <c r="N497" s="117"/>
      <c r="O497" s="117"/>
      <c r="P497" s="117"/>
      <c r="Q497" s="117"/>
      <c r="R497" s="117"/>
      <c r="S497" s="117"/>
      <c r="T497" s="117"/>
      <c r="U497" s="117"/>
      <c r="V497" s="117"/>
      <c r="W497" s="117"/>
      <c r="X497" s="117"/>
      <c r="Y497" s="117"/>
      <c r="Z497" s="117"/>
      <c r="AA497" s="117"/>
      <c r="AB497" s="117"/>
      <c r="AC497" s="117"/>
      <c r="AD497" s="117"/>
      <c r="AE497" s="117"/>
      <c r="AF497" s="117"/>
      <c r="AG497" s="117"/>
      <c r="AH497" s="117"/>
      <c r="AI497" s="117"/>
      <c r="AJ497" s="117"/>
      <c r="AK497" s="117"/>
      <c r="AL497" s="117"/>
      <c r="AM497" s="117"/>
      <c r="AN497" s="117"/>
      <c r="AO497" s="117"/>
      <c r="AP497" s="117"/>
      <c r="AQ497" s="117"/>
      <c r="AR497" s="117"/>
      <c r="AS497" s="117"/>
      <c r="AT497" s="117"/>
      <c r="AU497" s="117"/>
      <c r="AV497" s="117"/>
      <c r="AW497" s="117"/>
      <c r="AX497" s="117"/>
      <c r="AY497" s="117"/>
      <c r="AZ497" s="117"/>
      <c r="BA497" s="117"/>
      <c r="BB497" s="117"/>
      <c r="BC497" s="117"/>
      <c r="BD497" s="117"/>
      <c r="BE497" s="117"/>
      <c r="BF497" s="117"/>
      <c r="BG497" s="117"/>
      <c r="BH497" s="117"/>
      <c r="BI497" s="117"/>
      <c r="BJ497" s="117"/>
      <c r="BK497" s="117"/>
      <c r="BL497" s="117"/>
      <c r="BM497" s="117"/>
      <c r="BN497" s="117"/>
      <c r="BO497" s="117"/>
      <c r="BP497" s="117"/>
      <c r="BQ497" s="117"/>
      <c r="BR497" s="117"/>
      <c r="BS497" s="117"/>
      <c r="BT497" s="117"/>
      <c r="BU497" s="117"/>
      <c r="BV497" s="117"/>
      <c r="BW497" s="117"/>
      <c r="BX497" s="117"/>
      <c r="BY497" s="117"/>
      <c r="BZ497" s="117"/>
      <c r="CA497" s="117"/>
      <c r="CB497" s="117"/>
      <c r="CC497" s="117"/>
      <c r="CD497" s="117"/>
      <c r="CE497" s="117"/>
      <c r="CF497" s="117"/>
      <c r="CG497" s="117"/>
      <c r="CH497" s="117"/>
      <c r="CI497" s="117"/>
      <c r="CJ497" s="117"/>
      <c r="CK497" s="117"/>
      <c r="CL497" s="117"/>
      <c r="CM497" s="117"/>
      <c r="CN497" s="117"/>
      <c r="CO497" s="117"/>
      <c r="CP497" s="117"/>
      <c r="CQ497" s="117"/>
      <c r="CR497" s="117"/>
      <c r="CS497" s="117"/>
      <c r="CT497" s="117"/>
      <c r="CU497" s="117"/>
      <c r="CV497" s="117"/>
      <c r="CW497" s="117"/>
      <c r="CX497" s="117"/>
      <c r="CY497" s="117"/>
      <c r="CZ497" s="117"/>
      <c r="DA497" s="117"/>
      <c r="DB497" s="117"/>
      <c r="DC497" s="117"/>
      <c r="DD497" s="117"/>
      <c r="DE497" s="117"/>
      <c r="DF497" s="117"/>
      <c r="DG497" s="117"/>
      <c r="DH497" s="117"/>
      <c r="DI497" s="117"/>
      <c r="DJ497" s="117"/>
      <c r="DK497" s="117"/>
      <c r="DL497" s="117"/>
      <c r="DM497" s="117"/>
      <c r="DN497" s="117"/>
      <c r="DO497" s="117"/>
      <c r="DP497" s="117"/>
      <c r="DQ497" s="117"/>
      <c r="DR497" s="117"/>
      <c r="DS497" s="117"/>
      <c r="DT497" s="117"/>
      <c r="DU497" s="117"/>
      <c r="DV497" s="117"/>
      <c r="DW497" s="117"/>
      <c r="DX497" s="117"/>
      <c r="DY497" s="117"/>
      <c r="DZ497" s="117"/>
      <c r="EA497" s="117"/>
      <c r="EB497" s="117"/>
      <c r="EC497" s="117"/>
      <c r="ED497" s="117"/>
      <c r="EE497" s="117"/>
      <c r="EF497" s="117"/>
      <c r="EG497" s="117"/>
      <c r="EH497" s="117"/>
      <c r="EI497" s="117"/>
      <c r="EJ497" s="117"/>
      <c r="EK497" s="117"/>
      <c r="EL497" s="117"/>
      <c r="EM497" s="117"/>
      <c r="EN497" s="117"/>
      <c r="EO497" s="117"/>
      <c r="EP497" s="117"/>
      <c r="EQ497" s="117"/>
      <c r="ER497" s="117"/>
      <c r="ES497" s="117"/>
      <c r="ET497" s="117"/>
      <c r="EU497" s="117"/>
      <c r="EV497" s="117"/>
      <c r="EW497" s="117"/>
      <c r="EX497" s="117"/>
      <c r="EY497" s="117"/>
      <c r="EZ497" s="117"/>
      <c r="FA497" s="117"/>
      <c r="FB497" s="117"/>
      <c r="FC497" s="117"/>
      <c r="FD497" s="117"/>
      <c r="FE497" s="117"/>
      <c r="FF497" s="117"/>
      <c r="FG497" s="117"/>
      <c r="FH497" s="117"/>
      <c r="FI497" s="117"/>
      <c r="FJ497" s="117"/>
      <c r="FK497" s="117"/>
      <c r="FL497" s="117"/>
      <c r="FM497" s="117"/>
      <c r="FN497" s="117"/>
      <c r="FO497" s="117"/>
      <c r="FP497" s="117"/>
      <c r="FQ497" s="117"/>
      <c r="FR497" s="117"/>
      <c r="FS497" s="117"/>
      <c r="FT497" s="117"/>
      <c r="FU497" s="117"/>
      <c r="FV497" s="117"/>
      <c r="FW497" s="117"/>
      <c r="FX497" s="117"/>
      <c r="FY497" s="117"/>
      <c r="FZ497" s="117"/>
      <c r="GA497" s="117"/>
      <c r="GB497" s="117"/>
      <c r="GC497" s="117"/>
      <c r="GD497" s="117"/>
      <c r="GE497" s="117"/>
      <c r="GF497" s="117"/>
      <c r="GG497" s="117"/>
      <c r="GH497" s="117"/>
      <c r="GI497" s="117"/>
      <c r="GJ497" s="117"/>
      <c r="GK497" s="117"/>
      <c r="GL497" s="117"/>
      <c r="GM497" s="117"/>
      <c r="GN497" s="117"/>
      <c r="GO497" s="117"/>
      <c r="GP497" s="117"/>
      <c r="GQ497" s="117"/>
      <c r="GR497" s="117"/>
      <c r="GS497" s="117"/>
      <c r="GT497" s="117"/>
      <c r="GU497" s="117"/>
      <c r="GV497" s="117"/>
      <c r="GW497" s="117"/>
      <c r="GX497" s="117"/>
      <c r="GY497" s="117"/>
      <c r="GZ497" s="117"/>
      <c r="HA497" s="117"/>
      <c r="HB497" s="117"/>
      <c r="HC497" s="117"/>
      <c r="HD497" s="117"/>
      <c r="HE497" s="117"/>
      <c r="HF497" s="117"/>
      <c r="HG497" s="117"/>
      <c r="HH497" s="117"/>
      <c r="HI497" s="117"/>
      <c r="HJ497" s="117"/>
      <c r="HK497" s="117"/>
      <c r="HL497" s="117"/>
      <c r="HM497" s="117"/>
      <c r="HN497" s="117"/>
      <c r="HO497" s="117"/>
      <c r="HP497" s="117"/>
      <c r="HQ497" s="117"/>
      <c r="HR497" s="117"/>
      <c r="HS497" s="117"/>
      <c r="HT497" s="117"/>
      <c r="HU497" s="117"/>
      <c r="HV497" s="117"/>
      <c r="HW497" s="117"/>
      <c r="HX497" s="117"/>
      <c r="HY497" s="117"/>
      <c r="HZ497" s="117"/>
      <c r="IA497" s="117"/>
      <c r="IB497" s="117"/>
      <c r="IC497" s="117"/>
      <c r="ID497" s="117"/>
      <c r="IE497" s="117"/>
      <c r="IF497" s="117"/>
      <c r="IG497" s="117"/>
      <c r="IH497" s="117"/>
      <c r="II497" s="117"/>
      <c r="IJ497" s="117"/>
      <c r="IK497" s="117"/>
      <c r="IL497" s="117"/>
      <c r="IM497" s="117"/>
      <c r="IN497" s="117"/>
      <c r="IO497" s="117"/>
      <c r="IP497" s="117"/>
      <c r="IQ497" s="117"/>
      <c r="IR497" s="117"/>
      <c r="IS497" s="117"/>
      <c r="IT497" s="117"/>
      <c r="IU497" s="117"/>
      <c r="IV497" s="117"/>
      <c r="IW497" s="117"/>
    </row>
    <row r="498" customFormat="false" ht="12.75" hidden="false" customHeight="false" outlineLevel="0" collapsed="false">
      <c r="A498" s="117"/>
      <c r="B498" s="128"/>
      <c r="L498" s="117"/>
      <c r="M498" s="117"/>
      <c r="N498" s="117"/>
      <c r="O498" s="117"/>
      <c r="P498" s="117"/>
      <c r="Q498" s="117"/>
      <c r="R498" s="117"/>
      <c r="S498" s="117"/>
      <c r="T498" s="117"/>
      <c r="U498" s="117"/>
      <c r="V498" s="117"/>
      <c r="W498" s="117"/>
      <c r="X498" s="117"/>
      <c r="Y498" s="117"/>
      <c r="Z498" s="117"/>
      <c r="AA498" s="117"/>
      <c r="AB498" s="117"/>
      <c r="AC498" s="117"/>
      <c r="AD498" s="117"/>
      <c r="AE498" s="117"/>
      <c r="AF498" s="117"/>
      <c r="AG498" s="117"/>
      <c r="AH498" s="117"/>
      <c r="AI498" s="117"/>
      <c r="AJ498" s="117"/>
      <c r="AK498" s="117"/>
      <c r="AL498" s="117"/>
      <c r="AM498" s="117"/>
      <c r="AN498" s="117"/>
      <c r="AO498" s="117"/>
      <c r="AP498" s="117"/>
      <c r="AQ498" s="117"/>
      <c r="AR498" s="117"/>
      <c r="AS498" s="117"/>
      <c r="AT498" s="117"/>
      <c r="AU498" s="117"/>
      <c r="AV498" s="117"/>
      <c r="AW498" s="117"/>
      <c r="AX498" s="117"/>
      <c r="AY498" s="117"/>
      <c r="AZ498" s="117"/>
      <c r="BA498" s="117"/>
      <c r="BB498" s="117"/>
      <c r="BC498" s="117"/>
      <c r="BD498" s="117"/>
      <c r="BE498" s="117"/>
      <c r="BF498" s="117"/>
      <c r="BG498" s="117"/>
      <c r="BH498" s="117"/>
      <c r="BI498" s="117"/>
      <c r="BJ498" s="117"/>
      <c r="BK498" s="117"/>
      <c r="BL498" s="117"/>
      <c r="BM498" s="117"/>
      <c r="BN498" s="117"/>
      <c r="BO498" s="117"/>
      <c r="BP498" s="117"/>
      <c r="BQ498" s="117"/>
      <c r="BR498" s="117"/>
      <c r="BS498" s="117"/>
      <c r="BT498" s="117"/>
      <c r="BU498" s="117"/>
      <c r="BV498" s="117"/>
      <c r="BW498" s="117"/>
      <c r="BX498" s="117"/>
      <c r="BY498" s="117"/>
      <c r="BZ498" s="117"/>
      <c r="CA498" s="117"/>
      <c r="CB498" s="117"/>
      <c r="CC498" s="117"/>
      <c r="CD498" s="117"/>
      <c r="CE498" s="117"/>
      <c r="CF498" s="117"/>
      <c r="CG498" s="117"/>
      <c r="CH498" s="117"/>
      <c r="CI498" s="117"/>
      <c r="CJ498" s="117"/>
      <c r="CK498" s="117"/>
      <c r="CL498" s="117"/>
      <c r="CM498" s="117"/>
      <c r="CN498" s="117"/>
      <c r="CO498" s="117"/>
      <c r="CP498" s="117"/>
      <c r="CQ498" s="117"/>
      <c r="CR498" s="117"/>
      <c r="CS498" s="117"/>
      <c r="CT498" s="117"/>
      <c r="CU498" s="117"/>
      <c r="CV498" s="117"/>
      <c r="CW498" s="117"/>
      <c r="CX498" s="117"/>
      <c r="CY498" s="117"/>
      <c r="CZ498" s="117"/>
      <c r="DA498" s="117"/>
      <c r="DB498" s="117"/>
      <c r="DC498" s="117"/>
      <c r="DD498" s="117"/>
      <c r="DE498" s="117"/>
      <c r="DF498" s="117"/>
      <c r="DG498" s="117"/>
      <c r="DH498" s="117"/>
      <c r="DI498" s="117"/>
      <c r="DJ498" s="117"/>
      <c r="DK498" s="117"/>
      <c r="DL498" s="117"/>
      <c r="DM498" s="117"/>
      <c r="DN498" s="117"/>
      <c r="DO498" s="117"/>
      <c r="DP498" s="117"/>
      <c r="DQ498" s="117"/>
      <c r="DR498" s="117"/>
      <c r="DS498" s="117"/>
      <c r="DT498" s="117"/>
      <c r="DU498" s="117"/>
      <c r="DV498" s="117"/>
      <c r="DW498" s="117"/>
      <c r="DX498" s="117"/>
      <c r="DY498" s="117"/>
      <c r="DZ498" s="117"/>
      <c r="EA498" s="117"/>
      <c r="EB498" s="117"/>
      <c r="EC498" s="117"/>
      <c r="ED498" s="117"/>
      <c r="EE498" s="117"/>
      <c r="EF498" s="117"/>
      <c r="EG498" s="117"/>
      <c r="EH498" s="117"/>
      <c r="EI498" s="117"/>
      <c r="EJ498" s="117"/>
      <c r="EK498" s="117"/>
      <c r="EL498" s="117"/>
      <c r="EM498" s="117"/>
      <c r="EN498" s="117"/>
      <c r="EO498" s="117"/>
      <c r="EP498" s="117"/>
      <c r="EQ498" s="117"/>
      <c r="ER498" s="117"/>
      <c r="ES498" s="117"/>
      <c r="ET498" s="117"/>
      <c r="EU498" s="117"/>
      <c r="EV498" s="117"/>
      <c r="EW498" s="117"/>
      <c r="EX498" s="117"/>
      <c r="EY498" s="117"/>
      <c r="EZ498" s="117"/>
      <c r="FA498" s="117"/>
      <c r="FB498" s="117"/>
      <c r="FC498" s="117"/>
      <c r="FD498" s="117"/>
      <c r="FE498" s="117"/>
      <c r="FF498" s="117"/>
      <c r="FG498" s="117"/>
      <c r="FH498" s="117"/>
      <c r="FI498" s="117"/>
      <c r="FJ498" s="117"/>
      <c r="FK498" s="117"/>
      <c r="FL498" s="117"/>
      <c r="FM498" s="117"/>
      <c r="FN498" s="117"/>
      <c r="FO498" s="117"/>
      <c r="FP498" s="117"/>
      <c r="FQ498" s="117"/>
      <c r="FR498" s="117"/>
      <c r="FS498" s="117"/>
      <c r="FT498" s="117"/>
      <c r="FU498" s="117"/>
      <c r="FV498" s="117"/>
      <c r="FW498" s="117"/>
      <c r="FX498" s="117"/>
      <c r="FY498" s="117"/>
      <c r="FZ498" s="117"/>
      <c r="GA498" s="117"/>
      <c r="GB498" s="117"/>
      <c r="GC498" s="117"/>
      <c r="GD498" s="117"/>
      <c r="GE498" s="117"/>
      <c r="GF498" s="117"/>
      <c r="GG498" s="117"/>
      <c r="GH498" s="117"/>
      <c r="GI498" s="117"/>
      <c r="GJ498" s="117"/>
      <c r="GK498" s="117"/>
      <c r="GL498" s="117"/>
      <c r="GM498" s="117"/>
      <c r="GN498" s="117"/>
      <c r="GO498" s="117"/>
      <c r="GP498" s="117"/>
      <c r="GQ498" s="117"/>
      <c r="GR498" s="117"/>
      <c r="GS498" s="117"/>
      <c r="GT498" s="117"/>
      <c r="GU498" s="117"/>
      <c r="GV498" s="117"/>
      <c r="GW498" s="117"/>
      <c r="GX498" s="117"/>
      <c r="GY498" s="117"/>
      <c r="GZ498" s="117"/>
      <c r="HA498" s="117"/>
      <c r="HB498" s="117"/>
      <c r="HC498" s="117"/>
      <c r="HD498" s="117"/>
      <c r="HE498" s="117"/>
      <c r="HF498" s="117"/>
      <c r="HG498" s="117"/>
      <c r="HH498" s="117"/>
      <c r="HI498" s="117"/>
      <c r="HJ498" s="117"/>
      <c r="HK498" s="117"/>
      <c r="HL498" s="117"/>
      <c r="HM498" s="117"/>
      <c r="HN498" s="117"/>
      <c r="HO498" s="117"/>
      <c r="HP498" s="117"/>
      <c r="HQ498" s="117"/>
      <c r="HR498" s="117"/>
      <c r="HS498" s="117"/>
      <c r="HT498" s="117"/>
      <c r="HU498" s="117"/>
      <c r="HV498" s="117"/>
      <c r="HW498" s="117"/>
      <c r="HX498" s="117"/>
      <c r="HY498" s="117"/>
      <c r="HZ498" s="117"/>
      <c r="IA498" s="117"/>
      <c r="IB498" s="117"/>
      <c r="IC498" s="117"/>
      <c r="ID498" s="117"/>
      <c r="IE498" s="117"/>
      <c r="IF498" s="117"/>
      <c r="IG498" s="117"/>
      <c r="IH498" s="117"/>
      <c r="II498" s="117"/>
      <c r="IJ498" s="117"/>
      <c r="IK498" s="117"/>
      <c r="IL498" s="117"/>
      <c r="IM498" s="117"/>
      <c r="IN498" s="117"/>
      <c r="IO498" s="117"/>
      <c r="IP498" s="117"/>
      <c r="IQ498" s="117"/>
      <c r="IR498" s="117"/>
      <c r="IS498" s="117"/>
      <c r="IT498" s="117"/>
      <c r="IU498" s="117"/>
      <c r="IV498" s="117"/>
      <c r="IW498" s="117"/>
    </row>
    <row r="499" customFormat="false" ht="12.75" hidden="false" customHeight="false" outlineLevel="0" collapsed="false">
      <c r="A499" s="117"/>
      <c r="B499" s="128"/>
      <c r="L499" s="117"/>
      <c r="M499" s="117"/>
      <c r="N499" s="117"/>
      <c r="O499" s="117"/>
      <c r="P499" s="117"/>
      <c r="Q499" s="117"/>
      <c r="R499" s="117"/>
      <c r="S499" s="117"/>
      <c r="T499" s="117"/>
      <c r="U499" s="117"/>
      <c r="V499" s="117"/>
      <c r="W499" s="117"/>
      <c r="X499" s="117"/>
      <c r="Y499" s="117"/>
      <c r="Z499" s="117"/>
      <c r="AA499" s="117"/>
      <c r="AB499" s="117"/>
      <c r="AC499" s="117"/>
      <c r="AD499" s="117"/>
      <c r="AE499" s="117"/>
      <c r="AF499" s="117"/>
      <c r="AG499" s="117"/>
      <c r="AH499" s="117"/>
      <c r="AI499" s="117"/>
      <c r="AJ499" s="117"/>
      <c r="AK499" s="117"/>
      <c r="AL499" s="117"/>
      <c r="AM499" s="117"/>
      <c r="AN499" s="117"/>
      <c r="AO499" s="117"/>
      <c r="AP499" s="117"/>
      <c r="AQ499" s="117"/>
      <c r="AR499" s="117"/>
      <c r="AS499" s="117"/>
      <c r="AT499" s="117"/>
      <c r="AU499" s="117"/>
      <c r="AV499" s="117"/>
      <c r="AW499" s="117"/>
      <c r="AX499" s="117"/>
      <c r="AY499" s="117"/>
      <c r="AZ499" s="117"/>
      <c r="BA499" s="117"/>
      <c r="BB499" s="117"/>
      <c r="BC499" s="117"/>
      <c r="BD499" s="117"/>
      <c r="BE499" s="117"/>
      <c r="BF499" s="117"/>
      <c r="BG499" s="117"/>
      <c r="BH499" s="117"/>
      <c r="BI499" s="117"/>
      <c r="BJ499" s="117"/>
      <c r="BK499" s="117"/>
      <c r="BL499" s="117"/>
      <c r="BM499" s="117"/>
      <c r="BN499" s="117"/>
      <c r="BO499" s="117"/>
      <c r="BP499" s="117"/>
      <c r="BQ499" s="117"/>
      <c r="BR499" s="117"/>
      <c r="BS499" s="117"/>
      <c r="BT499" s="117"/>
      <c r="BU499" s="117"/>
      <c r="BV499" s="117"/>
      <c r="BW499" s="117"/>
      <c r="BX499" s="117"/>
      <c r="BY499" s="117"/>
      <c r="BZ499" s="117"/>
      <c r="CA499" s="117"/>
      <c r="CB499" s="117"/>
      <c r="CC499" s="117"/>
      <c r="CD499" s="117"/>
      <c r="CE499" s="117"/>
      <c r="CF499" s="117"/>
      <c r="CG499" s="117"/>
      <c r="CH499" s="117"/>
      <c r="CI499" s="117"/>
      <c r="CJ499" s="117"/>
      <c r="CK499" s="117"/>
      <c r="CL499" s="117"/>
      <c r="CM499" s="117"/>
      <c r="CN499" s="117"/>
      <c r="CO499" s="117"/>
      <c r="CP499" s="117"/>
      <c r="CQ499" s="117"/>
      <c r="CR499" s="117"/>
      <c r="CS499" s="117"/>
      <c r="CT499" s="117"/>
      <c r="CU499" s="117"/>
      <c r="CV499" s="117"/>
      <c r="CW499" s="117"/>
      <c r="CX499" s="117"/>
      <c r="CY499" s="117"/>
      <c r="CZ499" s="117"/>
      <c r="DA499" s="117"/>
      <c r="DB499" s="117"/>
      <c r="DC499" s="117"/>
      <c r="DD499" s="117"/>
      <c r="DE499" s="117"/>
      <c r="DF499" s="117"/>
      <c r="DG499" s="117"/>
      <c r="DH499" s="117"/>
      <c r="DI499" s="117"/>
      <c r="DJ499" s="117"/>
      <c r="DK499" s="117"/>
      <c r="DL499" s="117"/>
      <c r="DM499" s="117"/>
      <c r="DN499" s="117"/>
      <c r="DO499" s="117"/>
      <c r="DP499" s="117"/>
      <c r="DQ499" s="117"/>
      <c r="DR499" s="117"/>
      <c r="DS499" s="117"/>
      <c r="DT499" s="117"/>
      <c r="DU499" s="117"/>
      <c r="DV499" s="117"/>
      <c r="DW499" s="117"/>
      <c r="DX499" s="117"/>
      <c r="DY499" s="117"/>
      <c r="DZ499" s="117"/>
      <c r="EA499" s="117"/>
      <c r="EB499" s="117"/>
      <c r="EC499" s="117"/>
      <c r="ED499" s="117"/>
      <c r="EE499" s="117"/>
      <c r="EF499" s="117"/>
      <c r="EG499" s="117"/>
      <c r="EH499" s="117"/>
      <c r="EI499" s="117"/>
      <c r="EJ499" s="117"/>
      <c r="EK499" s="117"/>
      <c r="EL499" s="117"/>
      <c r="EM499" s="117"/>
      <c r="EN499" s="117"/>
      <c r="EO499" s="117"/>
      <c r="EP499" s="117"/>
      <c r="EQ499" s="117"/>
      <c r="ER499" s="117"/>
      <c r="ES499" s="117"/>
      <c r="ET499" s="117"/>
      <c r="EU499" s="117"/>
      <c r="EV499" s="117"/>
      <c r="EW499" s="117"/>
      <c r="EX499" s="117"/>
      <c r="EY499" s="117"/>
      <c r="EZ499" s="117"/>
      <c r="FA499" s="117"/>
      <c r="FB499" s="117"/>
      <c r="FC499" s="117"/>
      <c r="FD499" s="117"/>
      <c r="FE499" s="117"/>
      <c r="FF499" s="117"/>
      <c r="FG499" s="117"/>
      <c r="FH499" s="117"/>
      <c r="FI499" s="117"/>
      <c r="FJ499" s="117"/>
      <c r="FK499" s="117"/>
      <c r="FL499" s="117"/>
      <c r="FM499" s="117"/>
      <c r="FN499" s="117"/>
      <c r="FO499" s="117"/>
      <c r="FP499" s="117"/>
      <c r="FQ499" s="117"/>
      <c r="FR499" s="117"/>
      <c r="FS499" s="117"/>
      <c r="FT499" s="117"/>
      <c r="FU499" s="117"/>
      <c r="FV499" s="117"/>
      <c r="FW499" s="117"/>
      <c r="FX499" s="117"/>
      <c r="FY499" s="117"/>
      <c r="FZ499" s="117"/>
      <c r="GA499" s="117"/>
      <c r="GB499" s="117"/>
      <c r="GC499" s="117"/>
      <c r="GD499" s="117"/>
      <c r="GE499" s="117"/>
      <c r="GF499" s="117"/>
      <c r="GG499" s="117"/>
      <c r="GH499" s="117"/>
      <c r="GI499" s="117"/>
      <c r="GJ499" s="117"/>
      <c r="GK499" s="117"/>
      <c r="GL499" s="117"/>
      <c r="GM499" s="117"/>
      <c r="GN499" s="117"/>
      <c r="GO499" s="117"/>
      <c r="GP499" s="117"/>
      <c r="GQ499" s="117"/>
      <c r="GR499" s="117"/>
      <c r="GS499" s="117"/>
      <c r="GT499" s="117"/>
      <c r="GU499" s="117"/>
      <c r="GV499" s="117"/>
      <c r="GW499" s="117"/>
      <c r="GX499" s="117"/>
      <c r="GY499" s="117"/>
      <c r="GZ499" s="117"/>
      <c r="HA499" s="117"/>
      <c r="HB499" s="117"/>
      <c r="HC499" s="117"/>
      <c r="HD499" s="117"/>
      <c r="HE499" s="117"/>
      <c r="HF499" s="117"/>
      <c r="HG499" s="117"/>
      <c r="HH499" s="117"/>
      <c r="HI499" s="117"/>
      <c r="HJ499" s="117"/>
      <c r="HK499" s="117"/>
      <c r="HL499" s="117"/>
      <c r="HM499" s="117"/>
      <c r="HN499" s="117"/>
      <c r="HO499" s="117"/>
      <c r="HP499" s="117"/>
      <c r="HQ499" s="117"/>
      <c r="HR499" s="117"/>
      <c r="HS499" s="117"/>
      <c r="HT499" s="117"/>
      <c r="HU499" s="117"/>
      <c r="HV499" s="117"/>
      <c r="HW499" s="117"/>
      <c r="HX499" s="117"/>
      <c r="HY499" s="117"/>
      <c r="HZ499" s="117"/>
      <c r="IA499" s="117"/>
      <c r="IB499" s="117"/>
      <c r="IC499" s="117"/>
      <c r="ID499" s="117"/>
      <c r="IE499" s="117"/>
      <c r="IF499" s="117"/>
      <c r="IG499" s="117"/>
      <c r="IH499" s="117"/>
      <c r="II499" s="117"/>
      <c r="IJ499" s="117"/>
      <c r="IK499" s="117"/>
      <c r="IL499" s="117"/>
      <c r="IM499" s="117"/>
      <c r="IN499" s="117"/>
      <c r="IO499" s="117"/>
      <c r="IP499" s="117"/>
      <c r="IQ499" s="117"/>
      <c r="IR499" s="117"/>
      <c r="IS499" s="117"/>
      <c r="IT499" s="117"/>
      <c r="IU499" s="117"/>
      <c r="IV499" s="117"/>
      <c r="IW499" s="117"/>
    </row>
    <row r="500" customFormat="false" ht="12.75" hidden="false" customHeight="false" outlineLevel="0" collapsed="false">
      <c r="A500" s="117"/>
      <c r="B500" s="128"/>
      <c r="L500" s="117"/>
      <c r="M500" s="117"/>
      <c r="N500" s="117"/>
      <c r="O500" s="117"/>
      <c r="P500" s="117"/>
      <c r="Q500" s="117"/>
      <c r="R500" s="117"/>
      <c r="S500" s="117"/>
      <c r="T500" s="117"/>
      <c r="U500" s="117"/>
      <c r="V500" s="117"/>
      <c r="W500" s="117"/>
      <c r="X500" s="117"/>
      <c r="Y500" s="117"/>
      <c r="Z500" s="117"/>
      <c r="AA500" s="117"/>
      <c r="AB500" s="117"/>
      <c r="AC500" s="117"/>
      <c r="AD500" s="117"/>
      <c r="AE500" s="117"/>
      <c r="AF500" s="117"/>
      <c r="AG500" s="117"/>
      <c r="AH500" s="117"/>
      <c r="AI500" s="117"/>
      <c r="AJ500" s="117"/>
      <c r="AK500" s="117"/>
      <c r="AL500" s="117"/>
      <c r="AM500" s="117"/>
      <c r="AN500" s="117"/>
      <c r="AO500" s="117"/>
      <c r="AP500" s="117"/>
      <c r="AQ500" s="117"/>
      <c r="AR500" s="117"/>
      <c r="AS500" s="117"/>
      <c r="AT500" s="117"/>
      <c r="AU500" s="117"/>
      <c r="AV500" s="117"/>
      <c r="AW500" s="117"/>
      <c r="AX500" s="117"/>
      <c r="AY500" s="117"/>
      <c r="AZ500" s="117"/>
      <c r="BA500" s="117"/>
      <c r="BB500" s="117"/>
      <c r="BC500" s="117"/>
      <c r="BD500" s="117"/>
      <c r="BE500" s="117"/>
      <c r="BF500" s="117"/>
      <c r="BG500" s="117"/>
      <c r="BH500" s="117"/>
      <c r="BI500" s="117"/>
      <c r="BJ500" s="117"/>
      <c r="BK500" s="117"/>
      <c r="BL500" s="117"/>
      <c r="BM500" s="117"/>
      <c r="BN500" s="117"/>
      <c r="BO500" s="117"/>
      <c r="BP500" s="117"/>
      <c r="BQ500" s="117"/>
      <c r="BR500" s="117"/>
      <c r="BS500" s="117"/>
      <c r="BT500" s="117"/>
      <c r="BU500" s="117"/>
      <c r="BV500" s="117"/>
      <c r="BW500" s="117"/>
      <c r="BX500" s="117"/>
      <c r="BY500" s="117"/>
      <c r="BZ500" s="117"/>
      <c r="CA500" s="117"/>
      <c r="CB500" s="117"/>
      <c r="CC500" s="117"/>
      <c r="CD500" s="117"/>
      <c r="CE500" s="117"/>
      <c r="CF500" s="117"/>
      <c r="CG500" s="117"/>
      <c r="CH500" s="117"/>
      <c r="CI500" s="117"/>
      <c r="CJ500" s="117"/>
      <c r="CK500" s="117"/>
      <c r="CL500" s="117"/>
      <c r="CM500" s="117"/>
      <c r="CN500" s="117"/>
      <c r="CO500" s="117"/>
      <c r="CP500" s="117"/>
      <c r="CQ500" s="117"/>
      <c r="CR500" s="117"/>
      <c r="CS500" s="117"/>
      <c r="CT500" s="117"/>
      <c r="CU500" s="117"/>
      <c r="CV500" s="117"/>
      <c r="CW500" s="117"/>
      <c r="CX500" s="117"/>
      <c r="CY500" s="117"/>
      <c r="CZ500" s="117"/>
      <c r="DA500" s="117"/>
      <c r="DB500" s="117"/>
      <c r="DC500" s="117"/>
      <c r="DD500" s="117"/>
      <c r="DE500" s="117"/>
      <c r="DF500" s="117"/>
      <c r="DG500" s="117"/>
      <c r="DH500" s="117"/>
      <c r="DI500" s="117"/>
      <c r="DJ500" s="117"/>
      <c r="DK500" s="117"/>
      <c r="DL500" s="117"/>
      <c r="DM500" s="117"/>
      <c r="DN500" s="117"/>
      <c r="DO500" s="117"/>
      <c r="DP500" s="117"/>
      <c r="DQ500" s="117"/>
      <c r="DR500" s="117"/>
      <c r="DS500" s="117"/>
      <c r="DT500" s="117"/>
      <c r="DU500" s="117"/>
      <c r="DV500" s="117"/>
      <c r="DW500" s="117"/>
      <c r="DX500" s="117"/>
      <c r="DY500" s="117"/>
      <c r="DZ500" s="117"/>
      <c r="EA500" s="117"/>
      <c r="EB500" s="117"/>
      <c r="EC500" s="117"/>
      <c r="ED500" s="117"/>
      <c r="EE500" s="117"/>
      <c r="EF500" s="117"/>
      <c r="EG500" s="117"/>
      <c r="EH500" s="117"/>
      <c r="EI500" s="117"/>
      <c r="EJ500" s="117"/>
      <c r="EK500" s="117"/>
      <c r="EL500" s="117"/>
      <c r="EM500" s="117"/>
      <c r="EN500" s="117"/>
      <c r="EO500" s="117"/>
      <c r="EP500" s="117"/>
      <c r="EQ500" s="117"/>
      <c r="ER500" s="117"/>
      <c r="ES500" s="117"/>
      <c r="ET500" s="117"/>
      <c r="EU500" s="117"/>
      <c r="EV500" s="117"/>
      <c r="EW500" s="117"/>
      <c r="EX500" s="117"/>
      <c r="EY500" s="117"/>
      <c r="EZ500" s="117"/>
      <c r="FA500" s="117"/>
      <c r="FB500" s="117"/>
      <c r="FC500" s="117"/>
      <c r="FD500" s="117"/>
      <c r="FE500" s="117"/>
      <c r="FF500" s="117"/>
      <c r="FG500" s="117"/>
      <c r="FH500" s="117"/>
      <c r="FI500" s="117"/>
      <c r="FJ500" s="117"/>
      <c r="FK500" s="117"/>
      <c r="FL500" s="117"/>
      <c r="FM500" s="117"/>
      <c r="FN500" s="117"/>
      <c r="FO500" s="117"/>
      <c r="FP500" s="117"/>
      <c r="FQ500" s="117"/>
      <c r="FR500" s="117"/>
      <c r="FS500" s="117"/>
      <c r="FT500" s="117"/>
      <c r="FU500" s="117"/>
      <c r="FV500" s="117"/>
      <c r="FW500" s="117"/>
      <c r="FX500" s="117"/>
      <c r="FY500" s="117"/>
      <c r="FZ500" s="117"/>
      <c r="GA500" s="117"/>
      <c r="GB500" s="117"/>
      <c r="GC500" s="117"/>
      <c r="GD500" s="117"/>
      <c r="GE500" s="117"/>
      <c r="GF500" s="117"/>
      <c r="GG500" s="117"/>
      <c r="GH500" s="117"/>
      <c r="GI500" s="117"/>
      <c r="GJ500" s="117"/>
      <c r="GK500" s="117"/>
      <c r="GL500" s="117"/>
      <c r="GM500" s="117"/>
      <c r="GN500" s="117"/>
      <c r="GO500" s="117"/>
      <c r="GP500" s="117"/>
      <c r="GQ500" s="117"/>
      <c r="GR500" s="117"/>
      <c r="GS500" s="117"/>
      <c r="GT500" s="117"/>
      <c r="GU500" s="117"/>
      <c r="GV500" s="117"/>
      <c r="GW500" s="117"/>
      <c r="GX500" s="117"/>
      <c r="GY500" s="117"/>
      <c r="GZ500" s="117"/>
      <c r="HA500" s="117"/>
      <c r="HB500" s="117"/>
      <c r="HC500" s="117"/>
      <c r="HD500" s="117"/>
      <c r="HE500" s="117"/>
      <c r="HF500" s="117"/>
      <c r="HG500" s="117"/>
      <c r="HH500" s="117"/>
      <c r="HI500" s="117"/>
      <c r="HJ500" s="117"/>
      <c r="HK500" s="117"/>
      <c r="HL500" s="117"/>
      <c r="HM500" s="117"/>
      <c r="HN500" s="117"/>
      <c r="HO500" s="117"/>
      <c r="HP500" s="117"/>
      <c r="HQ500" s="117"/>
      <c r="HR500" s="117"/>
      <c r="HS500" s="117"/>
      <c r="HT500" s="117"/>
      <c r="HU500" s="117"/>
      <c r="HV500" s="117"/>
      <c r="HW500" s="117"/>
      <c r="HX500" s="117"/>
      <c r="HY500" s="117"/>
      <c r="HZ500" s="117"/>
      <c r="IA500" s="117"/>
      <c r="IB500" s="117"/>
      <c r="IC500" s="117"/>
      <c r="ID500" s="117"/>
      <c r="IE500" s="117"/>
      <c r="IF500" s="117"/>
      <c r="IG500" s="117"/>
      <c r="IH500" s="117"/>
      <c r="II500" s="117"/>
      <c r="IJ500" s="117"/>
      <c r="IK500" s="117"/>
      <c r="IL500" s="117"/>
      <c r="IM500" s="117"/>
      <c r="IN500" s="117"/>
      <c r="IO500" s="117"/>
      <c r="IP500" s="117"/>
      <c r="IQ500" s="117"/>
      <c r="IR500" s="117"/>
      <c r="IS500" s="117"/>
      <c r="IT500" s="117"/>
      <c r="IU500" s="117"/>
      <c r="IV500" s="117"/>
      <c r="IW500" s="117"/>
    </row>
    <row r="501" customFormat="false" ht="12.75" hidden="false" customHeight="false" outlineLevel="0" collapsed="false">
      <c r="A501" s="117"/>
      <c r="B501" s="128"/>
      <c r="L501" s="117"/>
      <c r="M501" s="117"/>
      <c r="N501" s="117"/>
      <c r="O501" s="117"/>
      <c r="P501" s="117"/>
      <c r="Q501" s="117"/>
      <c r="R501" s="117"/>
      <c r="S501" s="117"/>
      <c r="T501" s="117"/>
      <c r="U501" s="117"/>
      <c r="V501" s="117"/>
      <c r="W501" s="117"/>
      <c r="X501" s="117"/>
      <c r="Y501" s="117"/>
      <c r="Z501" s="117"/>
      <c r="AA501" s="117"/>
      <c r="AB501" s="117"/>
      <c r="AC501" s="117"/>
      <c r="AD501" s="117"/>
      <c r="AE501" s="117"/>
      <c r="AF501" s="117"/>
      <c r="AG501" s="117"/>
      <c r="AH501" s="117"/>
      <c r="AI501" s="117"/>
      <c r="AJ501" s="117"/>
      <c r="AK501" s="117"/>
      <c r="AL501" s="117"/>
      <c r="AM501" s="117"/>
      <c r="AN501" s="117"/>
      <c r="AO501" s="117"/>
      <c r="AP501" s="117"/>
      <c r="AQ501" s="117"/>
      <c r="AR501" s="117"/>
      <c r="AS501" s="117"/>
      <c r="AT501" s="117"/>
      <c r="AU501" s="117"/>
      <c r="AV501" s="117"/>
      <c r="AW501" s="117"/>
      <c r="AX501" s="117"/>
      <c r="AY501" s="117"/>
      <c r="AZ501" s="117"/>
      <c r="BA501" s="117"/>
      <c r="BB501" s="117"/>
      <c r="BC501" s="117"/>
      <c r="BD501" s="117"/>
      <c r="BE501" s="117"/>
      <c r="BF501" s="117"/>
      <c r="BG501" s="117"/>
      <c r="BH501" s="117"/>
      <c r="BI501" s="117"/>
      <c r="BJ501" s="117"/>
      <c r="BK501" s="117"/>
      <c r="BL501" s="117"/>
      <c r="BM501" s="117"/>
      <c r="BN501" s="117"/>
      <c r="BO501" s="117"/>
      <c r="BP501" s="117"/>
      <c r="BQ501" s="117"/>
      <c r="BR501" s="117"/>
      <c r="BS501" s="117"/>
      <c r="BT501" s="117"/>
      <c r="BU501" s="117"/>
      <c r="BV501" s="117"/>
      <c r="BW501" s="117"/>
      <c r="BX501" s="117"/>
      <c r="BY501" s="117"/>
      <c r="BZ501" s="117"/>
      <c r="CA501" s="117"/>
      <c r="CB501" s="117"/>
      <c r="CC501" s="117"/>
      <c r="CD501" s="117"/>
      <c r="CE501" s="117"/>
      <c r="CF501" s="117"/>
      <c r="CG501" s="117"/>
      <c r="CH501" s="117"/>
      <c r="CI501" s="117"/>
      <c r="CJ501" s="117"/>
      <c r="CK501" s="117"/>
      <c r="CL501" s="117"/>
      <c r="CM501" s="117"/>
      <c r="CN501" s="117"/>
      <c r="CO501" s="117"/>
      <c r="CP501" s="117"/>
      <c r="CQ501" s="117"/>
      <c r="CR501" s="117"/>
      <c r="CS501" s="117"/>
      <c r="CT501" s="117"/>
      <c r="CU501" s="117"/>
      <c r="CV501" s="117"/>
      <c r="CW501" s="117"/>
      <c r="CX501" s="117"/>
      <c r="CY501" s="117"/>
      <c r="CZ501" s="117"/>
      <c r="DA501" s="117"/>
      <c r="DB501" s="117"/>
      <c r="DC501" s="117"/>
      <c r="DD501" s="117"/>
      <c r="DE501" s="117"/>
      <c r="DF501" s="117"/>
      <c r="DG501" s="117"/>
      <c r="DH501" s="117"/>
      <c r="DI501" s="117"/>
      <c r="DJ501" s="117"/>
      <c r="DK501" s="117"/>
      <c r="DL501" s="117"/>
      <c r="DM501" s="117"/>
      <c r="DN501" s="117"/>
      <c r="DO501" s="117"/>
      <c r="DP501" s="117"/>
      <c r="DQ501" s="117"/>
      <c r="DR501" s="117"/>
      <c r="DS501" s="117"/>
      <c r="DT501" s="117"/>
      <c r="DU501" s="117"/>
      <c r="DV501" s="117"/>
      <c r="DW501" s="117"/>
      <c r="DX501" s="117"/>
      <c r="DY501" s="117"/>
      <c r="DZ501" s="117"/>
      <c r="EA501" s="117"/>
      <c r="EB501" s="117"/>
      <c r="EC501" s="117"/>
      <c r="ED501" s="117"/>
      <c r="EE501" s="117"/>
      <c r="EF501" s="117"/>
      <c r="EG501" s="117"/>
      <c r="EH501" s="117"/>
      <c r="EI501" s="117"/>
      <c r="EJ501" s="117"/>
      <c r="EK501" s="117"/>
      <c r="EL501" s="117"/>
      <c r="EM501" s="117"/>
      <c r="EN501" s="117"/>
      <c r="EO501" s="117"/>
      <c r="EP501" s="117"/>
      <c r="EQ501" s="117"/>
      <c r="ER501" s="117"/>
      <c r="ES501" s="117"/>
      <c r="ET501" s="117"/>
      <c r="EU501" s="117"/>
      <c r="EV501" s="117"/>
      <c r="EW501" s="117"/>
      <c r="EX501" s="117"/>
      <c r="EY501" s="117"/>
      <c r="EZ501" s="117"/>
      <c r="FA501" s="117"/>
      <c r="FB501" s="117"/>
      <c r="FC501" s="117"/>
      <c r="FD501" s="117"/>
      <c r="FE501" s="117"/>
      <c r="FF501" s="117"/>
      <c r="FG501" s="117"/>
      <c r="FH501" s="117"/>
      <c r="FI501" s="117"/>
      <c r="FJ501" s="117"/>
      <c r="FK501" s="117"/>
      <c r="FL501" s="117"/>
      <c r="FM501" s="117"/>
      <c r="FN501" s="117"/>
      <c r="FO501" s="117"/>
      <c r="FP501" s="117"/>
      <c r="FQ501" s="117"/>
      <c r="FR501" s="117"/>
      <c r="FS501" s="117"/>
      <c r="FT501" s="117"/>
      <c r="FU501" s="117"/>
      <c r="FV501" s="117"/>
      <c r="FW501" s="117"/>
      <c r="FX501" s="117"/>
      <c r="FY501" s="117"/>
      <c r="FZ501" s="117"/>
      <c r="GA501" s="117"/>
      <c r="GB501" s="117"/>
      <c r="GC501" s="117"/>
      <c r="GD501" s="117"/>
      <c r="GE501" s="117"/>
      <c r="GF501" s="117"/>
      <c r="GG501" s="117"/>
      <c r="GH501" s="117"/>
      <c r="GI501" s="117"/>
      <c r="GJ501" s="117"/>
      <c r="GK501" s="117"/>
      <c r="GL501" s="117"/>
      <c r="GM501" s="117"/>
      <c r="GN501" s="117"/>
      <c r="GO501" s="117"/>
      <c r="GP501" s="117"/>
      <c r="GQ501" s="117"/>
      <c r="GR501" s="117"/>
      <c r="GS501" s="117"/>
      <c r="GT501" s="117"/>
      <c r="GU501" s="117"/>
      <c r="GV501" s="117"/>
      <c r="GW501" s="117"/>
      <c r="GX501" s="117"/>
      <c r="GY501" s="117"/>
      <c r="GZ501" s="117"/>
      <c r="HA501" s="117"/>
      <c r="HB501" s="117"/>
      <c r="HC501" s="117"/>
      <c r="HD501" s="117"/>
      <c r="HE501" s="117"/>
      <c r="HF501" s="117"/>
      <c r="HG501" s="117"/>
      <c r="HH501" s="117"/>
      <c r="HI501" s="117"/>
      <c r="HJ501" s="117"/>
      <c r="HK501" s="117"/>
      <c r="HL501" s="117"/>
      <c r="HM501" s="117"/>
      <c r="HN501" s="117"/>
      <c r="HO501" s="117"/>
      <c r="HP501" s="117"/>
      <c r="HQ501" s="117"/>
      <c r="HR501" s="117"/>
      <c r="HS501" s="117"/>
      <c r="HT501" s="117"/>
      <c r="HU501" s="117"/>
      <c r="HV501" s="117"/>
      <c r="HW501" s="117"/>
      <c r="HX501" s="117"/>
      <c r="HY501" s="117"/>
      <c r="HZ501" s="117"/>
      <c r="IA501" s="117"/>
      <c r="IB501" s="117"/>
      <c r="IC501" s="117"/>
      <c r="ID501" s="117"/>
      <c r="IE501" s="117"/>
      <c r="IF501" s="117"/>
      <c r="IG501" s="117"/>
      <c r="IH501" s="117"/>
      <c r="II501" s="117"/>
      <c r="IJ501" s="117"/>
      <c r="IK501" s="117"/>
      <c r="IL501" s="117"/>
      <c r="IM501" s="117"/>
      <c r="IN501" s="117"/>
      <c r="IO501" s="117"/>
      <c r="IP501" s="117"/>
      <c r="IQ501" s="117"/>
      <c r="IR501" s="117"/>
      <c r="IS501" s="117"/>
      <c r="IT501" s="117"/>
      <c r="IU501" s="117"/>
      <c r="IV501" s="117"/>
      <c r="IW501" s="117"/>
    </row>
    <row r="502" customFormat="false" ht="12.75" hidden="false" customHeight="false" outlineLevel="0" collapsed="false">
      <c r="A502" s="117"/>
      <c r="B502" s="128"/>
      <c r="L502" s="117"/>
      <c r="M502" s="117"/>
      <c r="N502" s="117"/>
      <c r="O502" s="117"/>
      <c r="P502" s="117"/>
      <c r="Q502" s="117"/>
      <c r="R502" s="117"/>
      <c r="S502" s="117"/>
      <c r="T502" s="117"/>
      <c r="U502" s="117"/>
      <c r="V502" s="117"/>
      <c r="W502" s="117"/>
      <c r="X502" s="117"/>
      <c r="Y502" s="117"/>
      <c r="Z502" s="117"/>
      <c r="AA502" s="117"/>
      <c r="AB502" s="117"/>
      <c r="AC502" s="117"/>
      <c r="AD502" s="117"/>
      <c r="AE502" s="117"/>
      <c r="AF502" s="117"/>
      <c r="AG502" s="117"/>
      <c r="AH502" s="117"/>
      <c r="AI502" s="117"/>
      <c r="AJ502" s="117"/>
      <c r="AK502" s="117"/>
      <c r="AL502" s="117"/>
      <c r="AM502" s="117"/>
      <c r="AN502" s="117"/>
      <c r="AO502" s="117"/>
      <c r="AP502" s="117"/>
      <c r="AQ502" s="117"/>
      <c r="AR502" s="117"/>
      <c r="AS502" s="117"/>
      <c r="AT502" s="117"/>
      <c r="AU502" s="117"/>
      <c r="AV502" s="117"/>
      <c r="AW502" s="117"/>
      <c r="AX502" s="117"/>
      <c r="AY502" s="117"/>
      <c r="AZ502" s="117"/>
      <c r="BA502" s="117"/>
      <c r="BB502" s="117"/>
      <c r="BC502" s="117"/>
      <c r="BD502" s="117"/>
      <c r="BE502" s="117"/>
      <c r="BF502" s="117"/>
      <c r="BG502" s="117"/>
      <c r="BH502" s="117"/>
      <c r="BI502" s="117"/>
      <c r="BJ502" s="117"/>
      <c r="BK502" s="117"/>
      <c r="BL502" s="117"/>
      <c r="BM502" s="117"/>
      <c r="BN502" s="117"/>
      <c r="BO502" s="117"/>
      <c r="BP502" s="117"/>
      <c r="BQ502" s="117"/>
      <c r="BR502" s="117"/>
      <c r="BS502" s="117"/>
      <c r="BT502" s="117"/>
      <c r="BU502" s="117"/>
      <c r="BV502" s="117"/>
      <c r="BW502" s="117"/>
      <c r="BX502" s="117"/>
      <c r="BY502" s="117"/>
      <c r="BZ502" s="117"/>
      <c r="CA502" s="117"/>
      <c r="CB502" s="117"/>
      <c r="CC502" s="117"/>
      <c r="CD502" s="117"/>
      <c r="CE502" s="117"/>
      <c r="CF502" s="117"/>
      <c r="CG502" s="117"/>
      <c r="CH502" s="117"/>
      <c r="CI502" s="117"/>
      <c r="CJ502" s="117"/>
      <c r="CK502" s="117"/>
      <c r="CL502" s="117"/>
      <c r="CM502" s="117"/>
      <c r="CN502" s="117"/>
      <c r="CO502" s="117"/>
      <c r="CP502" s="117"/>
      <c r="CQ502" s="117"/>
      <c r="CR502" s="117"/>
      <c r="CS502" s="117"/>
      <c r="CT502" s="117"/>
      <c r="CU502" s="117"/>
      <c r="CV502" s="117"/>
      <c r="CW502" s="117"/>
      <c r="CX502" s="117"/>
      <c r="CY502" s="117"/>
      <c r="CZ502" s="117"/>
      <c r="DA502" s="117"/>
      <c r="DB502" s="117"/>
      <c r="DC502" s="117"/>
      <c r="DD502" s="117"/>
      <c r="DE502" s="117"/>
      <c r="DF502" s="117"/>
      <c r="DG502" s="117"/>
      <c r="DH502" s="117"/>
      <c r="DI502" s="117"/>
      <c r="DJ502" s="117"/>
      <c r="DK502" s="117"/>
      <c r="DL502" s="117"/>
      <c r="DM502" s="117"/>
      <c r="DN502" s="117"/>
      <c r="DO502" s="117"/>
      <c r="DP502" s="117"/>
      <c r="DQ502" s="117"/>
      <c r="DR502" s="117"/>
      <c r="DS502" s="117"/>
      <c r="DT502" s="117"/>
      <c r="DU502" s="117"/>
      <c r="DV502" s="117"/>
      <c r="DW502" s="117"/>
      <c r="DX502" s="117"/>
      <c r="DY502" s="117"/>
      <c r="DZ502" s="117"/>
      <c r="EA502" s="117"/>
      <c r="EB502" s="117"/>
      <c r="EC502" s="117"/>
      <c r="ED502" s="117"/>
      <c r="EE502" s="117"/>
      <c r="EF502" s="117"/>
      <c r="EG502" s="117"/>
      <c r="EH502" s="117"/>
      <c r="EI502" s="117"/>
      <c r="EJ502" s="117"/>
      <c r="EK502" s="117"/>
      <c r="EL502" s="117"/>
      <c r="EM502" s="117"/>
      <c r="EN502" s="117"/>
      <c r="EO502" s="117"/>
      <c r="EP502" s="117"/>
      <c r="EQ502" s="117"/>
      <c r="ER502" s="117"/>
      <c r="ES502" s="117"/>
      <c r="ET502" s="117"/>
      <c r="EU502" s="117"/>
      <c r="EV502" s="117"/>
      <c r="EW502" s="117"/>
      <c r="EX502" s="117"/>
      <c r="EY502" s="117"/>
      <c r="EZ502" s="117"/>
      <c r="FA502" s="117"/>
      <c r="FB502" s="117"/>
      <c r="FC502" s="117"/>
      <c r="FD502" s="117"/>
      <c r="FE502" s="117"/>
      <c r="FF502" s="117"/>
      <c r="FG502" s="117"/>
      <c r="FH502" s="117"/>
      <c r="FI502" s="117"/>
      <c r="FJ502" s="117"/>
      <c r="FK502" s="117"/>
      <c r="FL502" s="117"/>
      <c r="FM502" s="117"/>
      <c r="FN502" s="117"/>
      <c r="FO502" s="117"/>
      <c r="FP502" s="117"/>
      <c r="FQ502" s="117"/>
      <c r="FR502" s="117"/>
      <c r="FS502" s="117"/>
      <c r="FT502" s="117"/>
      <c r="FU502" s="117"/>
      <c r="FV502" s="117"/>
      <c r="FW502" s="117"/>
      <c r="FX502" s="117"/>
      <c r="FY502" s="117"/>
      <c r="FZ502" s="117"/>
      <c r="GA502" s="117"/>
      <c r="GB502" s="117"/>
      <c r="GC502" s="117"/>
      <c r="GD502" s="117"/>
      <c r="GE502" s="117"/>
      <c r="GF502" s="117"/>
      <c r="GG502" s="117"/>
      <c r="GH502" s="117"/>
      <c r="GI502" s="117"/>
      <c r="GJ502" s="117"/>
      <c r="GK502" s="117"/>
      <c r="GL502" s="117"/>
      <c r="GM502" s="117"/>
      <c r="GN502" s="117"/>
      <c r="GO502" s="117"/>
      <c r="GP502" s="117"/>
      <c r="GQ502" s="117"/>
      <c r="GR502" s="117"/>
      <c r="GS502" s="117"/>
      <c r="GT502" s="117"/>
      <c r="GU502" s="117"/>
      <c r="GV502" s="117"/>
      <c r="GW502" s="117"/>
      <c r="GX502" s="117"/>
      <c r="GY502" s="117"/>
      <c r="GZ502" s="117"/>
      <c r="HA502" s="117"/>
      <c r="HB502" s="117"/>
      <c r="HC502" s="117"/>
      <c r="HD502" s="117"/>
      <c r="HE502" s="117"/>
      <c r="HF502" s="117"/>
      <c r="HG502" s="117"/>
      <c r="HH502" s="117"/>
      <c r="HI502" s="117"/>
      <c r="HJ502" s="117"/>
      <c r="HK502" s="117"/>
      <c r="HL502" s="117"/>
      <c r="HM502" s="117"/>
      <c r="HN502" s="117"/>
      <c r="HO502" s="117"/>
      <c r="HP502" s="117"/>
      <c r="HQ502" s="117"/>
      <c r="HR502" s="117"/>
      <c r="HS502" s="117"/>
      <c r="HT502" s="117"/>
      <c r="HU502" s="117"/>
      <c r="HV502" s="117"/>
      <c r="HW502" s="117"/>
      <c r="HX502" s="117"/>
      <c r="HY502" s="117"/>
      <c r="HZ502" s="117"/>
      <c r="IA502" s="117"/>
      <c r="IB502" s="117"/>
      <c r="IC502" s="117"/>
      <c r="ID502" s="117"/>
      <c r="IE502" s="117"/>
      <c r="IF502" s="117"/>
      <c r="IG502" s="117"/>
      <c r="IH502" s="117"/>
      <c r="II502" s="117"/>
      <c r="IJ502" s="117"/>
      <c r="IK502" s="117"/>
      <c r="IL502" s="117"/>
      <c r="IM502" s="117"/>
      <c r="IN502" s="117"/>
      <c r="IO502" s="117"/>
      <c r="IP502" s="117"/>
      <c r="IQ502" s="117"/>
      <c r="IR502" s="117"/>
      <c r="IS502" s="117"/>
      <c r="IT502" s="117"/>
      <c r="IU502" s="117"/>
      <c r="IV502" s="117"/>
      <c r="IW502" s="117"/>
    </row>
    <row r="503" customFormat="false" ht="12.75" hidden="false" customHeight="false" outlineLevel="0" collapsed="false">
      <c r="A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  <c r="AA503" s="117"/>
      <c r="AB503" s="117"/>
      <c r="AC503" s="117"/>
      <c r="AD503" s="117"/>
      <c r="AE503" s="117"/>
      <c r="AF503" s="117"/>
      <c r="AG503" s="117"/>
      <c r="AH503" s="117"/>
      <c r="AI503" s="117"/>
      <c r="AJ503" s="117"/>
      <c r="AK503" s="117"/>
      <c r="AL503" s="117"/>
      <c r="AM503" s="117"/>
      <c r="AN503" s="117"/>
      <c r="AO503" s="117"/>
      <c r="AP503" s="117"/>
      <c r="AQ503" s="117"/>
      <c r="AR503" s="117"/>
      <c r="AS503" s="117"/>
      <c r="AT503" s="117"/>
      <c r="AU503" s="117"/>
      <c r="AV503" s="117"/>
      <c r="AW503" s="117"/>
      <c r="AX503" s="117"/>
      <c r="AY503" s="117"/>
      <c r="AZ503" s="117"/>
      <c r="BA503" s="117"/>
      <c r="BB503" s="117"/>
      <c r="BC503" s="117"/>
      <c r="BD503" s="117"/>
      <c r="BE503" s="117"/>
      <c r="BF503" s="117"/>
      <c r="BG503" s="117"/>
      <c r="BH503" s="117"/>
      <c r="BI503" s="117"/>
      <c r="BJ503" s="117"/>
      <c r="BK503" s="117"/>
      <c r="BL503" s="117"/>
      <c r="BM503" s="117"/>
      <c r="BN503" s="117"/>
      <c r="BO503" s="117"/>
      <c r="BP503" s="117"/>
      <c r="BQ503" s="117"/>
      <c r="BR503" s="117"/>
      <c r="BS503" s="117"/>
      <c r="BT503" s="117"/>
      <c r="BU503" s="117"/>
      <c r="BV503" s="117"/>
      <c r="BW503" s="117"/>
      <c r="BX503" s="117"/>
      <c r="BY503" s="117"/>
      <c r="BZ503" s="117"/>
      <c r="CA503" s="117"/>
      <c r="CB503" s="117"/>
      <c r="CC503" s="117"/>
      <c r="CD503" s="117"/>
      <c r="CE503" s="117"/>
      <c r="CF503" s="117"/>
      <c r="CG503" s="117"/>
      <c r="CH503" s="117"/>
      <c r="CI503" s="117"/>
      <c r="CJ503" s="117"/>
      <c r="CK503" s="117"/>
      <c r="CL503" s="117"/>
      <c r="CM503" s="117"/>
      <c r="CN503" s="117"/>
      <c r="CO503" s="117"/>
      <c r="CP503" s="117"/>
      <c r="CQ503" s="117"/>
      <c r="CR503" s="117"/>
      <c r="CS503" s="117"/>
      <c r="CT503" s="117"/>
      <c r="CU503" s="117"/>
      <c r="CV503" s="117"/>
      <c r="CW503" s="117"/>
      <c r="CX503" s="117"/>
      <c r="CY503" s="117"/>
      <c r="CZ503" s="117"/>
      <c r="DA503" s="117"/>
      <c r="DB503" s="117"/>
      <c r="DC503" s="117"/>
      <c r="DD503" s="117"/>
      <c r="DE503" s="117"/>
      <c r="DF503" s="117"/>
      <c r="DG503" s="117"/>
      <c r="DH503" s="117"/>
      <c r="DI503" s="117"/>
      <c r="DJ503" s="117"/>
      <c r="DK503" s="117"/>
      <c r="DL503" s="117"/>
      <c r="DM503" s="117"/>
      <c r="DN503" s="117"/>
      <c r="DO503" s="117"/>
      <c r="DP503" s="117"/>
      <c r="DQ503" s="117"/>
      <c r="DR503" s="117"/>
      <c r="DS503" s="117"/>
      <c r="DT503" s="117"/>
      <c r="DU503" s="117"/>
      <c r="DV503" s="117"/>
      <c r="DW503" s="117"/>
      <c r="DX503" s="117"/>
      <c r="DY503" s="117"/>
      <c r="DZ503" s="117"/>
      <c r="EA503" s="117"/>
      <c r="EB503" s="117"/>
      <c r="EC503" s="117"/>
      <c r="ED503" s="117"/>
      <c r="EE503" s="117"/>
      <c r="EF503" s="117"/>
      <c r="EG503" s="117"/>
      <c r="EH503" s="117"/>
      <c r="EI503" s="117"/>
      <c r="EJ503" s="117"/>
      <c r="EK503" s="117"/>
      <c r="EL503" s="117"/>
      <c r="EM503" s="117"/>
      <c r="EN503" s="117"/>
      <c r="EO503" s="117"/>
      <c r="EP503" s="117"/>
      <c r="EQ503" s="117"/>
      <c r="ER503" s="117"/>
      <c r="ES503" s="117"/>
      <c r="ET503" s="117"/>
      <c r="EU503" s="117"/>
      <c r="EV503" s="117"/>
      <c r="EW503" s="117"/>
      <c r="EX503" s="117"/>
      <c r="EY503" s="117"/>
      <c r="EZ503" s="117"/>
      <c r="FA503" s="117"/>
      <c r="FB503" s="117"/>
      <c r="FC503" s="117"/>
      <c r="FD503" s="117"/>
      <c r="FE503" s="117"/>
      <c r="FF503" s="117"/>
      <c r="FG503" s="117"/>
      <c r="FH503" s="117"/>
      <c r="FI503" s="117"/>
      <c r="FJ503" s="117"/>
      <c r="FK503" s="117"/>
      <c r="FL503" s="117"/>
      <c r="FM503" s="117"/>
      <c r="FN503" s="117"/>
      <c r="FO503" s="117"/>
      <c r="FP503" s="117"/>
      <c r="FQ503" s="117"/>
      <c r="FR503" s="117"/>
      <c r="FS503" s="117"/>
      <c r="FT503" s="117"/>
      <c r="FU503" s="117"/>
      <c r="FV503" s="117"/>
      <c r="FW503" s="117"/>
      <c r="FX503" s="117"/>
      <c r="FY503" s="117"/>
      <c r="FZ503" s="117"/>
      <c r="GA503" s="117"/>
      <c r="GB503" s="117"/>
      <c r="GC503" s="117"/>
      <c r="GD503" s="117"/>
      <c r="GE503" s="117"/>
      <c r="GF503" s="117"/>
      <c r="GG503" s="117"/>
      <c r="GH503" s="117"/>
      <c r="GI503" s="117"/>
      <c r="GJ503" s="117"/>
      <c r="GK503" s="117"/>
      <c r="GL503" s="117"/>
      <c r="GM503" s="117"/>
      <c r="GN503" s="117"/>
      <c r="GO503" s="117"/>
      <c r="GP503" s="117"/>
      <c r="GQ503" s="117"/>
      <c r="GR503" s="117"/>
      <c r="GS503" s="117"/>
      <c r="GT503" s="117"/>
      <c r="GU503" s="117"/>
      <c r="GV503" s="117"/>
      <c r="GW503" s="117"/>
      <c r="GX503" s="117"/>
      <c r="GY503" s="117"/>
      <c r="GZ503" s="117"/>
      <c r="HA503" s="117"/>
      <c r="HB503" s="117"/>
      <c r="HC503" s="117"/>
      <c r="HD503" s="117"/>
      <c r="HE503" s="117"/>
      <c r="HF503" s="117"/>
      <c r="HG503" s="117"/>
      <c r="HH503" s="117"/>
      <c r="HI503" s="117"/>
      <c r="HJ503" s="117"/>
      <c r="HK503" s="117"/>
      <c r="HL503" s="117"/>
      <c r="HM503" s="117"/>
      <c r="HN503" s="117"/>
      <c r="HO503" s="117"/>
      <c r="HP503" s="117"/>
      <c r="HQ503" s="117"/>
      <c r="HR503" s="117"/>
      <c r="HS503" s="117"/>
      <c r="HT503" s="117"/>
      <c r="HU503" s="117"/>
      <c r="HV503" s="117"/>
      <c r="HW503" s="117"/>
      <c r="HX503" s="117"/>
      <c r="HY503" s="117"/>
      <c r="HZ503" s="117"/>
      <c r="IA503" s="117"/>
      <c r="IB503" s="117"/>
      <c r="IC503" s="117"/>
      <c r="ID503" s="117"/>
      <c r="IE503" s="117"/>
      <c r="IF503" s="117"/>
      <c r="IG503" s="117"/>
      <c r="IH503" s="117"/>
      <c r="II503" s="117"/>
      <c r="IJ503" s="117"/>
      <c r="IK503" s="117"/>
      <c r="IL503" s="117"/>
      <c r="IM503" s="117"/>
      <c r="IN503" s="117"/>
      <c r="IO503" s="117"/>
      <c r="IP503" s="117"/>
      <c r="IQ503" s="117"/>
      <c r="IR503" s="117"/>
      <c r="IS503" s="117"/>
      <c r="IT503" s="117"/>
      <c r="IU503" s="117"/>
      <c r="IV503" s="117"/>
      <c r="IW503" s="117"/>
    </row>
    <row r="504" customFormat="false" ht="12.75" hidden="false" customHeight="false" outlineLevel="0" collapsed="false">
      <c r="A504" s="117"/>
      <c r="L504" s="117"/>
      <c r="M504" s="117"/>
      <c r="N504" s="117"/>
      <c r="O504" s="117"/>
      <c r="P504" s="117"/>
      <c r="Q504" s="117"/>
      <c r="R504" s="117"/>
      <c r="S504" s="117"/>
      <c r="T504" s="117"/>
      <c r="U504" s="117"/>
      <c r="V504" s="117"/>
      <c r="W504" s="117"/>
      <c r="X504" s="117"/>
      <c r="Y504" s="117"/>
      <c r="Z504" s="117"/>
      <c r="AA504" s="117"/>
      <c r="AB504" s="117"/>
      <c r="AC504" s="117"/>
      <c r="AD504" s="117"/>
      <c r="AE504" s="117"/>
      <c r="AF504" s="117"/>
      <c r="AG504" s="117"/>
      <c r="AH504" s="117"/>
      <c r="AI504" s="117"/>
      <c r="AJ504" s="117"/>
      <c r="AK504" s="117"/>
      <c r="AL504" s="117"/>
      <c r="AM504" s="117"/>
      <c r="AN504" s="117"/>
      <c r="AO504" s="117"/>
      <c r="AP504" s="117"/>
      <c r="AQ504" s="117"/>
      <c r="AR504" s="117"/>
      <c r="AS504" s="117"/>
      <c r="AT504" s="117"/>
      <c r="AU504" s="117"/>
      <c r="AV504" s="117"/>
      <c r="AW504" s="117"/>
      <c r="AX504" s="117"/>
      <c r="AY504" s="117"/>
      <c r="AZ504" s="117"/>
      <c r="BA504" s="117"/>
      <c r="BB504" s="117"/>
      <c r="BC504" s="117"/>
      <c r="BD504" s="117"/>
      <c r="BE504" s="117"/>
      <c r="BF504" s="117"/>
      <c r="BG504" s="117"/>
      <c r="BH504" s="117"/>
      <c r="BI504" s="117"/>
      <c r="BJ504" s="117"/>
      <c r="BK504" s="117"/>
      <c r="BL504" s="117"/>
      <c r="BM504" s="117"/>
      <c r="BN504" s="117"/>
      <c r="BO504" s="117"/>
      <c r="BP504" s="117"/>
      <c r="BQ504" s="117"/>
      <c r="BR504" s="117"/>
      <c r="BS504" s="117"/>
      <c r="BT504" s="117"/>
      <c r="BU504" s="117"/>
      <c r="BV504" s="117"/>
      <c r="BW504" s="117"/>
      <c r="BX504" s="117"/>
      <c r="BY504" s="117"/>
      <c r="BZ504" s="117"/>
      <c r="CA504" s="117"/>
      <c r="CB504" s="117"/>
      <c r="CC504" s="117"/>
      <c r="CD504" s="117"/>
      <c r="CE504" s="117"/>
      <c r="CF504" s="117"/>
      <c r="CG504" s="117"/>
      <c r="CH504" s="117"/>
      <c r="CI504" s="117"/>
      <c r="CJ504" s="117"/>
      <c r="CK504" s="117"/>
      <c r="CL504" s="117"/>
      <c r="CM504" s="117"/>
      <c r="CN504" s="117"/>
      <c r="CO504" s="117"/>
      <c r="CP504" s="117"/>
      <c r="CQ504" s="117"/>
      <c r="CR504" s="117"/>
      <c r="CS504" s="117"/>
      <c r="CT504" s="117"/>
      <c r="CU504" s="117"/>
      <c r="CV504" s="117"/>
      <c r="CW504" s="117"/>
      <c r="CX504" s="117"/>
      <c r="CY504" s="117"/>
      <c r="CZ504" s="117"/>
      <c r="DA504" s="117"/>
      <c r="DB504" s="117"/>
      <c r="DC504" s="117"/>
      <c r="DD504" s="117"/>
      <c r="DE504" s="117"/>
      <c r="DF504" s="117"/>
      <c r="DG504" s="117"/>
      <c r="DH504" s="117"/>
      <c r="DI504" s="117"/>
      <c r="DJ504" s="117"/>
      <c r="DK504" s="117"/>
      <c r="DL504" s="117"/>
      <c r="DM504" s="117"/>
      <c r="DN504" s="117"/>
      <c r="DO504" s="117"/>
      <c r="DP504" s="117"/>
      <c r="DQ504" s="117"/>
      <c r="DR504" s="117"/>
      <c r="DS504" s="117"/>
      <c r="DT504" s="117"/>
      <c r="DU504" s="117"/>
      <c r="DV504" s="117"/>
      <c r="DW504" s="117"/>
      <c r="DX504" s="117"/>
      <c r="DY504" s="117"/>
      <c r="DZ504" s="117"/>
      <c r="EA504" s="117"/>
      <c r="EB504" s="117"/>
      <c r="EC504" s="117"/>
      <c r="ED504" s="117"/>
      <c r="EE504" s="117"/>
      <c r="EF504" s="117"/>
      <c r="EG504" s="117"/>
      <c r="EH504" s="117"/>
      <c r="EI504" s="117"/>
      <c r="EJ504" s="117"/>
      <c r="EK504" s="117"/>
      <c r="EL504" s="117"/>
      <c r="EM504" s="117"/>
      <c r="EN504" s="117"/>
      <c r="EO504" s="117"/>
      <c r="EP504" s="117"/>
      <c r="EQ504" s="117"/>
      <c r="ER504" s="117"/>
      <c r="ES504" s="117"/>
      <c r="ET504" s="117"/>
      <c r="EU504" s="117"/>
      <c r="EV504" s="117"/>
      <c r="EW504" s="117"/>
      <c r="EX504" s="117"/>
      <c r="EY504" s="117"/>
      <c r="EZ504" s="117"/>
      <c r="FA504" s="117"/>
      <c r="FB504" s="117"/>
      <c r="FC504" s="117"/>
      <c r="FD504" s="117"/>
      <c r="FE504" s="117"/>
      <c r="FF504" s="117"/>
      <c r="FG504" s="117"/>
      <c r="FH504" s="117"/>
      <c r="FI504" s="117"/>
      <c r="FJ504" s="117"/>
      <c r="FK504" s="117"/>
      <c r="FL504" s="117"/>
      <c r="FM504" s="117"/>
      <c r="FN504" s="117"/>
      <c r="FO504" s="117"/>
      <c r="FP504" s="117"/>
      <c r="FQ504" s="117"/>
      <c r="FR504" s="117"/>
      <c r="FS504" s="117"/>
      <c r="FT504" s="117"/>
      <c r="FU504" s="117"/>
      <c r="FV504" s="117"/>
      <c r="FW504" s="117"/>
      <c r="FX504" s="117"/>
      <c r="FY504" s="117"/>
      <c r="FZ504" s="117"/>
      <c r="GA504" s="117"/>
      <c r="GB504" s="117"/>
      <c r="GC504" s="117"/>
      <c r="GD504" s="117"/>
      <c r="GE504" s="117"/>
      <c r="GF504" s="117"/>
      <c r="GG504" s="117"/>
      <c r="GH504" s="117"/>
      <c r="GI504" s="117"/>
      <c r="GJ504" s="117"/>
      <c r="GK504" s="117"/>
      <c r="GL504" s="117"/>
      <c r="GM504" s="117"/>
      <c r="GN504" s="117"/>
      <c r="GO504" s="117"/>
      <c r="GP504" s="117"/>
      <c r="GQ504" s="117"/>
      <c r="GR504" s="117"/>
      <c r="GS504" s="117"/>
      <c r="GT504" s="117"/>
      <c r="GU504" s="117"/>
      <c r="GV504" s="117"/>
      <c r="GW504" s="117"/>
      <c r="GX504" s="117"/>
      <c r="GY504" s="117"/>
      <c r="GZ504" s="117"/>
      <c r="HA504" s="117"/>
      <c r="HB504" s="117"/>
      <c r="HC504" s="117"/>
      <c r="HD504" s="117"/>
      <c r="HE504" s="117"/>
      <c r="HF504" s="117"/>
      <c r="HG504" s="117"/>
      <c r="HH504" s="117"/>
      <c r="HI504" s="117"/>
      <c r="HJ504" s="117"/>
      <c r="HK504" s="117"/>
      <c r="HL504" s="117"/>
      <c r="HM504" s="117"/>
      <c r="HN504" s="117"/>
      <c r="HO504" s="117"/>
      <c r="HP504" s="117"/>
      <c r="HQ504" s="117"/>
      <c r="HR504" s="117"/>
      <c r="HS504" s="117"/>
      <c r="HT504" s="117"/>
      <c r="HU504" s="117"/>
      <c r="HV504" s="117"/>
      <c r="HW504" s="117"/>
      <c r="HX504" s="117"/>
      <c r="HY504" s="117"/>
      <c r="HZ504" s="117"/>
      <c r="IA504" s="117"/>
      <c r="IB504" s="117"/>
      <c r="IC504" s="117"/>
      <c r="ID504" s="117"/>
      <c r="IE504" s="117"/>
      <c r="IF504" s="117"/>
      <c r="IG504" s="117"/>
      <c r="IH504" s="117"/>
      <c r="II504" s="117"/>
      <c r="IJ504" s="117"/>
      <c r="IK504" s="117"/>
      <c r="IL504" s="117"/>
      <c r="IM504" s="117"/>
      <c r="IN504" s="117"/>
      <c r="IO504" s="117"/>
      <c r="IP504" s="117"/>
      <c r="IQ504" s="117"/>
      <c r="IR504" s="117"/>
      <c r="IS504" s="117"/>
      <c r="IT504" s="117"/>
      <c r="IU504" s="117"/>
      <c r="IV504" s="117"/>
      <c r="IW504" s="117"/>
    </row>
    <row r="505" customFormat="false" ht="12.75" hidden="false" customHeight="false" outlineLevel="0" collapsed="false">
      <c r="A505" s="117"/>
      <c r="L505" s="117"/>
      <c r="M505" s="117"/>
      <c r="N505" s="117"/>
      <c r="O505" s="117"/>
      <c r="P505" s="117"/>
      <c r="Q505" s="117"/>
      <c r="R505" s="117"/>
      <c r="S505" s="117"/>
      <c r="T505" s="117"/>
      <c r="U505" s="117"/>
      <c r="V505" s="117"/>
      <c r="W505" s="117"/>
      <c r="X505" s="117"/>
      <c r="Y505" s="117"/>
      <c r="Z505" s="117"/>
      <c r="AA505" s="117"/>
      <c r="AB505" s="117"/>
      <c r="AC505" s="117"/>
      <c r="AD505" s="117"/>
      <c r="AE505" s="117"/>
      <c r="AF505" s="117"/>
      <c r="AG505" s="117"/>
      <c r="AH505" s="117"/>
      <c r="AI505" s="117"/>
      <c r="AJ505" s="117"/>
      <c r="AK505" s="117"/>
      <c r="AL505" s="117"/>
      <c r="AM505" s="117"/>
      <c r="AN505" s="117"/>
      <c r="AO505" s="117"/>
      <c r="AP505" s="117"/>
      <c r="AQ505" s="117"/>
      <c r="AR505" s="117"/>
      <c r="AS505" s="117"/>
      <c r="AT505" s="117"/>
      <c r="AU505" s="117"/>
      <c r="AV505" s="117"/>
      <c r="AW505" s="117"/>
      <c r="AX505" s="117"/>
      <c r="AY505" s="117"/>
      <c r="AZ505" s="117"/>
      <c r="BA505" s="117"/>
      <c r="BB505" s="117"/>
      <c r="BC505" s="117"/>
      <c r="BD505" s="117"/>
      <c r="BE505" s="117"/>
      <c r="BF505" s="117"/>
      <c r="BG505" s="117"/>
      <c r="BH505" s="117"/>
      <c r="BI505" s="117"/>
      <c r="BJ505" s="117"/>
      <c r="BK505" s="117"/>
      <c r="BL505" s="117"/>
      <c r="BM505" s="117"/>
      <c r="BN505" s="117"/>
      <c r="BO505" s="117"/>
      <c r="BP505" s="117"/>
      <c r="BQ505" s="117"/>
      <c r="BR505" s="117"/>
      <c r="BS505" s="117"/>
      <c r="BT505" s="117"/>
      <c r="BU505" s="117"/>
      <c r="BV505" s="117"/>
      <c r="BW505" s="117"/>
      <c r="BX505" s="117"/>
      <c r="BY505" s="117"/>
      <c r="BZ505" s="117"/>
      <c r="CA505" s="117"/>
      <c r="CB505" s="117"/>
      <c r="CC505" s="117"/>
      <c r="CD505" s="117"/>
      <c r="CE505" s="117"/>
      <c r="CF505" s="117"/>
      <c r="CG505" s="117"/>
      <c r="CH505" s="117"/>
      <c r="CI505" s="117"/>
      <c r="CJ505" s="117"/>
      <c r="CK505" s="117"/>
      <c r="CL505" s="117"/>
      <c r="CM505" s="117"/>
      <c r="CN505" s="117"/>
      <c r="CO505" s="117"/>
      <c r="CP505" s="117"/>
      <c r="CQ505" s="117"/>
      <c r="CR505" s="117"/>
      <c r="CS505" s="117"/>
      <c r="CT505" s="117"/>
      <c r="CU505" s="117"/>
      <c r="CV505" s="117"/>
      <c r="CW505" s="117"/>
      <c r="CX505" s="117"/>
      <c r="CY505" s="117"/>
      <c r="CZ505" s="117"/>
      <c r="DA505" s="117"/>
      <c r="DB505" s="117"/>
      <c r="DC505" s="117"/>
      <c r="DD505" s="117"/>
      <c r="DE505" s="117"/>
      <c r="DF505" s="117"/>
      <c r="DG505" s="117"/>
      <c r="DH505" s="117"/>
      <c r="DI505" s="117"/>
      <c r="DJ505" s="117"/>
      <c r="DK505" s="117"/>
      <c r="DL505" s="117"/>
      <c r="DM505" s="117"/>
      <c r="DN505" s="117"/>
      <c r="DO505" s="117"/>
      <c r="DP505" s="117"/>
      <c r="DQ505" s="117"/>
      <c r="DR505" s="117"/>
      <c r="DS505" s="117"/>
      <c r="DT505" s="117"/>
      <c r="DU505" s="117"/>
      <c r="DV505" s="117"/>
      <c r="DW505" s="117"/>
      <c r="DX505" s="117"/>
      <c r="DY505" s="117"/>
      <c r="DZ505" s="117"/>
      <c r="EA505" s="117"/>
      <c r="EB505" s="117"/>
      <c r="EC505" s="117"/>
      <c r="ED505" s="117"/>
      <c r="EE505" s="117"/>
      <c r="EF505" s="117"/>
      <c r="EG505" s="117"/>
      <c r="EH505" s="117"/>
      <c r="EI505" s="117"/>
      <c r="EJ505" s="117"/>
      <c r="EK505" s="117"/>
      <c r="EL505" s="117"/>
      <c r="EM505" s="117"/>
      <c r="EN505" s="117"/>
      <c r="EO505" s="117"/>
      <c r="EP505" s="117"/>
      <c r="EQ505" s="117"/>
      <c r="ER505" s="117"/>
      <c r="ES505" s="117"/>
      <c r="ET505" s="117"/>
      <c r="EU505" s="117"/>
      <c r="EV505" s="117"/>
      <c r="EW505" s="117"/>
      <c r="EX505" s="117"/>
      <c r="EY505" s="117"/>
      <c r="EZ505" s="117"/>
      <c r="FA505" s="117"/>
      <c r="FB505" s="117"/>
      <c r="FC505" s="117"/>
      <c r="FD505" s="117"/>
      <c r="FE505" s="117"/>
      <c r="FF505" s="117"/>
      <c r="FG505" s="117"/>
      <c r="FH505" s="117"/>
      <c r="FI505" s="117"/>
      <c r="FJ505" s="117"/>
      <c r="FK505" s="117"/>
      <c r="FL505" s="117"/>
      <c r="FM505" s="117"/>
      <c r="FN505" s="117"/>
      <c r="FO505" s="117"/>
      <c r="FP505" s="117"/>
      <c r="FQ505" s="117"/>
      <c r="FR505" s="117"/>
      <c r="FS505" s="117"/>
      <c r="FT505" s="117"/>
      <c r="FU505" s="117"/>
      <c r="FV505" s="117"/>
      <c r="FW505" s="117"/>
      <c r="FX505" s="117"/>
      <c r="FY505" s="117"/>
      <c r="FZ505" s="117"/>
      <c r="GA505" s="117"/>
      <c r="GB505" s="117"/>
      <c r="GC505" s="117"/>
      <c r="GD505" s="117"/>
      <c r="GE505" s="117"/>
      <c r="GF505" s="117"/>
      <c r="GG505" s="117"/>
      <c r="GH505" s="117"/>
      <c r="GI505" s="117"/>
      <c r="GJ505" s="117"/>
      <c r="GK505" s="117"/>
      <c r="GL505" s="117"/>
      <c r="GM505" s="117"/>
      <c r="GN505" s="117"/>
      <c r="GO505" s="117"/>
      <c r="GP505" s="117"/>
      <c r="GQ505" s="117"/>
      <c r="GR505" s="117"/>
      <c r="GS505" s="117"/>
      <c r="GT505" s="117"/>
      <c r="GU505" s="117"/>
      <c r="GV505" s="117"/>
      <c r="GW505" s="117"/>
      <c r="GX505" s="117"/>
      <c r="GY505" s="117"/>
      <c r="GZ505" s="117"/>
      <c r="HA505" s="117"/>
      <c r="HB505" s="117"/>
      <c r="HC505" s="117"/>
      <c r="HD505" s="117"/>
      <c r="HE505" s="117"/>
      <c r="HF505" s="117"/>
      <c r="HG505" s="117"/>
      <c r="HH505" s="117"/>
      <c r="HI505" s="117"/>
      <c r="HJ505" s="117"/>
      <c r="HK505" s="117"/>
      <c r="HL505" s="117"/>
      <c r="HM505" s="117"/>
      <c r="HN505" s="117"/>
      <c r="HO505" s="117"/>
      <c r="HP505" s="117"/>
      <c r="HQ505" s="117"/>
      <c r="HR505" s="117"/>
      <c r="HS505" s="117"/>
      <c r="HT505" s="117"/>
      <c r="HU505" s="117"/>
      <c r="HV505" s="117"/>
      <c r="HW505" s="117"/>
      <c r="HX505" s="117"/>
      <c r="HY505" s="117"/>
      <c r="HZ505" s="117"/>
      <c r="IA505" s="117"/>
      <c r="IB505" s="117"/>
      <c r="IC505" s="117"/>
      <c r="ID505" s="117"/>
      <c r="IE505" s="117"/>
      <c r="IF505" s="117"/>
      <c r="IG505" s="117"/>
      <c r="IH505" s="117"/>
      <c r="II505" s="117"/>
      <c r="IJ505" s="117"/>
      <c r="IK505" s="117"/>
      <c r="IL505" s="117"/>
      <c r="IM505" s="117"/>
      <c r="IN505" s="117"/>
      <c r="IO505" s="117"/>
      <c r="IP505" s="117"/>
      <c r="IQ505" s="117"/>
      <c r="IR505" s="117"/>
      <c r="IS505" s="117"/>
      <c r="IT505" s="117"/>
      <c r="IU505" s="117"/>
      <c r="IV505" s="117"/>
      <c r="IW505" s="117"/>
    </row>
    <row r="506" customFormat="false" ht="12.75" hidden="false" customHeight="false" outlineLevel="0" collapsed="false">
      <c r="A506" s="117"/>
      <c r="L506" s="117"/>
      <c r="M506" s="117"/>
      <c r="N506" s="117"/>
      <c r="O506" s="117"/>
      <c r="P506" s="117"/>
      <c r="Q506" s="117"/>
      <c r="R506" s="117"/>
      <c r="S506" s="117"/>
      <c r="T506" s="117"/>
      <c r="U506" s="117"/>
      <c r="V506" s="117"/>
      <c r="W506" s="117"/>
      <c r="X506" s="117"/>
      <c r="Y506" s="117"/>
      <c r="Z506" s="117"/>
      <c r="AA506" s="117"/>
      <c r="AB506" s="117"/>
      <c r="AC506" s="117"/>
      <c r="AD506" s="117"/>
      <c r="AE506" s="117"/>
      <c r="AF506" s="117"/>
      <c r="AG506" s="117"/>
      <c r="AH506" s="117"/>
      <c r="AI506" s="117"/>
      <c r="AJ506" s="117"/>
      <c r="AK506" s="117"/>
      <c r="AL506" s="117"/>
      <c r="AM506" s="117"/>
      <c r="AN506" s="117"/>
      <c r="AO506" s="117"/>
      <c r="AP506" s="117"/>
      <c r="AQ506" s="117"/>
      <c r="AR506" s="117"/>
      <c r="AS506" s="117"/>
      <c r="AT506" s="117"/>
      <c r="AU506" s="117"/>
      <c r="AV506" s="117"/>
      <c r="AW506" s="117"/>
      <c r="AX506" s="117"/>
      <c r="AY506" s="117"/>
      <c r="AZ506" s="117"/>
      <c r="BA506" s="117"/>
      <c r="BB506" s="117"/>
      <c r="BC506" s="117"/>
      <c r="BD506" s="117"/>
      <c r="BE506" s="117"/>
      <c r="BF506" s="117"/>
      <c r="BG506" s="117"/>
      <c r="BH506" s="117"/>
      <c r="BI506" s="117"/>
      <c r="BJ506" s="117"/>
      <c r="BK506" s="117"/>
      <c r="BL506" s="117"/>
      <c r="BM506" s="117"/>
      <c r="BN506" s="117"/>
      <c r="BO506" s="117"/>
      <c r="BP506" s="117"/>
      <c r="BQ506" s="117"/>
      <c r="BR506" s="117"/>
      <c r="BS506" s="117"/>
      <c r="BT506" s="117"/>
      <c r="BU506" s="117"/>
      <c r="BV506" s="117"/>
      <c r="BW506" s="117"/>
      <c r="BX506" s="117"/>
      <c r="BY506" s="117"/>
      <c r="BZ506" s="117"/>
      <c r="CA506" s="117"/>
      <c r="CB506" s="117"/>
      <c r="CC506" s="117"/>
      <c r="CD506" s="117"/>
      <c r="CE506" s="117"/>
      <c r="CF506" s="117"/>
      <c r="CG506" s="117"/>
      <c r="CH506" s="117"/>
      <c r="CI506" s="117"/>
      <c r="CJ506" s="117"/>
      <c r="CK506" s="117"/>
      <c r="CL506" s="117"/>
      <c r="CM506" s="117"/>
      <c r="CN506" s="117"/>
      <c r="CO506" s="117"/>
      <c r="CP506" s="117"/>
      <c r="CQ506" s="117"/>
      <c r="CR506" s="117"/>
      <c r="CS506" s="117"/>
      <c r="CT506" s="117"/>
      <c r="CU506" s="117"/>
      <c r="CV506" s="117"/>
      <c r="CW506" s="117"/>
      <c r="CX506" s="117"/>
      <c r="CY506" s="117"/>
      <c r="CZ506" s="117"/>
      <c r="DA506" s="117"/>
      <c r="DB506" s="117"/>
      <c r="DC506" s="117"/>
      <c r="DD506" s="117"/>
      <c r="DE506" s="117"/>
      <c r="DF506" s="117"/>
      <c r="DG506" s="117"/>
      <c r="DH506" s="117"/>
      <c r="DI506" s="117"/>
      <c r="DJ506" s="117"/>
      <c r="DK506" s="117"/>
      <c r="DL506" s="117"/>
      <c r="DM506" s="117"/>
      <c r="DN506" s="117"/>
      <c r="DO506" s="117"/>
      <c r="DP506" s="117"/>
      <c r="DQ506" s="117"/>
      <c r="DR506" s="117"/>
      <c r="DS506" s="117"/>
      <c r="DT506" s="117"/>
      <c r="DU506" s="117"/>
      <c r="DV506" s="117"/>
      <c r="DW506" s="117"/>
      <c r="DX506" s="117"/>
      <c r="DY506" s="117"/>
      <c r="DZ506" s="117"/>
      <c r="EA506" s="117"/>
      <c r="EB506" s="117"/>
      <c r="EC506" s="117"/>
      <c r="ED506" s="117"/>
      <c r="EE506" s="117"/>
      <c r="EF506" s="117"/>
      <c r="EG506" s="117"/>
      <c r="EH506" s="117"/>
      <c r="EI506" s="117"/>
      <c r="EJ506" s="117"/>
      <c r="EK506" s="117"/>
      <c r="EL506" s="117"/>
      <c r="EM506" s="117"/>
      <c r="EN506" s="117"/>
      <c r="EO506" s="117"/>
      <c r="EP506" s="117"/>
      <c r="EQ506" s="117"/>
      <c r="ER506" s="117"/>
      <c r="ES506" s="117"/>
      <c r="ET506" s="117"/>
      <c r="EU506" s="117"/>
      <c r="EV506" s="117"/>
      <c r="EW506" s="117"/>
      <c r="EX506" s="117"/>
      <c r="EY506" s="117"/>
      <c r="EZ506" s="117"/>
      <c r="FA506" s="117"/>
      <c r="FB506" s="117"/>
      <c r="FC506" s="117"/>
      <c r="FD506" s="117"/>
      <c r="FE506" s="117"/>
      <c r="FF506" s="117"/>
      <c r="FG506" s="117"/>
      <c r="FH506" s="117"/>
      <c r="FI506" s="117"/>
      <c r="FJ506" s="117"/>
      <c r="FK506" s="117"/>
      <c r="FL506" s="117"/>
      <c r="FM506" s="117"/>
      <c r="FN506" s="117"/>
      <c r="FO506" s="117"/>
      <c r="FP506" s="117"/>
      <c r="FQ506" s="117"/>
      <c r="FR506" s="117"/>
      <c r="FS506" s="117"/>
      <c r="FT506" s="117"/>
      <c r="FU506" s="117"/>
      <c r="FV506" s="117"/>
      <c r="FW506" s="117"/>
      <c r="FX506" s="117"/>
      <c r="FY506" s="117"/>
      <c r="FZ506" s="117"/>
      <c r="GA506" s="117"/>
      <c r="GB506" s="117"/>
      <c r="GC506" s="117"/>
      <c r="GD506" s="117"/>
      <c r="GE506" s="117"/>
      <c r="GF506" s="117"/>
      <c r="GG506" s="117"/>
      <c r="GH506" s="117"/>
      <c r="GI506" s="117"/>
      <c r="GJ506" s="117"/>
      <c r="GK506" s="117"/>
      <c r="GL506" s="117"/>
      <c r="GM506" s="117"/>
      <c r="GN506" s="117"/>
      <c r="GO506" s="117"/>
      <c r="GP506" s="117"/>
      <c r="GQ506" s="117"/>
      <c r="GR506" s="117"/>
      <c r="GS506" s="117"/>
      <c r="GT506" s="117"/>
      <c r="GU506" s="117"/>
      <c r="GV506" s="117"/>
      <c r="GW506" s="117"/>
      <c r="GX506" s="117"/>
      <c r="GY506" s="117"/>
      <c r="GZ506" s="117"/>
      <c r="HA506" s="117"/>
      <c r="HB506" s="117"/>
      <c r="HC506" s="117"/>
      <c r="HD506" s="117"/>
      <c r="HE506" s="117"/>
      <c r="HF506" s="117"/>
      <c r="HG506" s="117"/>
      <c r="HH506" s="117"/>
      <c r="HI506" s="117"/>
      <c r="HJ506" s="117"/>
      <c r="HK506" s="117"/>
      <c r="HL506" s="117"/>
      <c r="HM506" s="117"/>
      <c r="HN506" s="117"/>
      <c r="HO506" s="117"/>
      <c r="HP506" s="117"/>
      <c r="HQ506" s="117"/>
      <c r="HR506" s="117"/>
      <c r="HS506" s="117"/>
      <c r="HT506" s="117"/>
      <c r="HU506" s="117"/>
      <c r="HV506" s="117"/>
      <c r="HW506" s="117"/>
      <c r="HX506" s="117"/>
      <c r="HY506" s="117"/>
      <c r="HZ506" s="117"/>
      <c r="IA506" s="117"/>
      <c r="IB506" s="117"/>
      <c r="IC506" s="117"/>
      <c r="ID506" s="117"/>
      <c r="IE506" s="117"/>
      <c r="IF506" s="117"/>
      <c r="IG506" s="117"/>
      <c r="IH506" s="117"/>
      <c r="II506" s="117"/>
      <c r="IJ506" s="117"/>
      <c r="IK506" s="117"/>
      <c r="IL506" s="117"/>
      <c r="IM506" s="117"/>
      <c r="IN506" s="117"/>
      <c r="IO506" s="117"/>
      <c r="IP506" s="117"/>
      <c r="IQ506" s="117"/>
      <c r="IR506" s="117"/>
      <c r="IS506" s="117"/>
      <c r="IT506" s="117"/>
      <c r="IU506" s="117"/>
      <c r="IV506" s="117"/>
      <c r="IW506" s="117"/>
    </row>
    <row r="507" customFormat="false" ht="12.75" hidden="false" customHeight="false" outlineLevel="0" collapsed="false">
      <c r="A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7"/>
      <c r="V507" s="117"/>
      <c r="W507" s="117"/>
      <c r="X507" s="117"/>
      <c r="Y507" s="117"/>
      <c r="Z507" s="117"/>
      <c r="AA507" s="117"/>
      <c r="AB507" s="117"/>
      <c r="AC507" s="117"/>
      <c r="AD507" s="117"/>
      <c r="AE507" s="117"/>
      <c r="AF507" s="117"/>
      <c r="AG507" s="117"/>
      <c r="AH507" s="117"/>
      <c r="AI507" s="117"/>
      <c r="AJ507" s="117"/>
      <c r="AK507" s="117"/>
      <c r="AL507" s="117"/>
      <c r="AM507" s="117"/>
      <c r="AN507" s="117"/>
      <c r="AO507" s="117"/>
      <c r="AP507" s="117"/>
      <c r="AQ507" s="117"/>
      <c r="AR507" s="117"/>
      <c r="AS507" s="117"/>
      <c r="AT507" s="117"/>
      <c r="AU507" s="117"/>
      <c r="AV507" s="117"/>
      <c r="AW507" s="117"/>
      <c r="AX507" s="117"/>
      <c r="AY507" s="117"/>
      <c r="AZ507" s="117"/>
      <c r="BA507" s="117"/>
      <c r="BB507" s="117"/>
      <c r="BC507" s="117"/>
      <c r="BD507" s="117"/>
      <c r="BE507" s="117"/>
      <c r="BF507" s="117"/>
      <c r="BG507" s="117"/>
      <c r="BH507" s="117"/>
      <c r="BI507" s="117"/>
      <c r="BJ507" s="117"/>
      <c r="BK507" s="117"/>
      <c r="BL507" s="117"/>
      <c r="BM507" s="117"/>
      <c r="BN507" s="117"/>
      <c r="BO507" s="117"/>
      <c r="BP507" s="117"/>
      <c r="BQ507" s="117"/>
      <c r="BR507" s="117"/>
      <c r="BS507" s="117"/>
      <c r="BT507" s="117"/>
      <c r="BU507" s="117"/>
      <c r="BV507" s="117"/>
      <c r="BW507" s="117"/>
      <c r="BX507" s="117"/>
      <c r="BY507" s="117"/>
      <c r="BZ507" s="117"/>
      <c r="CA507" s="117"/>
      <c r="CB507" s="117"/>
      <c r="CC507" s="117"/>
      <c r="CD507" s="117"/>
      <c r="CE507" s="117"/>
      <c r="CF507" s="117"/>
      <c r="CG507" s="117"/>
      <c r="CH507" s="117"/>
      <c r="CI507" s="117"/>
      <c r="CJ507" s="117"/>
      <c r="CK507" s="117"/>
      <c r="CL507" s="117"/>
      <c r="CM507" s="117"/>
      <c r="CN507" s="117"/>
      <c r="CO507" s="117"/>
      <c r="CP507" s="117"/>
      <c r="CQ507" s="117"/>
      <c r="CR507" s="117"/>
      <c r="CS507" s="117"/>
      <c r="CT507" s="117"/>
      <c r="CU507" s="117"/>
      <c r="CV507" s="117"/>
      <c r="CW507" s="117"/>
      <c r="CX507" s="117"/>
      <c r="CY507" s="117"/>
      <c r="CZ507" s="117"/>
      <c r="DA507" s="117"/>
      <c r="DB507" s="117"/>
      <c r="DC507" s="117"/>
      <c r="DD507" s="117"/>
      <c r="DE507" s="117"/>
      <c r="DF507" s="117"/>
      <c r="DG507" s="117"/>
      <c r="DH507" s="117"/>
      <c r="DI507" s="117"/>
      <c r="DJ507" s="117"/>
      <c r="DK507" s="117"/>
      <c r="DL507" s="117"/>
      <c r="DM507" s="117"/>
      <c r="DN507" s="117"/>
      <c r="DO507" s="117"/>
      <c r="DP507" s="117"/>
      <c r="DQ507" s="117"/>
      <c r="DR507" s="117"/>
      <c r="DS507" s="117"/>
      <c r="DT507" s="117"/>
      <c r="DU507" s="117"/>
      <c r="DV507" s="117"/>
      <c r="DW507" s="117"/>
      <c r="DX507" s="117"/>
      <c r="DY507" s="117"/>
      <c r="DZ507" s="117"/>
      <c r="EA507" s="117"/>
      <c r="EB507" s="117"/>
      <c r="EC507" s="117"/>
      <c r="ED507" s="117"/>
      <c r="EE507" s="117"/>
      <c r="EF507" s="117"/>
      <c r="EG507" s="117"/>
      <c r="EH507" s="117"/>
      <c r="EI507" s="117"/>
      <c r="EJ507" s="117"/>
      <c r="EK507" s="117"/>
      <c r="EL507" s="117"/>
      <c r="EM507" s="117"/>
      <c r="EN507" s="117"/>
      <c r="EO507" s="117"/>
      <c r="EP507" s="117"/>
      <c r="EQ507" s="117"/>
      <c r="ER507" s="117"/>
      <c r="ES507" s="117"/>
      <c r="ET507" s="117"/>
      <c r="EU507" s="117"/>
      <c r="EV507" s="117"/>
      <c r="EW507" s="117"/>
      <c r="EX507" s="117"/>
      <c r="EY507" s="117"/>
      <c r="EZ507" s="117"/>
      <c r="FA507" s="117"/>
      <c r="FB507" s="117"/>
      <c r="FC507" s="117"/>
      <c r="FD507" s="117"/>
      <c r="FE507" s="117"/>
      <c r="FF507" s="117"/>
      <c r="FG507" s="117"/>
      <c r="FH507" s="117"/>
      <c r="FI507" s="117"/>
      <c r="FJ507" s="117"/>
      <c r="FK507" s="117"/>
      <c r="FL507" s="117"/>
      <c r="FM507" s="117"/>
      <c r="FN507" s="117"/>
      <c r="FO507" s="117"/>
      <c r="FP507" s="117"/>
      <c r="FQ507" s="117"/>
      <c r="FR507" s="117"/>
      <c r="FS507" s="117"/>
      <c r="FT507" s="117"/>
      <c r="FU507" s="117"/>
      <c r="FV507" s="117"/>
      <c r="FW507" s="117"/>
      <c r="FX507" s="117"/>
      <c r="FY507" s="117"/>
      <c r="FZ507" s="117"/>
      <c r="GA507" s="117"/>
      <c r="GB507" s="117"/>
      <c r="GC507" s="117"/>
      <c r="GD507" s="117"/>
      <c r="GE507" s="117"/>
      <c r="GF507" s="117"/>
      <c r="GG507" s="117"/>
      <c r="GH507" s="117"/>
      <c r="GI507" s="117"/>
      <c r="GJ507" s="117"/>
      <c r="GK507" s="117"/>
      <c r="GL507" s="117"/>
      <c r="GM507" s="117"/>
      <c r="GN507" s="117"/>
      <c r="GO507" s="117"/>
      <c r="GP507" s="117"/>
      <c r="GQ507" s="117"/>
      <c r="GR507" s="117"/>
      <c r="GS507" s="117"/>
      <c r="GT507" s="117"/>
      <c r="GU507" s="117"/>
      <c r="GV507" s="117"/>
      <c r="GW507" s="117"/>
      <c r="GX507" s="117"/>
      <c r="GY507" s="117"/>
      <c r="GZ507" s="117"/>
      <c r="HA507" s="117"/>
      <c r="HB507" s="117"/>
      <c r="HC507" s="117"/>
      <c r="HD507" s="117"/>
      <c r="HE507" s="117"/>
      <c r="HF507" s="117"/>
      <c r="HG507" s="117"/>
      <c r="HH507" s="117"/>
      <c r="HI507" s="117"/>
      <c r="HJ507" s="117"/>
      <c r="HK507" s="117"/>
      <c r="HL507" s="117"/>
      <c r="HM507" s="117"/>
      <c r="HN507" s="117"/>
      <c r="HO507" s="117"/>
      <c r="HP507" s="117"/>
      <c r="HQ507" s="117"/>
      <c r="HR507" s="117"/>
      <c r="HS507" s="117"/>
      <c r="HT507" s="117"/>
      <c r="HU507" s="117"/>
      <c r="HV507" s="117"/>
      <c r="HW507" s="117"/>
      <c r="HX507" s="117"/>
      <c r="HY507" s="117"/>
      <c r="HZ507" s="117"/>
      <c r="IA507" s="117"/>
      <c r="IB507" s="117"/>
      <c r="IC507" s="117"/>
      <c r="ID507" s="117"/>
      <c r="IE507" s="117"/>
      <c r="IF507" s="117"/>
      <c r="IG507" s="117"/>
      <c r="IH507" s="117"/>
      <c r="II507" s="117"/>
      <c r="IJ507" s="117"/>
      <c r="IK507" s="117"/>
      <c r="IL507" s="117"/>
      <c r="IM507" s="117"/>
      <c r="IN507" s="117"/>
      <c r="IO507" s="117"/>
      <c r="IP507" s="117"/>
      <c r="IQ507" s="117"/>
      <c r="IR507" s="117"/>
      <c r="IS507" s="117"/>
      <c r="IT507" s="117"/>
      <c r="IU507" s="117"/>
      <c r="IV507" s="117"/>
      <c r="IW507" s="117"/>
    </row>
    <row r="508" customFormat="false" ht="12.75" hidden="false" customHeight="false" outlineLevel="0" collapsed="false">
      <c r="A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  <c r="AA508" s="117"/>
      <c r="AB508" s="117"/>
      <c r="AC508" s="117"/>
      <c r="AD508" s="117"/>
      <c r="AE508" s="117"/>
      <c r="AF508" s="117"/>
      <c r="AG508" s="117"/>
      <c r="AH508" s="117"/>
      <c r="AI508" s="117"/>
      <c r="AJ508" s="117"/>
      <c r="AK508" s="117"/>
      <c r="AL508" s="117"/>
      <c r="AM508" s="117"/>
      <c r="AN508" s="117"/>
      <c r="AO508" s="117"/>
      <c r="AP508" s="117"/>
      <c r="AQ508" s="117"/>
      <c r="AR508" s="117"/>
      <c r="AS508" s="117"/>
      <c r="AT508" s="117"/>
      <c r="AU508" s="117"/>
      <c r="AV508" s="117"/>
      <c r="AW508" s="117"/>
      <c r="AX508" s="117"/>
      <c r="AY508" s="117"/>
      <c r="AZ508" s="117"/>
      <c r="BA508" s="117"/>
      <c r="BB508" s="117"/>
      <c r="BC508" s="117"/>
      <c r="BD508" s="117"/>
      <c r="BE508" s="117"/>
      <c r="BF508" s="117"/>
      <c r="BG508" s="117"/>
      <c r="BH508" s="117"/>
      <c r="BI508" s="117"/>
      <c r="BJ508" s="117"/>
      <c r="BK508" s="117"/>
      <c r="BL508" s="117"/>
      <c r="BM508" s="117"/>
      <c r="BN508" s="117"/>
      <c r="BO508" s="117"/>
      <c r="BP508" s="117"/>
      <c r="BQ508" s="117"/>
      <c r="BR508" s="117"/>
      <c r="BS508" s="117"/>
      <c r="BT508" s="117"/>
      <c r="BU508" s="117"/>
      <c r="BV508" s="117"/>
      <c r="BW508" s="117"/>
      <c r="BX508" s="117"/>
      <c r="BY508" s="117"/>
      <c r="BZ508" s="117"/>
      <c r="CA508" s="117"/>
      <c r="CB508" s="117"/>
      <c r="CC508" s="117"/>
      <c r="CD508" s="117"/>
      <c r="CE508" s="117"/>
      <c r="CF508" s="117"/>
      <c r="CG508" s="117"/>
      <c r="CH508" s="117"/>
      <c r="CI508" s="117"/>
      <c r="CJ508" s="117"/>
      <c r="CK508" s="117"/>
      <c r="CL508" s="117"/>
      <c r="CM508" s="117"/>
      <c r="CN508" s="117"/>
      <c r="CO508" s="117"/>
      <c r="CP508" s="117"/>
      <c r="CQ508" s="117"/>
      <c r="CR508" s="117"/>
      <c r="CS508" s="117"/>
      <c r="CT508" s="117"/>
      <c r="CU508" s="117"/>
      <c r="CV508" s="117"/>
      <c r="CW508" s="117"/>
      <c r="CX508" s="117"/>
      <c r="CY508" s="117"/>
      <c r="CZ508" s="117"/>
      <c r="DA508" s="117"/>
      <c r="DB508" s="117"/>
      <c r="DC508" s="117"/>
      <c r="DD508" s="117"/>
      <c r="DE508" s="117"/>
      <c r="DF508" s="117"/>
      <c r="DG508" s="117"/>
      <c r="DH508" s="117"/>
      <c r="DI508" s="117"/>
      <c r="DJ508" s="117"/>
      <c r="DK508" s="117"/>
      <c r="DL508" s="117"/>
      <c r="DM508" s="117"/>
      <c r="DN508" s="117"/>
      <c r="DO508" s="117"/>
      <c r="DP508" s="117"/>
      <c r="DQ508" s="117"/>
      <c r="DR508" s="117"/>
      <c r="DS508" s="117"/>
      <c r="DT508" s="117"/>
      <c r="DU508" s="117"/>
      <c r="DV508" s="117"/>
      <c r="DW508" s="117"/>
      <c r="DX508" s="117"/>
      <c r="DY508" s="117"/>
      <c r="DZ508" s="117"/>
      <c r="EA508" s="117"/>
      <c r="EB508" s="117"/>
      <c r="EC508" s="117"/>
      <c r="ED508" s="117"/>
      <c r="EE508" s="117"/>
      <c r="EF508" s="117"/>
      <c r="EG508" s="117"/>
      <c r="EH508" s="117"/>
      <c r="EI508" s="117"/>
      <c r="EJ508" s="117"/>
      <c r="EK508" s="117"/>
      <c r="EL508" s="117"/>
      <c r="EM508" s="117"/>
      <c r="EN508" s="117"/>
      <c r="EO508" s="117"/>
      <c r="EP508" s="117"/>
      <c r="EQ508" s="117"/>
      <c r="ER508" s="117"/>
      <c r="ES508" s="117"/>
      <c r="ET508" s="117"/>
      <c r="EU508" s="117"/>
      <c r="EV508" s="117"/>
      <c r="EW508" s="117"/>
      <c r="EX508" s="117"/>
      <c r="EY508" s="117"/>
      <c r="EZ508" s="117"/>
      <c r="FA508" s="117"/>
      <c r="FB508" s="117"/>
      <c r="FC508" s="117"/>
      <c r="FD508" s="117"/>
      <c r="FE508" s="117"/>
      <c r="FF508" s="117"/>
      <c r="FG508" s="117"/>
      <c r="FH508" s="117"/>
      <c r="FI508" s="117"/>
      <c r="FJ508" s="117"/>
      <c r="FK508" s="117"/>
      <c r="FL508" s="117"/>
      <c r="FM508" s="117"/>
      <c r="FN508" s="117"/>
      <c r="FO508" s="117"/>
      <c r="FP508" s="117"/>
      <c r="FQ508" s="117"/>
      <c r="FR508" s="117"/>
      <c r="FS508" s="117"/>
      <c r="FT508" s="117"/>
      <c r="FU508" s="117"/>
      <c r="FV508" s="117"/>
      <c r="FW508" s="117"/>
      <c r="FX508" s="117"/>
      <c r="FY508" s="117"/>
      <c r="FZ508" s="117"/>
      <c r="GA508" s="117"/>
      <c r="GB508" s="117"/>
      <c r="GC508" s="117"/>
      <c r="GD508" s="117"/>
      <c r="GE508" s="117"/>
      <c r="GF508" s="117"/>
      <c r="GG508" s="117"/>
      <c r="GH508" s="117"/>
      <c r="GI508" s="117"/>
      <c r="GJ508" s="117"/>
      <c r="GK508" s="117"/>
      <c r="GL508" s="117"/>
      <c r="GM508" s="117"/>
      <c r="GN508" s="117"/>
      <c r="GO508" s="117"/>
      <c r="GP508" s="117"/>
      <c r="GQ508" s="117"/>
      <c r="GR508" s="117"/>
      <c r="GS508" s="117"/>
      <c r="GT508" s="117"/>
      <c r="GU508" s="117"/>
      <c r="GV508" s="117"/>
      <c r="GW508" s="117"/>
      <c r="GX508" s="117"/>
      <c r="GY508" s="117"/>
      <c r="GZ508" s="117"/>
      <c r="HA508" s="117"/>
      <c r="HB508" s="117"/>
      <c r="HC508" s="117"/>
      <c r="HD508" s="117"/>
      <c r="HE508" s="117"/>
      <c r="HF508" s="117"/>
      <c r="HG508" s="117"/>
      <c r="HH508" s="117"/>
      <c r="HI508" s="117"/>
      <c r="HJ508" s="117"/>
      <c r="HK508" s="117"/>
      <c r="HL508" s="117"/>
      <c r="HM508" s="117"/>
      <c r="HN508" s="117"/>
      <c r="HO508" s="117"/>
      <c r="HP508" s="117"/>
      <c r="HQ508" s="117"/>
      <c r="HR508" s="117"/>
      <c r="HS508" s="117"/>
      <c r="HT508" s="117"/>
      <c r="HU508" s="117"/>
      <c r="HV508" s="117"/>
      <c r="HW508" s="117"/>
      <c r="HX508" s="117"/>
      <c r="HY508" s="117"/>
      <c r="HZ508" s="117"/>
      <c r="IA508" s="117"/>
      <c r="IB508" s="117"/>
      <c r="IC508" s="117"/>
      <c r="ID508" s="117"/>
      <c r="IE508" s="117"/>
      <c r="IF508" s="117"/>
      <c r="IG508" s="117"/>
      <c r="IH508" s="117"/>
      <c r="II508" s="117"/>
      <c r="IJ508" s="117"/>
      <c r="IK508" s="117"/>
      <c r="IL508" s="117"/>
      <c r="IM508" s="117"/>
      <c r="IN508" s="117"/>
      <c r="IO508" s="117"/>
      <c r="IP508" s="117"/>
      <c r="IQ508" s="117"/>
      <c r="IR508" s="117"/>
      <c r="IS508" s="117"/>
      <c r="IT508" s="117"/>
      <c r="IU508" s="117"/>
      <c r="IV508" s="117"/>
      <c r="IW508" s="117"/>
    </row>
    <row r="509" customFormat="false" ht="12.75" hidden="false" customHeight="false" outlineLevel="0" collapsed="false">
      <c r="A509" s="117"/>
      <c r="L509" s="117"/>
      <c r="M509" s="117"/>
      <c r="N509" s="117"/>
      <c r="O509" s="117"/>
      <c r="P509" s="117"/>
      <c r="Q509" s="117"/>
      <c r="R509" s="117"/>
      <c r="S509" s="117"/>
      <c r="T509" s="117"/>
      <c r="U509" s="117"/>
      <c r="V509" s="117"/>
      <c r="W509" s="117"/>
      <c r="X509" s="117"/>
      <c r="Y509" s="117"/>
      <c r="Z509" s="117"/>
      <c r="AA509" s="117"/>
      <c r="AB509" s="117"/>
      <c r="AC509" s="117"/>
      <c r="AD509" s="117"/>
      <c r="AE509" s="117"/>
      <c r="AF509" s="117"/>
      <c r="AG509" s="117"/>
      <c r="AH509" s="117"/>
      <c r="AI509" s="117"/>
      <c r="AJ509" s="117"/>
      <c r="AK509" s="117"/>
      <c r="AL509" s="117"/>
      <c r="AM509" s="117"/>
      <c r="AN509" s="117"/>
      <c r="AO509" s="117"/>
      <c r="AP509" s="117"/>
      <c r="AQ509" s="117"/>
      <c r="AR509" s="117"/>
      <c r="AS509" s="117"/>
      <c r="AT509" s="117"/>
      <c r="AU509" s="117"/>
      <c r="AV509" s="117"/>
      <c r="AW509" s="117"/>
      <c r="AX509" s="117"/>
      <c r="AY509" s="117"/>
      <c r="AZ509" s="117"/>
      <c r="BA509" s="117"/>
      <c r="BB509" s="117"/>
      <c r="BC509" s="117"/>
      <c r="BD509" s="117"/>
      <c r="BE509" s="117"/>
      <c r="BF509" s="117"/>
      <c r="BG509" s="117"/>
      <c r="BH509" s="117"/>
      <c r="BI509" s="117"/>
      <c r="BJ509" s="117"/>
      <c r="BK509" s="117"/>
      <c r="BL509" s="117"/>
      <c r="BM509" s="117"/>
      <c r="BN509" s="117"/>
      <c r="BO509" s="117"/>
      <c r="BP509" s="117"/>
      <c r="BQ509" s="117"/>
      <c r="BR509" s="117"/>
      <c r="BS509" s="117"/>
      <c r="BT509" s="117"/>
      <c r="BU509" s="117"/>
      <c r="BV509" s="117"/>
      <c r="BW509" s="117"/>
      <c r="BX509" s="117"/>
      <c r="BY509" s="117"/>
      <c r="BZ509" s="117"/>
      <c r="CA509" s="117"/>
      <c r="CB509" s="117"/>
      <c r="CC509" s="117"/>
      <c r="CD509" s="117"/>
      <c r="CE509" s="117"/>
      <c r="CF509" s="117"/>
      <c r="CG509" s="117"/>
      <c r="CH509" s="117"/>
      <c r="CI509" s="117"/>
      <c r="CJ509" s="117"/>
      <c r="CK509" s="117"/>
      <c r="CL509" s="117"/>
      <c r="CM509" s="117"/>
      <c r="CN509" s="117"/>
      <c r="CO509" s="117"/>
      <c r="CP509" s="117"/>
      <c r="CQ509" s="117"/>
      <c r="CR509" s="117"/>
      <c r="CS509" s="117"/>
      <c r="CT509" s="117"/>
      <c r="CU509" s="117"/>
      <c r="CV509" s="117"/>
      <c r="CW509" s="117"/>
      <c r="CX509" s="117"/>
      <c r="CY509" s="117"/>
      <c r="CZ509" s="117"/>
      <c r="DA509" s="117"/>
      <c r="DB509" s="117"/>
      <c r="DC509" s="117"/>
      <c r="DD509" s="117"/>
      <c r="DE509" s="117"/>
      <c r="DF509" s="117"/>
      <c r="DG509" s="117"/>
      <c r="DH509" s="117"/>
      <c r="DI509" s="117"/>
      <c r="DJ509" s="117"/>
      <c r="DK509" s="117"/>
      <c r="DL509" s="117"/>
      <c r="DM509" s="117"/>
      <c r="DN509" s="117"/>
      <c r="DO509" s="117"/>
      <c r="DP509" s="117"/>
      <c r="DQ509" s="117"/>
      <c r="DR509" s="117"/>
      <c r="DS509" s="117"/>
      <c r="DT509" s="117"/>
      <c r="DU509" s="117"/>
      <c r="DV509" s="117"/>
      <c r="DW509" s="117"/>
      <c r="DX509" s="117"/>
      <c r="DY509" s="117"/>
      <c r="DZ509" s="117"/>
      <c r="EA509" s="117"/>
      <c r="EB509" s="117"/>
      <c r="EC509" s="117"/>
      <c r="ED509" s="117"/>
      <c r="EE509" s="117"/>
      <c r="EF509" s="117"/>
      <c r="EG509" s="117"/>
      <c r="EH509" s="117"/>
      <c r="EI509" s="117"/>
      <c r="EJ509" s="117"/>
      <c r="EK509" s="117"/>
      <c r="EL509" s="117"/>
      <c r="EM509" s="117"/>
      <c r="EN509" s="117"/>
      <c r="EO509" s="117"/>
      <c r="EP509" s="117"/>
      <c r="EQ509" s="117"/>
      <c r="ER509" s="117"/>
      <c r="ES509" s="117"/>
      <c r="ET509" s="117"/>
      <c r="EU509" s="117"/>
      <c r="EV509" s="117"/>
      <c r="EW509" s="117"/>
      <c r="EX509" s="117"/>
      <c r="EY509" s="117"/>
      <c r="EZ509" s="117"/>
      <c r="FA509" s="117"/>
      <c r="FB509" s="117"/>
      <c r="FC509" s="117"/>
      <c r="FD509" s="117"/>
      <c r="FE509" s="117"/>
      <c r="FF509" s="117"/>
      <c r="FG509" s="117"/>
      <c r="FH509" s="117"/>
      <c r="FI509" s="117"/>
      <c r="FJ509" s="117"/>
      <c r="FK509" s="117"/>
      <c r="FL509" s="117"/>
      <c r="FM509" s="117"/>
      <c r="FN509" s="117"/>
      <c r="FO509" s="117"/>
      <c r="FP509" s="117"/>
      <c r="FQ509" s="117"/>
      <c r="FR509" s="117"/>
      <c r="FS509" s="117"/>
      <c r="FT509" s="117"/>
      <c r="FU509" s="117"/>
      <c r="FV509" s="117"/>
      <c r="FW509" s="117"/>
      <c r="FX509" s="117"/>
      <c r="FY509" s="117"/>
      <c r="FZ509" s="117"/>
      <c r="GA509" s="117"/>
      <c r="GB509" s="117"/>
      <c r="GC509" s="117"/>
      <c r="GD509" s="117"/>
      <c r="GE509" s="117"/>
      <c r="GF509" s="117"/>
      <c r="GG509" s="117"/>
      <c r="GH509" s="117"/>
      <c r="GI509" s="117"/>
      <c r="GJ509" s="117"/>
      <c r="GK509" s="117"/>
      <c r="GL509" s="117"/>
      <c r="GM509" s="117"/>
      <c r="GN509" s="117"/>
      <c r="GO509" s="117"/>
      <c r="GP509" s="117"/>
      <c r="GQ509" s="117"/>
      <c r="GR509" s="117"/>
      <c r="GS509" s="117"/>
      <c r="GT509" s="117"/>
      <c r="GU509" s="117"/>
      <c r="GV509" s="117"/>
      <c r="GW509" s="117"/>
      <c r="GX509" s="117"/>
      <c r="GY509" s="117"/>
      <c r="GZ509" s="117"/>
      <c r="HA509" s="117"/>
      <c r="HB509" s="117"/>
      <c r="HC509" s="117"/>
      <c r="HD509" s="117"/>
      <c r="HE509" s="117"/>
      <c r="HF509" s="117"/>
      <c r="HG509" s="117"/>
      <c r="HH509" s="117"/>
      <c r="HI509" s="117"/>
      <c r="HJ509" s="117"/>
      <c r="HK509" s="117"/>
      <c r="HL509" s="117"/>
      <c r="HM509" s="117"/>
      <c r="HN509" s="117"/>
      <c r="HO509" s="117"/>
      <c r="HP509" s="117"/>
      <c r="HQ509" s="117"/>
      <c r="HR509" s="117"/>
      <c r="HS509" s="117"/>
      <c r="HT509" s="117"/>
      <c r="HU509" s="117"/>
      <c r="HV509" s="117"/>
      <c r="HW509" s="117"/>
      <c r="HX509" s="117"/>
      <c r="HY509" s="117"/>
      <c r="HZ509" s="117"/>
      <c r="IA509" s="117"/>
      <c r="IB509" s="117"/>
      <c r="IC509" s="117"/>
      <c r="ID509" s="117"/>
      <c r="IE509" s="117"/>
      <c r="IF509" s="117"/>
      <c r="IG509" s="117"/>
      <c r="IH509" s="117"/>
      <c r="II509" s="117"/>
      <c r="IJ509" s="117"/>
      <c r="IK509" s="117"/>
      <c r="IL509" s="117"/>
      <c r="IM509" s="117"/>
      <c r="IN509" s="117"/>
      <c r="IO509" s="117"/>
      <c r="IP509" s="117"/>
      <c r="IQ509" s="117"/>
      <c r="IR509" s="117"/>
      <c r="IS509" s="117"/>
      <c r="IT509" s="117"/>
      <c r="IU509" s="117"/>
      <c r="IV509" s="117"/>
      <c r="IW509" s="117"/>
    </row>
    <row r="510" customFormat="false" ht="12.75" hidden="false" customHeight="false" outlineLevel="0" collapsed="false">
      <c r="A510" s="117"/>
      <c r="L510" s="117"/>
      <c r="M510" s="117"/>
      <c r="N510" s="117"/>
      <c r="O510" s="117"/>
      <c r="P510" s="117"/>
      <c r="Q510" s="117"/>
      <c r="R510" s="117"/>
      <c r="S510" s="117"/>
      <c r="T510" s="117"/>
      <c r="U510" s="117"/>
      <c r="V510" s="117"/>
      <c r="W510" s="117"/>
      <c r="X510" s="117"/>
      <c r="Y510" s="117"/>
      <c r="Z510" s="117"/>
      <c r="AA510" s="117"/>
      <c r="AB510" s="117"/>
      <c r="AC510" s="117"/>
      <c r="AD510" s="117"/>
      <c r="AE510" s="117"/>
      <c r="AF510" s="117"/>
      <c r="AG510" s="117"/>
      <c r="AH510" s="117"/>
      <c r="AI510" s="117"/>
      <c r="AJ510" s="117"/>
      <c r="AK510" s="117"/>
      <c r="AL510" s="117"/>
      <c r="AM510" s="117"/>
      <c r="AN510" s="117"/>
      <c r="AO510" s="117"/>
      <c r="AP510" s="117"/>
      <c r="AQ510" s="117"/>
      <c r="AR510" s="117"/>
      <c r="AS510" s="117"/>
      <c r="AT510" s="117"/>
      <c r="AU510" s="117"/>
      <c r="AV510" s="117"/>
      <c r="AW510" s="117"/>
      <c r="AX510" s="117"/>
      <c r="AY510" s="117"/>
      <c r="AZ510" s="117"/>
      <c r="BA510" s="117"/>
      <c r="BB510" s="117"/>
      <c r="BC510" s="117"/>
      <c r="BD510" s="117"/>
      <c r="BE510" s="117"/>
      <c r="BF510" s="117"/>
      <c r="BG510" s="117"/>
      <c r="BH510" s="117"/>
      <c r="BI510" s="117"/>
      <c r="BJ510" s="117"/>
      <c r="BK510" s="117"/>
      <c r="BL510" s="117"/>
      <c r="BM510" s="117"/>
      <c r="BN510" s="117"/>
      <c r="BO510" s="117"/>
      <c r="BP510" s="117"/>
      <c r="BQ510" s="117"/>
      <c r="BR510" s="117"/>
      <c r="BS510" s="117"/>
      <c r="BT510" s="117"/>
      <c r="BU510" s="117"/>
      <c r="BV510" s="117"/>
      <c r="BW510" s="117"/>
      <c r="BX510" s="117"/>
      <c r="BY510" s="117"/>
      <c r="BZ510" s="117"/>
      <c r="CA510" s="117"/>
      <c r="CB510" s="117"/>
      <c r="CC510" s="117"/>
      <c r="CD510" s="117"/>
      <c r="CE510" s="117"/>
      <c r="CF510" s="117"/>
      <c r="CG510" s="117"/>
      <c r="CH510" s="117"/>
      <c r="CI510" s="117"/>
      <c r="CJ510" s="117"/>
      <c r="CK510" s="117"/>
      <c r="CL510" s="117"/>
      <c r="CM510" s="117"/>
      <c r="CN510" s="117"/>
      <c r="CO510" s="117"/>
      <c r="CP510" s="117"/>
      <c r="CQ510" s="117"/>
      <c r="CR510" s="117"/>
      <c r="CS510" s="117"/>
      <c r="CT510" s="117"/>
      <c r="CU510" s="117"/>
      <c r="CV510" s="117"/>
      <c r="CW510" s="117"/>
      <c r="CX510" s="117"/>
      <c r="CY510" s="117"/>
      <c r="CZ510" s="117"/>
      <c r="DA510" s="117"/>
      <c r="DB510" s="117"/>
      <c r="DC510" s="117"/>
      <c r="DD510" s="117"/>
      <c r="DE510" s="117"/>
      <c r="DF510" s="117"/>
      <c r="DG510" s="117"/>
      <c r="DH510" s="117"/>
      <c r="DI510" s="117"/>
      <c r="DJ510" s="117"/>
      <c r="DK510" s="117"/>
      <c r="DL510" s="117"/>
      <c r="DM510" s="117"/>
      <c r="DN510" s="117"/>
      <c r="DO510" s="117"/>
      <c r="DP510" s="117"/>
      <c r="DQ510" s="117"/>
      <c r="DR510" s="117"/>
      <c r="DS510" s="117"/>
      <c r="DT510" s="117"/>
      <c r="DU510" s="117"/>
      <c r="DV510" s="117"/>
      <c r="DW510" s="117"/>
      <c r="DX510" s="117"/>
      <c r="DY510" s="117"/>
      <c r="DZ510" s="117"/>
      <c r="EA510" s="117"/>
      <c r="EB510" s="117"/>
      <c r="EC510" s="117"/>
      <c r="ED510" s="117"/>
      <c r="EE510" s="117"/>
      <c r="EF510" s="117"/>
      <c r="EG510" s="117"/>
      <c r="EH510" s="117"/>
      <c r="EI510" s="117"/>
      <c r="EJ510" s="117"/>
      <c r="EK510" s="117"/>
      <c r="EL510" s="117"/>
      <c r="EM510" s="117"/>
      <c r="EN510" s="117"/>
      <c r="EO510" s="117"/>
      <c r="EP510" s="117"/>
      <c r="EQ510" s="117"/>
      <c r="ER510" s="117"/>
      <c r="ES510" s="117"/>
      <c r="ET510" s="117"/>
      <c r="EU510" s="117"/>
      <c r="EV510" s="117"/>
      <c r="EW510" s="117"/>
      <c r="EX510" s="117"/>
      <c r="EY510" s="117"/>
      <c r="EZ510" s="117"/>
      <c r="FA510" s="117"/>
      <c r="FB510" s="117"/>
      <c r="FC510" s="117"/>
      <c r="FD510" s="117"/>
      <c r="FE510" s="117"/>
      <c r="FF510" s="117"/>
      <c r="FG510" s="117"/>
      <c r="FH510" s="117"/>
      <c r="FI510" s="117"/>
      <c r="FJ510" s="117"/>
      <c r="FK510" s="117"/>
      <c r="FL510" s="117"/>
      <c r="FM510" s="117"/>
      <c r="FN510" s="117"/>
      <c r="FO510" s="117"/>
      <c r="FP510" s="117"/>
      <c r="FQ510" s="117"/>
      <c r="FR510" s="117"/>
      <c r="FS510" s="117"/>
      <c r="FT510" s="117"/>
      <c r="FU510" s="117"/>
      <c r="FV510" s="117"/>
      <c r="FW510" s="117"/>
      <c r="FX510" s="117"/>
      <c r="FY510" s="117"/>
      <c r="FZ510" s="117"/>
      <c r="GA510" s="117"/>
      <c r="GB510" s="117"/>
      <c r="GC510" s="117"/>
      <c r="GD510" s="117"/>
      <c r="GE510" s="117"/>
      <c r="GF510" s="117"/>
      <c r="GG510" s="117"/>
      <c r="GH510" s="117"/>
      <c r="GI510" s="117"/>
      <c r="GJ510" s="117"/>
      <c r="GK510" s="117"/>
      <c r="GL510" s="117"/>
      <c r="GM510" s="117"/>
      <c r="GN510" s="117"/>
      <c r="GO510" s="117"/>
      <c r="GP510" s="117"/>
      <c r="GQ510" s="117"/>
      <c r="GR510" s="117"/>
      <c r="GS510" s="117"/>
      <c r="GT510" s="117"/>
      <c r="GU510" s="117"/>
      <c r="GV510" s="117"/>
      <c r="GW510" s="117"/>
      <c r="GX510" s="117"/>
      <c r="GY510" s="117"/>
      <c r="GZ510" s="117"/>
      <c r="HA510" s="117"/>
      <c r="HB510" s="117"/>
      <c r="HC510" s="117"/>
      <c r="HD510" s="117"/>
      <c r="HE510" s="117"/>
      <c r="HF510" s="117"/>
      <c r="HG510" s="117"/>
      <c r="HH510" s="117"/>
      <c r="HI510" s="117"/>
      <c r="HJ510" s="117"/>
      <c r="HK510" s="117"/>
      <c r="HL510" s="117"/>
      <c r="HM510" s="117"/>
      <c r="HN510" s="117"/>
      <c r="HO510" s="117"/>
      <c r="HP510" s="117"/>
      <c r="HQ510" s="117"/>
      <c r="HR510" s="117"/>
      <c r="HS510" s="117"/>
      <c r="HT510" s="117"/>
      <c r="HU510" s="117"/>
      <c r="HV510" s="117"/>
      <c r="HW510" s="117"/>
      <c r="HX510" s="117"/>
      <c r="HY510" s="117"/>
      <c r="HZ510" s="117"/>
      <c r="IA510" s="117"/>
      <c r="IB510" s="117"/>
      <c r="IC510" s="117"/>
      <c r="ID510" s="117"/>
      <c r="IE510" s="117"/>
      <c r="IF510" s="117"/>
      <c r="IG510" s="117"/>
      <c r="IH510" s="117"/>
      <c r="II510" s="117"/>
      <c r="IJ510" s="117"/>
      <c r="IK510" s="117"/>
      <c r="IL510" s="117"/>
      <c r="IM510" s="117"/>
      <c r="IN510" s="117"/>
      <c r="IO510" s="117"/>
      <c r="IP510" s="117"/>
      <c r="IQ510" s="117"/>
      <c r="IR510" s="117"/>
      <c r="IS510" s="117"/>
      <c r="IT510" s="117"/>
      <c r="IU510" s="117"/>
      <c r="IV510" s="117"/>
      <c r="IW510" s="117"/>
    </row>
    <row r="511" customFormat="false" ht="12.75" hidden="false" customHeight="false" outlineLevel="0" collapsed="false">
      <c r="A511" s="117"/>
      <c r="L511" s="117"/>
      <c r="M511" s="117"/>
      <c r="N511" s="117"/>
      <c r="O511" s="117"/>
      <c r="P511" s="117"/>
      <c r="Q511" s="117"/>
      <c r="R511" s="117"/>
      <c r="S511" s="117"/>
      <c r="T511" s="117"/>
      <c r="U511" s="117"/>
      <c r="V511" s="117"/>
      <c r="W511" s="117"/>
      <c r="X511" s="117"/>
      <c r="Y511" s="117"/>
      <c r="Z511" s="117"/>
      <c r="AA511" s="117"/>
      <c r="AB511" s="117"/>
      <c r="AC511" s="117"/>
      <c r="AD511" s="117"/>
      <c r="AE511" s="117"/>
      <c r="AF511" s="117"/>
      <c r="AG511" s="117"/>
      <c r="AH511" s="117"/>
      <c r="AI511" s="117"/>
      <c r="AJ511" s="117"/>
      <c r="AK511" s="117"/>
      <c r="AL511" s="117"/>
      <c r="AM511" s="117"/>
      <c r="AN511" s="117"/>
      <c r="AO511" s="117"/>
      <c r="AP511" s="117"/>
      <c r="AQ511" s="117"/>
      <c r="AR511" s="117"/>
      <c r="AS511" s="117"/>
      <c r="AT511" s="117"/>
      <c r="AU511" s="117"/>
      <c r="AV511" s="117"/>
      <c r="AW511" s="117"/>
      <c r="AX511" s="117"/>
      <c r="AY511" s="117"/>
      <c r="AZ511" s="117"/>
      <c r="BA511" s="117"/>
      <c r="BB511" s="117"/>
      <c r="BC511" s="117"/>
      <c r="BD511" s="117"/>
      <c r="BE511" s="117"/>
      <c r="BF511" s="117"/>
      <c r="BG511" s="117"/>
      <c r="BH511" s="117"/>
      <c r="BI511" s="117"/>
      <c r="BJ511" s="117"/>
      <c r="BK511" s="117"/>
      <c r="BL511" s="117"/>
      <c r="BM511" s="117"/>
      <c r="BN511" s="117"/>
      <c r="BO511" s="117"/>
      <c r="BP511" s="117"/>
      <c r="BQ511" s="117"/>
      <c r="BR511" s="117"/>
      <c r="BS511" s="117"/>
      <c r="BT511" s="117"/>
      <c r="BU511" s="117"/>
      <c r="BV511" s="117"/>
      <c r="BW511" s="117"/>
      <c r="BX511" s="117"/>
      <c r="BY511" s="117"/>
      <c r="BZ511" s="117"/>
      <c r="CA511" s="117"/>
      <c r="CB511" s="117"/>
      <c r="CC511" s="117"/>
      <c r="CD511" s="117"/>
      <c r="CE511" s="117"/>
      <c r="CF511" s="117"/>
      <c r="CG511" s="117"/>
      <c r="CH511" s="117"/>
      <c r="CI511" s="117"/>
      <c r="CJ511" s="117"/>
      <c r="CK511" s="117"/>
      <c r="CL511" s="117"/>
      <c r="CM511" s="117"/>
      <c r="CN511" s="117"/>
      <c r="CO511" s="117"/>
      <c r="CP511" s="117"/>
      <c r="CQ511" s="117"/>
      <c r="CR511" s="117"/>
      <c r="CS511" s="117"/>
      <c r="CT511" s="117"/>
      <c r="CU511" s="117"/>
      <c r="CV511" s="117"/>
      <c r="CW511" s="117"/>
      <c r="CX511" s="117"/>
      <c r="CY511" s="117"/>
      <c r="CZ511" s="117"/>
      <c r="DA511" s="117"/>
      <c r="DB511" s="117"/>
      <c r="DC511" s="117"/>
      <c r="DD511" s="117"/>
      <c r="DE511" s="117"/>
      <c r="DF511" s="117"/>
      <c r="DG511" s="117"/>
      <c r="DH511" s="117"/>
      <c r="DI511" s="117"/>
      <c r="DJ511" s="117"/>
      <c r="DK511" s="117"/>
      <c r="DL511" s="117"/>
      <c r="DM511" s="117"/>
      <c r="DN511" s="117"/>
      <c r="DO511" s="117"/>
      <c r="DP511" s="117"/>
      <c r="DQ511" s="117"/>
      <c r="DR511" s="117"/>
      <c r="DS511" s="117"/>
      <c r="DT511" s="117"/>
      <c r="DU511" s="117"/>
      <c r="DV511" s="117"/>
      <c r="DW511" s="117"/>
      <c r="DX511" s="117"/>
      <c r="DY511" s="117"/>
      <c r="DZ511" s="117"/>
      <c r="EA511" s="117"/>
      <c r="EB511" s="117"/>
      <c r="EC511" s="117"/>
      <c r="ED511" s="117"/>
      <c r="EE511" s="117"/>
      <c r="EF511" s="117"/>
      <c r="EG511" s="117"/>
      <c r="EH511" s="117"/>
      <c r="EI511" s="117"/>
      <c r="EJ511" s="117"/>
      <c r="EK511" s="117"/>
      <c r="EL511" s="117"/>
      <c r="EM511" s="117"/>
      <c r="EN511" s="117"/>
      <c r="EO511" s="117"/>
      <c r="EP511" s="117"/>
      <c r="EQ511" s="117"/>
      <c r="ER511" s="117"/>
      <c r="ES511" s="117"/>
      <c r="ET511" s="117"/>
      <c r="EU511" s="117"/>
      <c r="EV511" s="117"/>
      <c r="EW511" s="117"/>
      <c r="EX511" s="117"/>
      <c r="EY511" s="117"/>
      <c r="EZ511" s="117"/>
      <c r="FA511" s="117"/>
      <c r="FB511" s="117"/>
      <c r="FC511" s="117"/>
      <c r="FD511" s="117"/>
      <c r="FE511" s="117"/>
      <c r="FF511" s="117"/>
      <c r="FG511" s="117"/>
      <c r="FH511" s="117"/>
      <c r="FI511" s="117"/>
      <c r="FJ511" s="117"/>
      <c r="FK511" s="117"/>
      <c r="FL511" s="117"/>
      <c r="FM511" s="117"/>
      <c r="FN511" s="117"/>
      <c r="FO511" s="117"/>
      <c r="FP511" s="117"/>
      <c r="FQ511" s="117"/>
      <c r="FR511" s="117"/>
      <c r="FS511" s="117"/>
      <c r="FT511" s="117"/>
      <c r="FU511" s="117"/>
      <c r="FV511" s="117"/>
      <c r="FW511" s="117"/>
      <c r="FX511" s="117"/>
      <c r="FY511" s="117"/>
      <c r="FZ511" s="117"/>
      <c r="GA511" s="117"/>
      <c r="GB511" s="117"/>
      <c r="GC511" s="117"/>
      <c r="GD511" s="117"/>
      <c r="GE511" s="117"/>
      <c r="GF511" s="117"/>
      <c r="GG511" s="117"/>
      <c r="GH511" s="117"/>
      <c r="GI511" s="117"/>
      <c r="GJ511" s="117"/>
      <c r="GK511" s="117"/>
      <c r="GL511" s="117"/>
      <c r="GM511" s="117"/>
      <c r="GN511" s="117"/>
      <c r="GO511" s="117"/>
      <c r="GP511" s="117"/>
      <c r="GQ511" s="117"/>
      <c r="GR511" s="117"/>
      <c r="GS511" s="117"/>
      <c r="GT511" s="117"/>
      <c r="GU511" s="117"/>
      <c r="GV511" s="117"/>
      <c r="GW511" s="117"/>
      <c r="GX511" s="117"/>
      <c r="GY511" s="117"/>
      <c r="GZ511" s="117"/>
      <c r="HA511" s="117"/>
      <c r="HB511" s="117"/>
      <c r="HC511" s="117"/>
      <c r="HD511" s="117"/>
      <c r="HE511" s="117"/>
      <c r="HF511" s="117"/>
      <c r="HG511" s="117"/>
      <c r="HH511" s="117"/>
      <c r="HI511" s="117"/>
      <c r="HJ511" s="117"/>
      <c r="HK511" s="117"/>
      <c r="HL511" s="117"/>
      <c r="HM511" s="117"/>
      <c r="HN511" s="117"/>
      <c r="HO511" s="117"/>
      <c r="HP511" s="117"/>
      <c r="HQ511" s="117"/>
      <c r="HR511" s="117"/>
      <c r="HS511" s="117"/>
      <c r="HT511" s="117"/>
      <c r="HU511" s="117"/>
      <c r="HV511" s="117"/>
      <c r="HW511" s="117"/>
      <c r="HX511" s="117"/>
      <c r="HY511" s="117"/>
      <c r="HZ511" s="117"/>
      <c r="IA511" s="117"/>
      <c r="IB511" s="117"/>
      <c r="IC511" s="117"/>
      <c r="ID511" s="117"/>
      <c r="IE511" s="117"/>
      <c r="IF511" s="117"/>
      <c r="IG511" s="117"/>
      <c r="IH511" s="117"/>
      <c r="II511" s="117"/>
      <c r="IJ511" s="117"/>
      <c r="IK511" s="117"/>
      <c r="IL511" s="117"/>
      <c r="IM511" s="117"/>
      <c r="IN511" s="117"/>
      <c r="IO511" s="117"/>
      <c r="IP511" s="117"/>
      <c r="IQ511" s="117"/>
      <c r="IR511" s="117"/>
      <c r="IS511" s="117"/>
      <c r="IT511" s="117"/>
      <c r="IU511" s="117"/>
      <c r="IV511" s="117"/>
      <c r="IW511" s="117"/>
    </row>
    <row r="512" customFormat="false" ht="12.75" hidden="false" customHeight="false" outlineLevel="0" collapsed="false">
      <c r="A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  <c r="AA512" s="117"/>
      <c r="AB512" s="117"/>
      <c r="AC512" s="117"/>
      <c r="AD512" s="117"/>
      <c r="AE512" s="117"/>
      <c r="AF512" s="117"/>
      <c r="AG512" s="117"/>
      <c r="AH512" s="117"/>
      <c r="AI512" s="117"/>
      <c r="AJ512" s="117"/>
      <c r="AK512" s="117"/>
      <c r="AL512" s="117"/>
      <c r="AM512" s="117"/>
      <c r="AN512" s="117"/>
      <c r="AO512" s="117"/>
      <c r="AP512" s="117"/>
      <c r="AQ512" s="117"/>
      <c r="AR512" s="117"/>
      <c r="AS512" s="117"/>
      <c r="AT512" s="117"/>
      <c r="AU512" s="117"/>
      <c r="AV512" s="117"/>
      <c r="AW512" s="117"/>
      <c r="AX512" s="117"/>
      <c r="AY512" s="117"/>
      <c r="AZ512" s="117"/>
      <c r="BA512" s="117"/>
      <c r="BB512" s="117"/>
      <c r="BC512" s="117"/>
      <c r="BD512" s="117"/>
      <c r="BE512" s="117"/>
      <c r="BF512" s="117"/>
      <c r="BG512" s="117"/>
      <c r="BH512" s="117"/>
      <c r="BI512" s="117"/>
      <c r="BJ512" s="117"/>
      <c r="BK512" s="117"/>
      <c r="BL512" s="117"/>
      <c r="BM512" s="117"/>
      <c r="BN512" s="117"/>
      <c r="BO512" s="117"/>
      <c r="BP512" s="117"/>
      <c r="BQ512" s="117"/>
      <c r="BR512" s="117"/>
      <c r="BS512" s="117"/>
      <c r="BT512" s="117"/>
      <c r="BU512" s="117"/>
      <c r="BV512" s="117"/>
      <c r="BW512" s="117"/>
      <c r="BX512" s="117"/>
      <c r="BY512" s="117"/>
      <c r="BZ512" s="117"/>
      <c r="CA512" s="117"/>
      <c r="CB512" s="117"/>
      <c r="CC512" s="117"/>
      <c r="CD512" s="117"/>
      <c r="CE512" s="117"/>
      <c r="CF512" s="117"/>
      <c r="CG512" s="117"/>
      <c r="CH512" s="117"/>
      <c r="CI512" s="117"/>
      <c r="CJ512" s="117"/>
      <c r="CK512" s="117"/>
      <c r="CL512" s="117"/>
      <c r="CM512" s="117"/>
      <c r="CN512" s="117"/>
      <c r="CO512" s="117"/>
      <c r="CP512" s="117"/>
      <c r="CQ512" s="117"/>
      <c r="CR512" s="117"/>
      <c r="CS512" s="117"/>
      <c r="CT512" s="117"/>
      <c r="CU512" s="117"/>
      <c r="CV512" s="117"/>
      <c r="CW512" s="117"/>
      <c r="CX512" s="117"/>
      <c r="CY512" s="117"/>
      <c r="CZ512" s="117"/>
      <c r="DA512" s="117"/>
      <c r="DB512" s="117"/>
      <c r="DC512" s="117"/>
      <c r="DD512" s="117"/>
      <c r="DE512" s="117"/>
      <c r="DF512" s="117"/>
      <c r="DG512" s="117"/>
      <c r="DH512" s="117"/>
      <c r="DI512" s="117"/>
      <c r="DJ512" s="117"/>
      <c r="DK512" s="117"/>
      <c r="DL512" s="117"/>
      <c r="DM512" s="117"/>
      <c r="DN512" s="117"/>
      <c r="DO512" s="117"/>
      <c r="DP512" s="117"/>
      <c r="DQ512" s="117"/>
      <c r="DR512" s="117"/>
      <c r="DS512" s="117"/>
      <c r="DT512" s="117"/>
      <c r="DU512" s="117"/>
      <c r="DV512" s="117"/>
      <c r="DW512" s="117"/>
      <c r="DX512" s="117"/>
      <c r="DY512" s="117"/>
      <c r="DZ512" s="117"/>
      <c r="EA512" s="117"/>
      <c r="EB512" s="117"/>
      <c r="EC512" s="117"/>
      <c r="ED512" s="117"/>
      <c r="EE512" s="117"/>
      <c r="EF512" s="117"/>
      <c r="EG512" s="117"/>
      <c r="EH512" s="117"/>
      <c r="EI512" s="117"/>
      <c r="EJ512" s="117"/>
      <c r="EK512" s="117"/>
      <c r="EL512" s="117"/>
      <c r="EM512" s="117"/>
      <c r="EN512" s="117"/>
      <c r="EO512" s="117"/>
      <c r="EP512" s="117"/>
      <c r="EQ512" s="117"/>
      <c r="ER512" s="117"/>
      <c r="ES512" s="117"/>
      <c r="ET512" s="117"/>
      <c r="EU512" s="117"/>
      <c r="EV512" s="117"/>
      <c r="EW512" s="117"/>
      <c r="EX512" s="117"/>
      <c r="EY512" s="117"/>
      <c r="EZ512" s="117"/>
      <c r="FA512" s="117"/>
      <c r="FB512" s="117"/>
      <c r="FC512" s="117"/>
      <c r="FD512" s="117"/>
      <c r="FE512" s="117"/>
      <c r="FF512" s="117"/>
      <c r="FG512" s="117"/>
      <c r="FH512" s="117"/>
      <c r="FI512" s="117"/>
      <c r="FJ512" s="117"/>
      <c r="FK512" s="117"/>
      <c r="FL512" s="117"/>
      <c r="FM512" s="117"/>
      <c r="FN512" s="117"/>
      <c r="FO512" s="117"/>
      <c r="FP512" s="117"/>
      <c r="FQ512" s="117"/>
      <c r="FR512" s="117"/>
      <c r="FS512" s="117"/>
      <c r="FT512" s="117"/>
      <c r="FU512" s="117"/>
      <c r="FV512" s="117"/>
      <c r="FW512" s="117"/>
      <c r="FX512" s="117"/>
      <c r="FY512" s="117"/>
      <c r="FZ512" s="117"/>
      <c r="GA512" s="117"/>
      <c r="GB512" s="117"/>
      <c r="GC512" s="117"/>
      <c r="GD512" s="117"/>
      <c r="GE512" s="117"/>
      <c r="GF512" s="117"/>
      <c r="GG512" s="117"/>
      <c r="GH512" s="117"/>
      <c r="GI512" s="117"/>
      <c r="GJ512" s="117"/>
      <c r="GK512" s="117"/>
      <c r="GL512" s="117"/>
      <c r="GM512" s="117"/>
      <c r="GN512" s="117"/>
      <c r="GO512" s="117"/>
      <c r="GP512" s="117"/>
      <c r="GQ512" s="117"/>
      <c r="GR512" s="117"/>
      <c r="GS512" s="117"/>
      <c r="GT512" s="117"/>
      <c r="GU512" s="117"/>
      <c r="GV512" s="117"/>
      <c r="GW512" s="117"/>
      <c r="GX512" s="117"/>
      <c r="GY512" s="117"/>
      <c r="GZ512" s="117"/>
      <c r="HA512" s="117"/>
      <c r="HB512" s="117"/>
      <c r="HC512" s="117"/>
      <c r="HD512" s="117"/>
      <c r="HE512" s="117"/>
      <c r="HF512" s="117"/>
      <c r="HG512" s="117"/>
      <c r="HH512" s="117"/>
      <c r="HI512" s="117"/>
      <c r="HJ512" s="117"/>
      <c r="HK512" s="117"/>
      <c r="HL512" s="117"/>
      <c r="HM512" s="117"/>
      <c r="HN512" s="117"/>
      <c r="HO512" s="117"/>
      <c r="HP512" s="117"/>
      <c r="HQ512" s="117"/>
      <c r="HR512" s="117"/>
      <c r="HS512" s="117"/>
      <c r="HT512" s="117"/>
      <c r="HU512" s="117"/>
      <c r="HV512" s="117"/>
      <c r="HW512" s="117"/>
      <c r="HX512" s="117"/>
      <c r="HY512" s="117"/>
      <c r="HZ512" s="117"/>
      <c r="IA512" s="117"/>
      <c r="IB512" s="117"/>
      <c r="IC512" s="117"/>
      <c r="ID512" s="117"/>
      <c r="IE512" s="117"/>
      <c r="IF512" s="117"/>
      <c r="IG512" s="117"/>
      <c r="IH512" s="117"/>
      <c r="II512" s="117"/>
      <c r="IJ512" s="117"/>
      <c r="IK512" s="117"/>
      <c r="IL512" s="117"/>
      <c r="IM512" s="117"/>
      <c r="IN512" s="117"/>
      <c r="IO512" s="117"/>
      <c r="IP512" s="117"/>
      <c r="IQ512" s="117"/>
      <c r="IR512" s="117"/>
      <c r="IS512" s="117"/>
      <c r="IT512" s="117"/>
      <c r="IU512" s="117"/>
      <c r="IV512" s="117"/>
      <c r="IW512" s="117"/>
    </row>
    <row r="513" customFormat="false" ht="12.75" hidden="false" customHeight="false" outlineLevel="0" collapsed="false">
      <c r="A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  <c r="AA513" s="117"/>
      <c r="AB513" s="117"/>
      <c r="AC513" s="117"/>
      <c r="AD513" s="117"/>
      <c r="AE513" s="117"/>
      <c r="AF513" s="117"/>
      <c r="AG513" s="117"/>
      <c r="AH513" s="117"/>
      <c r="AI513" s="117"/>
      <c r="AJ513" s="117"/>
      <c r="AK513" s="117"/>
      <c r="AL513" s="117"/>
      <c r="AM513" s="117"/>
      <c r="AN513" s="117"/>
      <c r="AO513" s="117"/>
      <c r="AP513" s="117"/>
      <c r="AQ513" s="117"/>
      <c r="AR513" s="117"/>
      <c r="AS513" s="117"/>
      <c r="AT513" s="117"/>
      <c r="AU513" s="117"/>
      <c r="AV513" s="117"/>
      <c r="AW513" s="117"/>
      <c r="AX513" s="117"/>
      <c r="AY513" s="117"/>
      <c r="AZ513" s="117"/>
      <c r="BA513" s="117"/>
      <c r="BB513" s="117"/>
      <c r="BC513" s="117"/>
      <c r="BD513" s="117"/>
      <c r="BE513" s="117"/>
      <c r="BF513" s="117"/>
      <c r="BG513" s="117"/>
      <c r="BH513" s="117"/>
      <c r="BI513" s="117"/>
      <c r="BJ513" s="117"/>
      <c r="BK513" s="117"/>
      <c r="BL513" s="117"/>
      <c r="BM513" s="117"/>
      <c r="BN513" s="117"/>
      <c r="BO513" s="117"/>
      <c r="BP513" s="117"/>
      <c r="BQ513" s="117"/>
      <c r="BR513" s="117"/>
      <c r="BS513" s="117"/>
      <c r="BT513" s="117"/>
      <c r="BU513" s="117"/>
      <c r="BV513" s="117"/>
      <c r="BW513" s="117"/>
      <c r="BX513" s="117"/>
      <c r="BY513" s="117"/>
      <c r="BZ513" s="117"/>
      <c r="CA513" s="117"/>
      <c r="CB513" s="117"/>
      <c r="CC513" s="117"/>
      <c r="CD513" s="117"/>
      <c r="CE513" s="117"/>
      <c r="CF513" s="117"/>
      <c r="CG513" s="117"/>
      <c r="CH513" s="117"/>
      <c r="CI513" s="117"/>
      <c r="CJ513" s="117"/>
      <c r="CK513" s="117"/>
      <c r="CL513" s="117"/>
      <c r="CM513" s="117"/>
      <c r="CN513" s="117"/>
      <c r="CO513" s="117"/>
      <c r="CP513" s="117"/>
      <c r="CQ513" s="117"/>
      <c r="CR513" s="117"/>
      <c r="CS513" s="117"/>
      <c r="CT513" s="117"/>
      <c r="CU513" s="117"/>
      <c r="CV513" s="117"/>
      <c r="CW513" s="117"/>
      <c r="CX513" s="117"/>
      <c r="CY513" s="117"/>
      <c r="CZ513" s="117"/>
      <c r="DA513" s="117"/>
      <c r="DB513" s="117"/>
      <c r="DC513" s="117"/>
      <c r="DD513" s="117"/>
      <c r="DE513" s="117"/>
      <c r="DF513" s="117"/>
      <c r="DG513" s="117"/>
      <c r="DH513" s="117"/>
      <c r="DI513" s="117"/>
      <c r="DJ513" s="117"/>
      <c r="DK513" s="117"/>
      <c r="DL513" s="117"/>
      <c r="DM513" s="117"/>
      <c r="DN513" s="117"/>
      <c r="DO513" s="117"/>
      <c r="DP513" s="117"/>
      <c r="DQ513" s="117"/>
      <c r="DR513" s="117"/>
      <c r="DS513" s="117"/>
      <c r="DT513" s="117"/>
      <c r="DU513" s="117"/>
      <c r="DV513" s="117"/>
      <c r="DW513" s="117"/>
      <c r="DX513" s="117"/>
      <c r="DY513" s="117"/>
      <c r="DZ513" s="117"/>
      <c r="EA513" s="117"/>
      <c r="EB513" s="117"/>
      <c r="EC513" s="117"/>
      <c r="ED513" s="117"/>
      <c r="EE513" s="117"/>
      <c r="EF513" s="117"/>
      <c r="EG513" s="117"/>
      <c r="EH513" s="117"/>
      <c r="EI513" s="117"/>
      <c r="EJ513" s="117"/>
      <c r="EK513" s="117"/>
      <c r="EL513" s="117"/>
      <c r="EM513" s="117"/>
      <c r="EN513" s="117"/>
      <c r="EO513" s="117"/>
      <c r="EP513" s="117"/>
      <c r="EQ513" s="117"/>
      <c r="ER513" s="117"/>
      <c r="ES513" s="117"/>
      <c r="ET513" s="117"/>
      <c r="EU513" s="117"/>
      <c r="EV513" s="117"/>
      <c r="EW513" s="117"/>
      <c r="EX513" s="117"/>
      <c r="EY513" s="117"/>
      <c r="EZ513" s="117"/>
      <c r="FA513" s="117"/>
      <c r="FB513" s="117"/>
      <c r="FC513" s="117"/>
      <c r="FD513" s="117"/>
      <c r="FE513" s="117"/>
      <c r="FF513" s="117"/>
      <c r="FG513" s="117"/>
      <c r="FH513" s="117"/>
      <c r="FI513" s="117"/>
      <c r="FJ513" s="117"/>
      <c r="FK513" s="117"/>
      <c r="FL513" s="117"/>
      <c r="FM513" s="117"/>
      <c r="FN513" s="117"/>
      <c r="FO513" s="117"/>
      <c r="FP513" s="117"/>
      <c r="FQ513" s="117"/>
      <c r="FR513" s="117"/>
      <c r="FS513" s="117"/>
      <c r="FT513" s="117"/>
      <c r="FU513" s="117"/>
      <c r="FV513" s="117"/>
      <c r="FW513" s="117"/>
      <c r="FX513" s="117"/>
      <c r="FY513" s="117"/>
      <c r="FZ513" s="117"/>
      <c r="GA513" s="117"/>
      <c r="GB513" s="117"/>
      <c r="GC513" s="117"/>
      <c r="GD513" s="117"/>
      <c r="GE513" s="117"/>
      <c r="GF513" s="117"/>
      <c r="GG513" s="117"/>
      <c r="GH513" s="117"/>
      <c r="GI513" s="117"/>
      <c r="GJ513" s="117"/>
      <c r="GK513" s="117"/>
      <c r="GL513" s="117"/>
      <c r="GM513" s="117"/>
      <c r="GN513" s="117"/>
      <c r="GO513" s="117"/>
      <c r="GP513" s="117"/>
      <c r="GQ513" s="117"/>
      <c r="GR513" s="117"/>
      <c r="GS513" s="117"/>
      <c r="GT513" s="117"/>
      <c r="GU513" s="117"/>
      <c r="GV513" s="117"/>
      <c r="GW513" s="117"/>
      <c r="GX513" s="117"/>
      <c r="GY513" s="117"/>
      <c r="GZ513" s="117"/>
      <c r="HA513" s="117"/>
      <c r="HB513" s="117"/>
      <c r="HC513" s="117"/>
      <c r="HD513" s="117"/>
      <c r="HE513" s="117"/>
      <c r="HF513" s="117"/>
      <c r="HG513" s="117"/>
      <c r="HH513" s="117"/>
      <c r="HI513" s="117"/>
      <c r="HJ513" s="117"/>
      <c r="HK513" s="117"/>
      <c r="HL513" s="117"/>
      <c r="HM513" s="117"/>
      <c r="HN513" s="117"/>
      <c r="HO513" s="117"/>
      <c r="HP513" s="117"/>
      <c r="HQ513" s="117"/>
      <c r="HR513" s="117"/>
      <c r="HS513" s="117"/>
      <c r="HT513" s="117"/>
      <c r="HU513" s="117"/>
      <c r="HV513" s="117"/>
      <c r="HW513" s="117"/>
      <c r="HX513" s="117"/>
      <c r="HY513" s="117"/>
      <c r="HZ513" s="117"/>
      <c r="IA513" s="117"/>
      <c r="IB513" s="117"/>
      <c r="IC513" s="117"/>
      <c r="ID513" s="117"/>
      <c r="IE513" s="117"/>
      <c r="IF513" s="117"/>
      <c r="IG513" s="117"/>
      <c r="IH513" s="117"/>
      <c r="II513" s="117"/>
      <c r="IJ513" s="117"/>
      <c r="IK513" s="117"/>
      <c r="IL513" s="117"/>
      <c r="IM513" s="117"/>
      <c r="IN513" s="117"/>
      <c r="IO513" s="117"/>
      <c r="IP513" s="117"/>
      <c r="IQ513" s="117"/>
      <c r="IR513" s="117"/>
      <c r="IS513" s="117"/>
      <c r="IT513" s="117"/>
      <c r="IU513" s="117"/>
      <c r="IV513" s="117"/>
      <c r="IW513" s="117"/>
    </row>
    <row r="514" customFormat="false" ht="12.75" hidden="false" customHeight="false" outlineLevel="0" collapsed="false">
      <c r="A514" s="117"/>
      <c r="L514" s="117"/>
      <c r="M514" s="117"/>
      <c r="N514" s="117"/>
      <c r="O514" s="117"/>
      <c r="P514" s="117"/>
      <c r="Q514" s="117"/>
      <c r="R514" s="117"/>
      <c r="S514" s="117"/>
      <c r="T514" s="117"/>
      <c r="U514" s="117"/>
      <c r="V514" s="117"/>
      <c r="W514" s="117"/>
      <c r="X514" s="117"/>
      <c r="Y514" s="117"/>
      <c r="Z514" s="117"/>
      <c r="AA514" s="117"/>
      <c r="AB514" s="117"/>
      <c r="AC514" s="117"/>
      <c r="AD514" s="117"/>
      <c r="AE514" s="117"/>
      <c r="AF514" s="117"/>
      <c r="AG514" s="117"/>
      <c r="AH514" s="117"/>
      <c r="AI514" s="117"/>
      <c r="AJ514" s="117"/>
      <c r="AK514" s="117"/>
      <c r="AL514" s="117"/>
      <c r="AM514" s="117"/>
      <c r="AN514" s="117"/>
      <c r="AO514" s="117"/>
      <c r="AP514" s="117"/>
      <c r="AQ514" s="117"/>
      <c r="AR514" s="117"/>
      <c r="AS514" s="117"/>
      <c r="AT514" s="117"/>
      <c r="AU514" s="117"/>
      <c r="AV514" s="117"/>
      <c r="AW514" s="117"/>
      <c r="AX514" s="117"/>
      <c r="AY514" s="117"/>
      <c r="AZ514" s="117"/>
      <c r="BA514" s="117"/>
      <c r="BB514" s="117"/>
      <c r="BC514" s="117"/>
      <c r="BD514" s="117"/>
      <c r="BE514" s="117"/>
      <c r="BF514" s="117"/>
      <c r="BG514" s="117"/>
      <c r="BH514" s="117"/>
      <c r="BI514" s="117"/>
      <c r="BJ514" s="117"/>
      <c r="BK514" s="117"/>
      <c r="BL514" s="117"/>
      <c r="BM514" s="117"/>
      <c r="BN514" s="117"/>
      <c r="BO514" s="117"/>
      <c r="BP514" s="117"/>
      <c r="BQ514" s="117"/>
      <c r="BR514" s="117"/>
      <c r="BS514" s="117"/>
      <c r="BT514" s="117"/>
      <c r="BU514" s="117"/>
      <c r="BV514" s="117"/>
      <c r="BW514" s="117"/>
      <c r="BX514" s="117"/>
      <c r="BY514" s="117"/>
      <c r="BZ514" s="117"/>
      <c r="CA514" s="117"/>
      <c r="CB514" s="117"/>
      <c r="CC514" s="117"/>
      <c r="CD514" s="117"/>
      <c r="CE514" s="117"/>
      <c r="CF514" s="117"/>
      <c r="CG514" s="117"/>
      <c r="CH514" s="117"/>
      <c r="CI514" s="117"/>
      <c r="CJ514" s="117"/>
      <c r="CK514" s="117"/>
      <c r="CL514" s="117"/>
      <c r="CM514" s="117"/>
      <c r="CN514" s="117"/>
      <c r="CO514" s="117"/>
      <c r="CP514" s="117"/>
      <c r="CQ514" s="117"/>
      <c r="CR514" s="117"/>
      <c r="CS514" s="117"/>
      <c r="CT514" s="117"/>
      <c r="CU514" s="117"/>
      <c r="CV514" s="117"/>
      <c r="CW514" s="117"/>
      <c r="CX514" s="117"/>
      <c r="CY514" s="117"/>
      <c r="CZ514" s="117"/>
      <c r="DA514" s="117"/>
      <c r="DB514" s="117"/>
      <c r="DC514" s="117"/>
      <c r="DD514" s="117"/>
      <c r="DE514" s="117"/>
      <c r="DF514" s="117"/>
      <c r="DG514" s="117"/>
      <c r="DH514" s="117"/>
      <c r="DI514" s="117"/>
      <c r="DJ514" s="117"/>
      <c r="DK514" s="117"/>
      <c r="DL514" s="117"/>
      <c r="DM514" s="117"/>
      <c r="DN514" s="117"/>
      <c r="DO514" s="117"/>
      <c r="DP514" s="117"/>
      <c r="DQ514" s="117"/>
      <c r="DR514" s="117"/>
      <c r="DS514" s="117"/>
      <c r="DT514" s="117"/>
      <c r="DU514" s="117"/>
      <c r="DV514" s="117"/>
      <c r="DW514" s="117"/>
      <c r="DX514" s="117"/>
      <c r="DY514" s="117"/>
      <c r="DZ514" s="117"/>
      <c r="EA514" s="117"/>
      <c r="EB514" s="117"/>
      <c r="EC514" s="117"/>
      <c r="ED514" s="117"/>
      <c r="EE514" s="117"/>
      <c r="EF514" s="117"/>
      <c r="EG514" s="117"/>
      <c r="EH514" s="117"/>
      <c r="EI514" s="117"/>
      <c r="EJ514" s="117"/>
      <c r="EK514" s="117"/>
      <c r="EL514" s="117"/>
      <c r="EM514" s="117"/>
      <c r="EN514" s="117"/>
      <c r="EO514" s="117"/>
      <c r="EP514" s="117"/>
      <c r="EQ514" s="117"/>
      <c r="ER514" s="117"/>
      <c r="ES514" s="117"/>
      <c r="ET514" s="117"/>
      <c r="EU514" s="117"/>
      <c r="EV514" s="117"/>
      <c r="EW514" s="117"/>
      <c r="EX514" s="117"/>
      <c r="EY514" s="117"/>
      <c r="EZ514" s="117"/>
      <c r="FA514" s="117"/>
      <c r="FB514" s="117"/>
      <c r="FC514" s="117"/>
      <c r="FD514" s="117"/>
      <c r="FE514" s="117"/>
      <c r="FF514" s="117"/>
      <c r="FG514" s="117"/>
      <c r="FH514" s="117"/>
      <c r="FI514" s="117"/>
      <c r="FJ514" s="117"/>
      <c r="FK514" s="117"/>
      <c r="FL514" s="117"/>
      <c r="FM514" s="117"/>
      <c r="FN514" s="117"/>
      <c r="FO514" s="117"/>
      <c r="FP514" s="117"/>
      <c r="FQ514" s="117"/>
      <c r="FR514" s="117"/>
      <c r="FS514" s="117"/>
      <c r="FT514" s="117"/>
      <c r="FU514" s="117"/>
      <c r="FV514" s="117"/>
      <c r="FW514" s="117"/>
      <c r="FX514" s="117"/>
      <c r="FY514" s="117"/>
      <c r="FZ514" s="117"/>
      <c r="GA514" s="117"/>
      <c r="GB514" s="117"/>
      <c r="GC514" s="117"/>
      <c r="GD514" s="117"/>
      <c r="GE514" s="117"/>
      <c r="GF514" s="117"/>
      <c r="GG514" s="117"/>
      <c r="GH514" s="117"/>
      <c r="GI514" s="117"/>
      <c r="GJ514" s="117"/>
      <c r="GK514" s="117"/>
      <c r="GL514" s="117"/>
      <c r="GM514" s="117"/>
      <c r="GN514" s="117"/>
      <c r="GO514" s="117"/>
      <c r="GP514" s="117"/>
      <c r="GQ514" s="117"/>
      <c r="GR514" s="117"/>
      <c r="GS514" s="117"/>
      <c r="GT514" s="117"/>
      <c r="GU514" s="117"/>
      <c r="GV514" s="117"/>
      <c r="GW514" s="117"/>
      <c r="GX514" s="117"/>
      <c r="GY514" s="117"/>
      <c r="GZ514" s="117"/>
      <c r="HA514" s="117"/>
      <c r="HB514" s="117"/>
      <c r="HC514" s="117"/>
      <c r="HD514" s="117"/>
      <c r="HE514" s="117"/>
      <c r="HF514" s="117"/>
      <c r="HG514" s="117"/>
      <c r="HH514" s="117"/>
      <c r="HI514" s="117"/>
      <c r="HJ514" s="117"/>
      <c r="HK514" s="117"/>
      <c r="HL514" s="117"/>
      <c r="HM514" s="117"/>
      <c r="HN514" s="117"/>
      <c r="HO514" s="117"/>
      <c r="HP514" s="117"/>
      <c r="HQ514" s="117"/>
      <c r="HR514" s="117"/>
      <c r="HS514" s="117"/>
      <c r="HT514" s="117"/>
      <c r="HU514" s="117"/>
      <c r="HV514" s="117"/>
      <c r="HW514" s="117"/>
      <c r="HX514" s="117"/>
      <c r="HY514" s="117"/>
      <c r="HZ514" s="117"/>
      <c r="IA514" s="117"/>
      <c r="IB514" s="117"/>
      <c r="IC514" s="117"/>
      <c r="ID514" s="117"/>
      <c r="IE514" s="117"/>
      <c r="IF514" s="117"/>
      <c r="IG514" s="117"/>
      <c r="IH514" s="117"/>
      <c r="II514" s="117"/>
      <c r="IJ514" s="117"/>
      <c r="IK514" s="117"/>
      <c r="IL514" s="117"/>
      <c r="IM514" s="117"/>
      <c r="IN514" s="117"/>
      <c r="IO514" s="117"/>
      <c r="IP514" s="117"/>
      <c r="IQ514" s="117"/>
      <c r="IR514" s="117"/>
      <c r="IS514" s="117"/>
      <c r="IT514" s="117"/>
      <c r="IU514" s="117"/>
      <c r="IV514" s="117"/>
      <c r="IW514" s="117"/>
    </row>
    <row r="515" customFormat="false" ht="12.75" hidden="false" customHeight="false" outlineLevel="0" collapsed="false">
      <c r="A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7"/>
      <c r="V515" s="117"/>
      <c r="W515" s="117"/>
      <c r="X515" s="117"/>
      <c r="Y515" s="117"/>
      <c r="Z515" s="117"/>
      <c r="AA515" s="117"/>
      <c r="AB515" s="117"/>
      <c r="AC515" s="117"/>
      <c r="AD515" s="117"/>
      <c r="AE515" s="117"/>
      <c r="AF515" s="117"/>
      <c r="AG515" s="117"/>
      <c r="AH515" s="117"/>
      <c r="AI515" s="117"/>
      <c r="AJ515" s="117"/>
      <c r="AK515" s="117"/>
      <c r="AL515" s="117"/>
      <c r="AM515" s="117"/>
      <c r="AN515" s="117"/>
      <c r="AO515" s="117"/>
      <c r="AP515" s="117"/>
      <c r="AQ515" s="117"/>
      <c r="AR515" s="117"/>
      <c r="AS515" s="117"/>
      <c r="AT515" s="117"/>
      <c r="AU515" s="117"/>
      <c r="AV515" s="117"/>
      <c r="AW515" s="117"/>
      <c r="AX515" s="117"/>
      <c r="AY515" s="117"/>
      <c r="AZ515" s="117"/>
      <c r="BA515" s="117"/>
      <c r="BB515" s="117"/>
      <c r="BC515" s="117"/>
      <c r="BD515" s="117"/>
      <c r="BE515" s="117"/>
      <c r="BF515" s="117"/>
      <c r="BG515" s="117"/>
      <c r="BH515" s="117"/>
      <c r="BI515" s="117"/>
      <c r="BJ515" s="117"/>
      <c r="BK515" s="117"/>
      <c r="BL515" s="117"/>
      <c r="BM515" s="117"/>
      <c r="BN515" s="117"/>
      <c r="BO515" s="117"/>
      <c r="BP515" s="117"/>
      <c r="BQ515" s="117"/>
      <c r="BR515" s="117"/>
      <c r="BS515" s="117"/>
      <c r="BT515" s="117"/>
      <c r="BU515" s="117"/>
      <c r="BV515" s="117"/>
      <c r="BW515" s="117"/>
      <c r="BX515" s="117"/>
      <c r="BY515" s="117"/>
      <c r="BZ515" s="117"/>
      <c r="CA515" s="117"/>
      <c r="CB515" s="117"/>
      <c r="CC515" s="117"/>
      <c r="CD515" s="117"/>
      <c r="CE515" s="117"/>
      <c r="CF515" s="117"/>
      <c r="CG515" s="117"/>
      <c r="CH515" s="117"/>
      <c r="CI515" s="117"/>
      <c r="CJ515" s="117"/>
      <c r="CK515" s="117"/>
      <c r="CL515" s="117"/>
      <c r="CM515" s="117"/>
      <c r="CN515" s="117"/>
      <c r="CO515" s="117"/>
      <c r="CP515" s="117"/>
      <c r="CQ515" s="117"/>
      <c r="CR515" s="117"/>
      <c r="CS515" s="117"/>
      <c r="CT515" s="117"/>
      <c r="CU515" s="117"/>
      <c r="CV515" s="117"/>
      <c r="CW515" s="117"/>
      <c r="CX515" s="117"/>
      <c r="CY515" s="117"/>
      <c r="CZ515" s="117"/>
      <c r="DA515" s="117"/>
      <c r="DB515" s="117"/>
      <c r="DC515" s="117"/>
      <c r="DD515" s="117"/>
      <c r="DE515" s="117"/>
      <c r="DF515" s="117"/>
      <c r="DG515" s="117"/>
      <c r="DH515" s="117"/>
      <c r="DI515" s="117"/>
      <c r="DJ515" s="117"/>
      <c r="DK515" s="117"/>
      <c r="DL515" s="117"/>
      <c r="DM515" s="117"/>
      <c r="DN515" s="117"/>
      <c r="DO515" s="117"/>
      <c r="DP515" s="117"/>
      <c r="DQ515" s="117"/>
      <c r="DR515" s="117"/>
      <c r="DS515" s="117"/>
      <c r="DT515" s="117"/>
      <c r="DU515" s="117"/>
      <c r="DV515" s="117"/>
      <c r="DW515" s="117"/>
      <c r="DX515" s="117"/>
      <c r="DY515" s="117"/>
      <c r="DZ515" s="117"/>
      <c r="EA515" s="117"/>
      <c r="EB515" s="117"/>
      <c r="EC515" s="117"/>
      <c r="ED515" s="117"/>
      <c r="EE515" s="117"/>
      <c r="EF515" s="117"/>
      <c r="EG515" s="117"/>
      <c r="EH515" s="117"/>
      <c r="EI515" s="117"/>
      <c r="EJ515" s="117"/>
      <c r="EK515" s="117"/>
      <c r="EL515" s="117"/>
      <c r="EM515" s="117"/>
      <c r="EN515" s="117"/>
      <c r="EO515" s="117"/>
      <c r="EP515" s="117"/>
      <c r="EQ515" s="117"/>
      <c r="ER515" s="117"/>
      <c r="ES515" s="117"/>
      <c r="ET515" s="117"/>
      <c r="EU515" s="117"/>
      <c r="EV515" s="117"/>
      <c r="EW515" s="117"/>
      <c r="EX515" s="117"/>
      <c r="EY515" s="117"/>
      <c r="EZ515" s="117"/>
      <c r="FA515" s="117"/>
      <c r="FB515" s="117"/>
      <c r="FC515" s="117"/>
      <c r="FD515" s="117"/>
      <c r="FE515" s="117"/>
      <c r="FF515" s="117"/>
      <c r="FG515" s="117"/>
      <c r="FH515" s="117"/>
      <c r="FI515" s="117"/>
      <c r="FJ515" s="117"/>
      <c r="FK515" s="117"/>
      <c r="FL515" s="117"/>
      <c r="FM515" s="117"/>
      <c r="FN515" s="117"/>
      <c r="FO515" s="117"/>
      <c r="FP515" s="117"/>
      <c r="FQ515" s="117"/>
      <c r="FR515" s="117"/>
      <c r="FS515" s="117"/>
      <c r="FT515" s="117"/>
      <c r="FU515" s="117"/>
      <c r="FV515" s="117"/>
      <c r="FW515" s="117"/>
      <c r="FX515" s="117"/>
      <c r="FY515" s="117"/>
      <c r="FZ515" s="117"/>
      <c r="GA515" s="117"/>
      <c r="GB515" s="117"/>
      <c r="GC515" s="117"/>
      <c r="GD515" s="117"/>
      <c r="GE515" s="117"/>
      <c r="GF515" s="117"/>
      <c r="GG515" s="117"/>
      <c r="GH515" s="117"/>
      <c r="GI515" s="117"/>
      <c r="GJ515" s="117"/>
      <c r="GK515" s="117"/>
      <c r="GL515" s="117"/>
      <c r="GM515" s="117"/>
      <c r="GN515" s="117"/>
      <c r="GO515" s="117"/>
      <c r="GP515" s="117"/>
      <c r="GQ515" s="117"/>
      <c r="GR515" s="117"/>
      <c r="GS515" s="117"/>
      <c r="GT515" s="117"/>
      <c r="GU515" s="117"/>
      <c r="GV515" s="117"/>
      <c r="GW515" s="117"/>
      <c r="GX515" s="117"/>
      <c r="GY515" s="117"/>
      <c r="GZ515" s="117"/>
      <c r="HA515" s="117"/>
      <c r="HB515" s="117"/>
      <c r="HC515" s="117"/>
      <c r="HD515" s="117"/>
      <c r="HE515" s="117"/>
      <c r="HF515" s="117"/>
      <c r="HG515" s="117"/>
      <c r="HH515" s="117"/>
      <c r="HI515" s="117"/>
      <c r="HJ515" s="117"/>
      <c r="HK515" s="117"/>
      <c r="HL515" s="117"/>
      <c r="HM515" s="117"/>
      <c r="HN515" s="117"/>
      <c r="HO515" s="117"/>
      <c r="HP515" s="117"/>
      <c r="HQ515" s="117"/>
      <c r="HR515" s="117"/>
      <c r="HS515" s="117"/>
      <c r="HT515" s="117"/>
      <c r="HU515" s="117"/>
      <c r="HV515" s="117"/>
      <c r="HW515" s="117"/>
      <c r="HX515" s="117"/>
      <c r="HY515" s="117"/>
      <c r="HZ515" s="117"/>
      <c r="IA515" s="117"/>
      <c r="IB515" s="117"/>
      <c r="IC515" s="117"/>
      <c r="ID515" s="117"/>
      <c r="IE515" s="117"/>
      <c r="IF515" s="117"/>
      <c r="IG515" s="117"/>
      <c r="IH515" s="117"/>
      <c r="II515" s="117"/>
      <c r="IJ515" s="117"/>
      <c r="IK515" s="117"/>
      <c r="IL515" s="117"/>
      <c r="IM515" s="117"/>
      <c r="IN515" s="117"/>
      <c r="IO515" s="117"/>
      <c r="IP515" s="117"/>
      <c r="IQ515" s="117"/>
      <c r="IR515" s="117"/>
      <c r="IS515" s="117"/>
      <c r="IT515" s="117"/>
      <c r="IU515" s="117"/>
      <c r="IV515" s="117"/>
      <c r="IW515" s="117"/>
    </row>
    <row r="516" customFormat="false" ht="12.75" hidden="false" customHeight="false" outlineLevel="0" collapsed="false">
      <c r="A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7"/>
      <c r="V516" s="117"/>
      <c r="W516" s="117"/>
      <c r="X516" s="117"/>
      <c r="Y516" s="117"/>
      <c r="Z516" s="117"/>
      <c r="AA516" s="117"/>
      <c r="AB516" s="117"/>
      <c r="AC516" s="117"/>
      <c r="AD516" s="117"/>
      <c r="AE516" s="117"/>
      <c r="AF516" s="117"/>
      <c r="AG516" s="117"/>
      <c r="AH516" s="117"/>
      <c r="AI516" s="117"/>
      <c r="AJ516" s="117"/>
      <c r="AK516" s="117"/>
      <c r="AL516" s="117"/>
      <c r="AM516" s="117"/>
      <c r="AN516" s="117"/>
      <c r="AO516" s="117"/>
      <c r="AP516" s="117"/>
      <c r="AQ516" s="117"/>
      <c r="AR516" s="117"/>
      <c r="AS516" s="117"/>
      <c r="AT516" s="117"/>
      <c r="AU516" s="117"/>
      <c r="AV516" s="117"/>
      <c r="AW516" s="117"/>
      <c r="AX516" s="117"/>
      <c r="AY516" s="117"/>
      <c r="AZ516" s="117"/>
      <c r="BA516" s="117"/>
      <c r="BB516" s="117"/>
      <c r="BC516" s="117"/>
      <c r="BD516" s="117"/>
      <c r="BE516" s="117"/>
      <c r="BF516" s="117"/>
      <c r="BG516" s="117"/>
      <c r="BH516" s="117"/>
      <c r="BI516" s="117"/>
      <c r="BJ516" s="117"/>
      <c r="BK516" s="117"/>
      <c r="BL516" s="117"/>
      <c r="BM516" s="117"/>
      <c r="BN516" s="117"/>
      <c r="BO516" s="117"/>
      <c r="BP516" s="117"/>
      <c r="BQ516" s="117"/>
      <c r="BR516" s="117"/>
      <c r="BS516" s="117"/>
      <c r="BT516" s="117"/>
      <c r="BU516" s="117"/>
      <c r="BV516" s="117"/>
      <c r="BW516" s="117"/>
      <c r="BX516" s="117"/>
      <c r="BY516" s="117"/>
      <c r="BZ516" s="117"/>
      <c r="CA516" s="117"/>
      <c r="CB516" s="117"/>
      <c r="CC516" s="117"/>
      <c r="CD516" s="117"/>
      <c r="CE516" s="117"/>
      <c r="CF516" s="117"/>
      <c r="CG516" s="117"/>
      <c r="CH516" s="117"/>
      <c r="CI516" s="117"/>
      <c r="CJ516" s="117"/>
      <c r="CK516" s="117"/>
      <c r="CL516" s="117"/>
      <c r="CM516" s="117"/>
      <c r="CN516" s="117"/>
      <c r="CO516" s="117"/>
      <c r="CP516" s="117"/>
      <c r="CQ516" s="117"/>
      <c r="CR516" s="117"/>
      <c r="CS516" s="117"/>
      <c r="CT516" s="117"/>
      <c r="CU516" s="117"/>
      <c r="CV516" s="117"/>
      <c r="CW516" s="117"/>
      <c r="CX516" s="117"/>
      <c r="CY516" s="117"/>
      <c r="CZ516" s="117"/>
      <c r="DA516" s="117"/>
      <c r="DB516" s="117"/>
      <c r="DC516" s="117"/>
      <c r="DD516" s="117"/>
      <c r="DE516" s="117"/>
      <c r="DF516" s="117"/>
      <c r="DG516" s="117"/>
      <c r="DH516" s="117"/>
      <c r="DI516" s="117"/>
      <c r="DJ516" s="117"/>
      <c r="DK516" s="117"/>
      <c r="DL516" s="117"/>
      <c r="DM516" s="117"/>
      <c r="DN516" s="117"/>
      <c r="DO516" s="117"/>
      <c r="DP516" s="117"/>
      <c r="DQ516" s="117"/>
      <c r="DR516" s="117"/>
      <c r="DS516" s="117"/>
      <c r="DT516" s="117"/>
      <c r="DU516" s="117"/>
      <c r="DV516" s="117"/>
      <c r="DW516" s="117"/>
      <c r="DX516" s="117"/>
      <c r="DY516" s="117"/>
      <c r="DZ516" s="117"/>
      <c r="EA516" s="117"/>
      <c r="EB516" s="117"/>
      <c r="EC516" s="117"/>
      <c r="ED516" s="117"/>
      <c r="EE516" s="117"/>
      <c r="EF516" s="117"/>
      <c r="EG516" s="117"/>
      <c r="EH516" s="117"/>
      <c r="EI516" s="117"/>
      <c r="EJ516" s="117"/>
      <c r="EK516" s="117"/>
      <c r="EL516" s="117"/>
      <c r="EM516" s="117"/>
      <c r="EN516" s="117"/>
      <c r="EO516" s="117"/>
      <c r="EP516" s="117"/>
      <c r="EQ516" s="117"/>
      <c r="ER516" s="117"/>
      <c r="ES516" s="117"/>
      <c r="ET516" s="117"/>
      <c r="EU516" s="117"/>
      <c r="EV516" s="117"/>
      <c r="EW516" s="117"/>
      <c r="EX516" s="117"/>
      <c r="EY516" s="117"/>
      <c r="EZ516" s="117"/>
      <c r="FA516" s="117"/>
      <c r="FB516" s="117"/>
      <c r="FC516" s="117"/>
      <c r="FD516" s="117"/>
      <c r="FE516" s="117"/>
      <c r="FF516" s="117"/>
      <c r="FG516" s="117"/>
      <c r="FH516" s="117"/>
      <c r="FI516" s="117"/>
      <c r="FJ516" s="117"/>
      <c r="FK516" s="117"/>
      <c r="FL516" s="117"/>
      <c r="FM516" s="117"/>
      <c r="FN516" s="117"/>
      <c r="FO516" s="117"/>
      <c r="FP516" s="117"/>
      <c r="FQ516" s="117"/>
      <c r="FR516" s="117"/>
      <c r="FS516" s="117"/>
      <c r="FT516" s="117"/>
      <c r="FU516" s="117"/>
      <c r="FV516" s="117"/>
      <c r="FW516" s="117"/>
      <c r="FX516" s="117"/>
      <c r="FY516" s="117"/>
      <c r="FZ516" s="117"/>
      <c r="GA516" s="117"/>
      <c r="GB516" s="117"/>
      <c r="GC516" s="117"/>
      <c r="GD516" s="117"/>
      <c r="GE516" s="117"/>
      <c r="GF516" s="117"/>
      <c r="GG516" s="117"/>
      <c r="GH516" s="117"/>
      <c r="GI516" s="117"/>
      <c r="GJ516" s="117"/>
      <c r="GK516" s="117"/>
      <c r="GL516" s="117"/>
      <c r="GM516" s="117"/>
      <c r="GN516" s="117"/>
      <c r="GO516" s="117"/>
      <c r="GP516" s="117"/>
      <c r="GQ516" s="117"/>
      <c r="GR516" s="117"/>
      <c r="GS516" s="117"/>
      <c r="GT516" s="117"/>
      <c r="GU516" s="117"/>
      <c r="GV516" s="117"/>
      <c r="GW516" s="117"/>
      <c r="GX516" s="117"/>
      <c r="GY516" s="117"/>
      <c r="GZ516" s="117"/>
      <c r="HA516" s="117"/>
      <c r="HB516" s="117"/>
      <c r="HC516" s="117"/>
      <c r="HD516" s="117"/>
      <c r="HE516" s="117"/>
      <c r="HF516" s="117"/>
      <c r="HG516" s="117"/>
      <c r="HH516" s="117"/>
      <c r="HI516" s="117"/>
      <c r="HJ516" s="117"/>
      <c r="HK516" s="117"/>
      <c r="HL516" s="117"/>
      <c r="HM516" s="117"/>
      <c r="HN516" s="117"/>
      <c r="HO516" s="117"/>
      <c r="HP516" s="117"/>
      <c r="HQ516" s="117"/>
      <c r="HR516" s="117"/>
      <c r="HS516" s="117"/>
      <c r="HT516" s="117"/>
      <c r="HU516" s="117"/>
      <c r="HV516" s="117"/>
      <c r="HW516" s="117"/>
      <c r="HX516" s="117"/>
      <c r="HY516" s="117"/>
      <c r="HZ516" s="117"/>
      <c r="IA516" s="117"/>
      <c r="IB516" s="117"/>
      <c r="IC516" s="117"/>
      <c r="ID516" s="117"/>
      <c r="IE516" s="117"/>
      <c r="IF516" s="117"/>
      <c r="IG516" s="117"/>
      <c r="IH516" s="117"/>
      <c r="II516" s="117"/>
      <c r="IJ516" s="117"/>
      <c r="IK516" s="117"/>
      <c r="IL516" s="117"/>
      <c r="IM516" s="117"/>
      <c r="IN516" s="117"/>
      <c r="IO516" s="117"/>
      <c r="IP516" s="117"/>
      <c r="IQ516" s="117"/>
      <c r="IR516" s="117"/>
      <c r="IS516" s="117"/>
      <c r="IT516" s="117"/>
      <c r="IU516" s="117"/>
      <c r="IV516" s="117"/>
      <c r="IW516" s="117"/>
    </row>
    <row r="517" customFormat="false" ht="12.75" hidden="false" customHeight="false" outlineLevel="0" collapsed="false">
      <c r="A517" s="117"/>
      <c r="L517" s="117"/>
      <c r="M517" s="117"/>
      <c r="N517" s="117"/>
      <c r="O517" s="117"/>
      <c r="P517" s="117"/>
      <c r="Q517" s="117"/>
      <c r="R517" s="117"/>
      <c r="S517" s="117"/>
      <c r="T517" s="117"/>
      <c r="U517" s="117"/>
      <c r="V517" s="117"/>
      <c r="W517" s="117"/>
      <c r="X517" s="117"/>
      <c r="Y517" s="117"/>
      <c r="Z517" s="117"/>
      <c r="AA517" s="117"/>
      <c r="AB517" s="117"/>
      <c r="AC517" s="117"/>
      <c r="AD517" s="117"/>
      <c r="AE517" s="117"/>
      <c r="AF517" s="117"/>
      <c r="AG517" s="117"/>
      <c r="AH517" s="117"/>
      <c r="AI517" s="117"/>
      <c r="AJ517" s="117"/>
      <c r="AK517" s="117"/>
      <c r="AL517" s="117"/>
      <c r="AM517" s="117"/>
      <c r="AN517" s="117"/>
      <c r="AO517" s="117"/>
      <c r="AP517" s="117"/>
      <c r="AQ517" s="117"/>
      <c r="AR517" s="117"/>
      <c r="AS517" s="117"/>
      <c r="AT517" s="117"/>
      <c r="AU517" s="117"/>
      <c r="AV517" s="117"/>
      <c r="AW517" s="117"/>
      <c r="AX517" s="117"/>
      <c r="AY517" s="117"/>
      <c r="AZ517" s="117"/>
      <c r="BA517" s="117"/>
      <c r="BB517" s="117"/>
      <c r="BC517" s="117"/>
      <c r="BD517" s="117"/>
      <c r="BE517" s="117"/>
      <c r="BF517" s="117"/>
      <c r="BG517" s="117"/>
      <c r="BH517" s="117"/>
      <c r="BI517" s="117"/>
      <c r="BJ517" s="117"/>
      <c r="BK517" s="117"/>
      <c r="BL517" s="117"/>
      <c r="BM517" s="117"/>
      <c r="BN517" s="117"/>
      <c r="BO517" s="117"/>
      <c r="BP517" s="117"/>
      <c r="BQ517" s="117"/>
      <c r="BR517" s="117"/>
      <c r="BS517" s="117"/>
      <c r="BT517" s="117"/>
      <c r="BU517" s="117"/>
      <c r="BV517" s="117"/>
      <c r="BW517" s="117"/>
      <c r="BX517" s="117"/>
      <c r="BY517" s="117"/>
      <c r="BZ517" s="117"/>
      <c r="CA517" s="117"/>
      <c r="CB517" s="117"/>
      <c r="CC517" s="117"/>
      <c r="CD517" s="117"/>
      <c r="CE517" s="117"/>
      <c r="CF517" s="117"/>
      <c r="CG517" s="117"/>
      <c r="CH517" s="117"/>
      <c r="CI517" s="117"/>
      <c r="CJ517" s="117"/>
      <c r="CK517" s="117"/>
      <c r="CL517" s="117"/>
      <c r="CM517" s="117"/>
      <c r="CN517" s="117"/>
      <c r="CO517" s="117"/>
      <c r="CP517" s="117"/>
      <c r="CQ517" s="117"/>
      <c r="CR517" s="117"/>
      <c r="CS517" s="117"/>
      <c r="CT517" s="117"/>
      <c r="CU517" s="117"/>
      <c r="CV517" s="117"/>
      <c r="CW517" s="117"/>
      <c r="CX517" s="117"/>
      <c r="CY517" s="117"/>
      <c r="CZ517" s="117"/>
      <c r="DA517" s="117"/>
      <c r="DB517" s="117"/>
      <c r="DC517" s="117"/>
      <c r="DD517" s="117"/>
      <c r="DE517" s="117"/>
      <c r="DF517" s="117"/>
      <c r="DG517" s="117"/>
      <c r="DH517" s="117"/>
      <c r="DI517" s="117"/>
      <c r="DJ517" s="117"/>
      <c r="DK517" s="117"/>
      <c r="DL517" s="117"/>
      <c r="DM517" s="117"/>
      <c r="DN517" s="117"/>
      <c r="DO517" s="117"/>
      <c r="DP517" s="117"/>
      <c r="DQ517" s="117"/>
      <c r="DR517" s="117"/>
      <c r="DS517" s="117"/>
      <c r="DT517" s="117"/>
      <c r="DU517" s="117"/>
      <c r="DV517" s="117"/>
      <c r="DW517" s="117"/>
      <c r="DX517" s="117"/>
      <c r="DY517" s="117"/>
      <c r="DZ517" s="117"/>
      <c r="EA517" s="117"/>
      <c r="EB517" s="117"/>
      <c r="EC517" s="117"/>
      <c r="ED517" s="117"/>
      <c r="EE517" s="117"/>
      <c r="EF517" s="117"/>
      <c r="EG517" s="117"/>
      <c r="EH517" s="117"/>
      <c r="EI517" s="117"/>
      <c r="EJ517" s="117"/>
      <c r="EK517" s="117"/>
      <c r="EL517" s="117"/>
      <c r="EM517" s="117"/>
      <c r="EN517" s="117"/>
      <c r="EO517" s="117"/>
      <c r="EP517" s="117"/>
      <c r="EQ517" s="117"/>
      <c r="ER517" s="117"/>
      <c r="ES517" s="117"/>
      <c r="ET517" s="117"/>
      <c r="EU517" s="117"/>
      <c r="EV517" s="117"/>
      <c r="EW517" s="117"/>
      <c r="EX517" s="117"/>
      <c r="EY517" s="117"/>
      <c r="EZ517" s="117"/>
      <c r="FA517" s="117"/>
      <c r="FB517" s="117"/>
      <c r="FC517" s="117"/>
      <c r="FD517" s="117"/>
      <c r="FE517" s="117"/>
      <c r="FF517" s="117"/>
      <c r="FG517" s="117"/>
      <c r="FH517" s="117"/>
      <c r="FI517" s="117"/>
      <c r="FJ517" s="117"/>
      <c r="FK517" s="117"/>
      <c r="FL517" s="117"/>
      <c r="FM517" s="117"/>
      <c r="FN517" s="117"/>
      <c r="FO517" s="117"/>
      <c r="FP517" s="117"/>
      <c r="FQ517" s="117"/>
      <c r="FR517" s="117"/>
      <c r="FS517" s="117"/>
      <c r="FT517" s="117"/>
      <c r="FU517" s="117"/>
      <c r="FV517" s="117"/>
      <c r="FW517" s="117"/>
      <c r="FX517" s="117"/>
      <c r="FY517" s="117"/>
      <c r="FZ517" s="117"/>
      <c r="GA517" s="117"/>
      <c r="GB517" s="117"/>
      <c r="GC517" s="117"/>
      <c r="GD517" s="117"/>
      <c r="GE517" s="117"/>
      <c r="GF517" s="117"/>
      <c r="GG517" s="117"/>
      <c r="GH517" s="117"/>
      <c r="GI517" s="117"/>
      <c r="GJ517" s="117"/>
      <c r="GK517" s="117"/>
      <c r="GL517" s="117"/>
      <c r="GM517" s="117"/>
      <c r="GN517" s="117"/>
      <c r="GO517" s="117"/>
      <c r="GP517" s="117"/>
      <c r="GQ517" s="117"/>
      <c r="GR517" s="117"/>
      <c r="GS517" s="117"/>
      <c r="GT517" s="117"/>
      <c r="GU517" s="117"/>
      <c r="GV517" s="117"/>
      <c r="GW517" s="117"/>
      <c r="GX517" s="117"/>
      <c r="GY517" s="117"/>
      <c r="GZ517" s="117"/>
      <c r="HA517" s="117"/>
      <c r="HB517" s="117"/>
      <c r="HC517" s="117"/>
      <c r="HD517" s="117"/>
      <c r="HE517" s="117"/>
      <c r="HF517" s="117"/>
      <c r="HG517" s="117"/>
      <c r="HH517" s="117"/>
      <c r="HI517" s="117"/>
      <c r="HJ517" s="117"/>
      <c r="HK517" s="117"/>
      <c r="HL517" s="117"/>
      <c r="HM517" s="117"/>
      <c r="HN517" s="117"/>
      <c r="HO517" s="117"/>
      <c r="HP517" s="117"/>
      <c r="HQ517" s="117"/>
      <c r="HR517" s="117"/>
      <c r="HS517" s="117"/>
      <c r="HT517" s="117"/>
      <c r="HU517" s="117"/>
      <c r="HV517" s="117"/>
      <c r="HW517" s="117"/>
      <c r="HX517" s="117"/>
      <c r="HY517" s="117"/>
      <c r="HZ517" s="117"/>
      <c r="IA517" s="117"/>
      <c r="IB517" s="117"/>
      <c r="IC517" s="117"/>
      <c r="ID517" s="117"/>
      <c r="IE517" s="117"/>
      <c r="IF517" s="117"/>
      <c r="IG517" s="117"/>
      <c r="IH517" s="117"/>
      <c r="II517" s="117"/>
      <c r="IJ517" s="117"/>
      <c r="IK517" s="117"/>
      <c r="IL517" s="117"/>
      <c r="IM517" s="117"/>
      <c r="IN517" s="117"/>
      <c r="IO517" s="117"/>
      <c r="IP517" s="117"/>
      <c r="IQ517" s="117"/>
      <c r="IR517" s="117"/>
      <c r="IS517" s="117"/>
      <c r="IT517" s="117"/>
      <c r="IU517" s="117"/>
      <c r="IV517" s="117"/>
      <c r="IW517" s="117"/>
    </row>
    <row r="518" customFormat="false" ht="12.75" hidden="false" customHeight="false" outlineLevel="0" collapsed="false">
      <c r="A518" s="117"/>
      <c r="L518" s="117"/>
      <c r="M518" s="117"/>
      <c r="N518" s="117"/>
      <c r="O518" s="117"/>
      <c r="P518" s="117"/>
      <c r="Q518" s="117"/>
      <c r="R518" s="117"/>
      <c r="S518" s="117"/>
      <c r="T518" s="117"/>
      <c r="U518" s="117"/>
      <c r="V518" s="117"/>
      <c r="W518" s="117"/>
      <c r="X518" s="117"/>
      <c r="Y518" s="117"/>
      <c r="Z518" s="117"/>
      <c r="AA518" s="117"/>
      <c r="AB518" s="117"/>
      <c r="AC518" s="117"/>
      <c r="AD518" s="117"/>
      <c r="AE518" s="117"/>
      <c r="AF518" s="117"/>
      <c r="AG518" s="117"/>
      <c r="AH518" s="117"/>
      <c r="AI518" s="117"/>
      <c r="AJ518" s="117"/>
      <c r="AK518" s="117"/>
      <c r="AL518" s="117"/>
      <c r="AM518" s="117"/>
      <c r="AN518" s="117"/>
      <c r="AO518" s="117"/>
      <c r="AP518" s="117"/>
      <c r="AQ518" s="117"/>
      <c r="AR518" s="117"/>
      <c r="AS518" s="117"/>
      <c r="AT518" s="117"/>
      <c r="AU518" s="117"/>
      <c r="AV518" s="117"/>
      <c r="AW518" s="117"/>
      <c r="AX518" s="117"/>
      <c r="AY518" s="117"/>
      <c r="AZ518" s="117"/>
      <c r="BA518" s="117"/>
      <c r="BB518" s="117"/>
      <c r="BC518" s="117"/>
      <c r="BD518" s="117"/>
      <c r="BE518" s="117"/>
      <c r="BF518" s="117"/>
      <c r="BG518" s="117"/>
      <c r="BH518" s="117"/>
      <c r="BI518" s="117"/>
      <c r="BJ518" s="117"/>
      <c r="BK518" s="117"/>
      <c r="BL518" s="117"/>
      <c r="BM518" s="117"/>
      <c r="BN518" s="117"/>
      <c r="BO518" s="117"/>
      <c r="BP518" s="117"/>
      <c r="BQ518" s="117"/>
      <c r="BR518" s="117"/>
      <c r="BS518" s="117"/>
      <c r="BT518" s="117"/>
      <c r="BU518" s="117"/>
      <c r="BV518" s="117"/>
      <c r="BW518" s="117"/>
      <c r="BX518" s="117"/>
      <c r="BY518" s="117"/>
      <c r="BZ518" s="117"/>
      <c r="CA518" s="117"/>
      <c r="CB518" s="117"/>
      <c r="CC518" s="117"/>
      <c r="CD518" s="117"/>
      <c r="CE518" s="117"/>
      <c r="CF518" s="117"/>
      <c r="CG518" s="117"/>
      <c r="CH518" s="117"/>
      <c r="CI518" s="117"/>
      <c r="CJ518" s="117"/>
      <c r="CK518" s="117"/>
      <c r="CL518" s="117"/>
      <c r="CM518" s="117"/>
      <c r="CN518" s="117"/>
      <c r="CO518" s="117"/>
      <c r="CP518" s="117"/>
      <c r="CQ518" s="117"/>
      <c r="CR518" s="117"/>
      <c r="CS518" s="117"/>
      <c r="CT518" s="117"/>
      <c r="CU518" s="117"/>
      <c r="CV518" s="117"/>
      <c r="CW518" s="117"/>
      <c r="CX518" s="117"/>
      <c r="CY518" s="117"/>
      <c r="CZ518" s="117"/>
      <c r="DA518" s="117"/>
      <c r="DB518" s="117"/>
      <c r="DC518" s="117"/>
      <c r="DD518" s="117"/>
      <c r="DE518" s="117"/>
      <c r="DF518" s="117"/>
      <c r="DG518" s="117"/>
      <c r="DH518" s="117"/>
      <c r="DI518" s="117"/>
      <c r="DJ518" s="117"/>
      <c r="DK518" s="117"/>
      <c r="DL518" s="117"/>
      <c r="DM518" s="117"/>
      <c r="DN518" s="117"/>
      <c r="DO518" s="117"/>
      <c r="DP518" s="117"/>
      <c r="DQ518" s="117"/>
      <c r="DR518" s="117"/>
      <c r="DS518" s="117"/>
      <c r="DT518" s="117"/>
      <c r="DU518" s="117"/>
      <c r="DV518" s="117"/>
      <c r="DW518" s="117"/>
      <c r="DX518" s="117"/>
      <c r="DY518" s="117"/>
      <c r="DZ518" s="117"/>
      <c r="EA518" s="117"/>
      <c r="EB518" s="117"/>
      <c r="EC518" s="117"/>
      <c r="ED518" s="117"/>
      <c r="EE518" s="117"/>
      <c r="EF518" s="117"/>
      <c r="EG518" s="117"/>
      <c r="EH518" s="117"/>
      <c r="EI518" s="117"/>
      <c r="EJ518" s="117"/>
      <c r="EK518" s="117"/>
      <c r="EL518" s="117"/>
      <c r="EM518" s="117"/>
      <c r="EN518" s="117"/>
      <c r="EO518" s="117"/>
      <c r="EP518" s="117"/>
      <c r="EQ518" s="117"/>
      <c r="ER518" s="117"/>
      <c r="ES518" s="117"/>
      <c r="ET518" s="117"/>
      <c r="EU518" s="117"/>
      <c r="EV518" s="117"/>
      <c r="EW518" s="117"/>
      <c r="EX518" s="117"/>
      <c r="EY518" s="117"/>
      <c r="EZ518" s="117"/>
      <c r="FA518" s="117"/>
      <c r="FB518" s="117"/>
      <c r="FC518" s="117"/>
      <c r="FD518" s="117"/>
      <c r="FE518" s="117"/>
      <c r="FF518" s="117"/>
      <c r="FG518" s="117"/>
      <c r="FH518" s="117"/>
      <c r="FI518" s="117"/>
      <c r="FJ518" s="117"/>
      <c r="FK518" s="117"/>
      <c r="FL518" s="117"/>
      <c r="FM518" s="117"/>
      <c r="FN518" s="117"/>
      <c r="FO518" s="117"/>
      <c r="FP518" s="117"/>
      <c r="FQ518" s="117"/>
      <c r="FR518" s="117"/>
      <c r="FS518" s="117"/>
      <c r="FT518" s="117"/>
      <c r="FU518" s="117"/>
      <c r="FV518" s="117"/>
      <c r="FW518" s="117"/>
      <c r="FX518" s="117"/>
      <c r="FY518" s="117"/>
      <c r="FZ518" s="117"/>
      <c r="GA518" s="117"/>
      <c r="GB518" s="117"/>
      <c r="GC518" s="117"/>
      <c r="GD518" s="117"/>
      <c r="GE518" s="117"/>
      <c r="GF518" s="117"/>
      <c r="GG518" s="117"/>
      <c r="GH518" s="117"/>
      <c r="GI518" s="117"/>
      <c r="GJ518" s="117"/>
      <c r="GK518" s="117"/>
      <c r="GL518" s="117"/>
      <c r="GM518" s="117"/>
      <c r="GN518" s="117"/>
      <c r="GO518" s="117"/>
      <c r="GP518" s="117"/>
      <c r="GQ518" s="117"/>
      <c r="GR518" s="117"/>
      <c r="GS518" s="117"/>
      <c r="GT518" s="117"/>
      <c r="GU518" s="117"/>
      <c r="GV518" s="117"/>
      <c r="GW518" s="117"/>
      <c r="GX518" s="117"/>
      <c r="GY518" s="117"/>
      <c r="GZ518" s="117"/>
      <c r="HA518" s="117"/>
      <c r="HB518" s="117"/>
      <c r="HC518" s="117"/>
      <c r="HD518" s="117"/>
      <c r="HE518" s="117"/>
      <c r="HF518" s="117"/>
      <c r="HG518" s="117"/>
      <c r="HH518" s="117"/>
      <c r="HI518" s="117"/>
      <c r="HJ518" s="117"/>
      <c r="HK518" s="117"/>
      <c r="HL518" s="117"/>
      <c r="HM518" s="117"/>
      <c r="HN518" s="117"/>
      <c r="HO518" s="117"/>
      <c r="HP518" s="117"/>
      <c r="HQ518" s="117"/>
      <c r="HR518" s="117"/>
      <c r="HS518" s="117"/>
      <c r="HT518" s="117"/>
      <c r="HU518" s="117"/>
      <c r="HV518" s="117"/>
      <c r="HW518" s="117"/>
      <c r="HX518" s="117"/>
      <c r="HY518" s="117"/>
      <c r="HZ518" s="117"/>
      <c r="IA518" s="117"/>
      <c r="IB518" s="117"/>
      <c r="IC518" s="117"/>
      <c r="ID518" s="117"/>
      <c r="IE518" s="117"/>
      <c r="IF518" s="117"/>
      <c r="IG518" s="117"/>
      <c r="IH518" s="117"/>
      <c r="II518" s="117"/>
      <c r="IJ518" s="117"/>
      <c r="IK518" s="117"/>
      <c r="IL518" s="117"/>
      <c r="IM518" s="117"/>
      <c r="IN518" s="117"/>
      <c r="IO518" s="117"/>
      <c r="IP518" s="117"/>
      <c r="IQ518" s="117"/>
      <c r="IR518" s="117"/>
      <c r="IS518" s="117"/>
      <c r="IT518" s="117"/>
      <c r="IU518" s="117"/>
      <c r="IV518" s="117"/>
      <c r="IW518" s="117"/>
    </row>
    <row r="519" customFormat="false" ht="12.75" hidden="false" customHeight="false" outlineLevel="0" collapsed="false">
      <c r="A519" s="117"/>
      <c r="L519" s="117"/>
      <c r="M519" s="117"/>
      <c r="N519" s="117"/>
      <c r="O519" s="117"/>
      <c r="P519" s="117"/>
      <c r="Q519" s="117"/>
      <c r="R519" s="117"/>
      <c r="S519" s="117"/>
      <c r="T519" s="117"/>
      <c r="U519" s="117"/>
      <c r="V519" s="117"/>
      <c r="W519" s="117"/>
      <c r="X519" s="117"/>
      <c r="Y519" s="117"/>
      <c r="Z519" s="117"/>
      <c r="AA519" s="117"/>
      <c r="AB519" s="117"/>
      <c r="AC519" s="117"/>
      <c r="AD519" s="117"/>
      <c r="AE519" s="117"/>
      <c r="AF519" s="117"/>
      <c r="AG519" s="117"/>
      <c r="AH519" s="117"/>
      <c r="AI519" s="117"/>
      <c r="AJ519" s="117"/>
      <c r="AK519" s="117"/>
      <c r="AL519" s="117"/>
      <c r="AM519" s="117"/>
      <c r="AN519" s="117"/>
      <c r="AO519" s="117"/>
      <c r="AP519" s="117"/>
      <c r="AQ519" s="117"/>
      <c r="AR519" s="117"/>
      <c r="AS519" s="117"/>
      <c r="AT519" s="117"/>
      <c r="AU519" s="117"/>
      <c r="AV519" s="117"/>
      <c r="AW519" s="117"/>
      <c r="AX519" s="117"/>
      <c r="AY519" s="117"/>
      <c r="AZ519" s="117"/>
      <c r="BA519" s="117"/>
      <c r="BB519" s="117"/>
      <c r="BC519" s="117"/>
      <c r="BD519" s="117"/>
      <c r="BE519" s="117"/>
      <c r="BF519" s="117"/>
      <c r="BG519" s="117"/>
      <c r="BH519" s="117"/>
      <c r="BI519" s="117"/>
      <c r="BJ519" s="117"/>
      <c r="BK519" s="117"/>
      <c r="BL519" s="117"/>
      <c r="BM519" s="117"/>
      <c r="BN519" s="117"/>
      <c r="BO519" s="117"/>
      <c r="BP519" s="117"/>
      <c r="BQ519" s="117"/>
      <c r="BR519" s="117"/>
      <c r="BS519" s="117"/>
      <c r="BT519" s="117"/>
      <c r="BU519" s="117"/>
      <c r="BV519" s="117"/>
      <c r="BW519" s="117"/>
      <c r="BX519" s="117"/>
      <c r="BY519" s="117"/>
      <c r="BZ519" s="117"/>
      <c r="CA519" s="117"/>
      <c r="CB519" s="117"/>
      <c r="CC519" s="117"/>
      <c r="CD519" s="117"/>
      <c r="CE519" s="117"/>
      <c r="CF519" s="117"/>
      <c r="CG519" s="117"/>
      <c r="CH519" s="117"/>
      <c r="CI519" s="117"/>
      <c r="CJ519" s="117"/>
      <c r="CK519" s="117"/>
      <c r="CL519" s="117"/>
      <c r="CM519" s="117"/>
      <c r="CN519" s="117"/>
      <c r="CO519" s="117"/>
      <c r="CP519" s="117"/>
      <c r="CQ519" s="117"/>
      <c r="CR519" s="117"/>
      <c r="CS519" s="117"/>
      <c r="CT519" s="117"/>
      <c r="CU519" s="117"/>
      <c r="CV519" s="117"/>
      <c r="CW519" s="117"/>
      <c r="CX519" s="117"/>
      <c r="CY519" s="117"/>
      <c r="CZ519" s="117"/>
      <c r="DA519" s="117"/>
      <c r="DB519" s="117"/>
      <c r="DC519" s="117"/>
      <c r="DD519" s="117"/>
      <c r="DE519" s="117"/>
      <c r="DF519" s="117"/>
      <c r="DG519" s="117"/>
      <c r="DH519" s="117"/>
      <c r="DI519" s="117"/>
      <c r="DJ519" s="117"/>
      <c r="DK519" s="117"/>
      <c r="DL519" s="117"/>
      <c r="DM519" s="117"/>
      <c r="DN519" s="117"/>
      <c r="DO519" s="117"/>
      <c r="DP519" s="117"/>
      <c r="DQ519" s="117"/>
      <c r="DR519" s="117"/>
      <c r="DS519" s="117"/>
      <c r="DT519" s="117"/>
      <c r="DU519" s="117"/>
      <c r="DV519" s="117"/>
      <c r="DW519" s="117"/>
      <c r="DX519" s="117"/>
      <c r="DY519" s="117"/>
      <c r="DZ519" s="117"/>
      <c r="EA519" s="117"/>
      <c r="EB519" s="117"/>
      <c r="EC519" s="117"/>
      <c r="ED519" s="117"/>
      <c r="EE519" s="117"/>
      <c r="EF519" s="117"/>
      <c r="EG519" s="117"/>
      <c r="EH519" s="117"/>
      <c r="EI519" s="117"/>
      <c r="EJ519" s="117"/>
      <c r="EK519" s="117"/>
      <c r="EL519" s="117"/>
      <c r="EM519" s="117"/>
      <c r="EN519" s="117"/>
      <c r="EO519" s="117"/>
      <c r="EP519" s="117"/>
      <c r="EQ519" s="117"/>
      <c r="ER519" s="117"/>
      <c r="ES519" s="117"/>
      <c r="ET519" s="117"/>
      <c r="EU519" s="117"/>
      <c r="EV519" s="117"/>
      <c r="EW519" s="117"/>
      <c r="EX519" s="117"/>
      <c r="EY519" s="117"/>
      <c r="EZ519" s="117"/>
      <c r="FA519" s="117"/>
      <c r="FB519" s="117"/>
      <c r="FC519" s="117"/>
      <c r="FD519" s="117"/>
      <c r="FE519" s="117"/>
      <c r="FF519" s="117"/>
      <c r="FG519" s="117"/>
      <c r="FH519" s="117"/>
      <c r="FI519" s="117"/>
      <c r="FJ519" s="117"/>
      <c r="FK519" s="117"/>
      <c r="FL519" s="117"/>
      <c r="FM519" s="117"/>
      <c r="FN519" s="117"/>
      <c r="FO519" s="117"/>
      <c r="FP519" s="117"/>
      <c r="FQ519" s="117"/>
      <c r="FR519" s="117"/>
      <c r="FS519" s="117"/>
      <c r="FT519" s="117"/>
      <c r="FU519" s="117"/>
      <c r="FV519" s="117"/>
      <c r="FW519" s="117"/>
      <c r="FX519" s="117"/>
      <c r="FY519" s="117"/>
      <c r="FZ519" s="117"/>
      <c r="GA519" s="117"/>
      <c r="GB519" s="117"/>
      <c r="GC519" s="117"/>
      <c r="GD519" s="117"/>
      <c r="GE519" s="117"/>
      <c r="GF519" s="117"/>
      <c r="GG519" s="117"/>
      <c r="GH519" s="117"/>
      <c r="GI519" s="117"/>
      <c r="GJ519" s="117"/>
      <c r="GK519" s="117"/>
      <c r="GL519" s="117"/>
      <c r="GM519" s="117"/>
      <c r="GN519" s="117"/>
      <c r="GO519" s="117"/>
      <c r="GP519" s="117"/>
      <c r="GQ519" s="117"/>
      <c r="GR519" s="117"/>
      <c r="GS519" s="117"/>
      <c r="GT519" s="117"/>
      <c r="GU519" s="117"/>
      <c r="GV519" s="117"/>
      <c r="GW519" s="117"/>
      <c r="GX519" s="117"/>
      <c r="GY519" s="117"/>
      <c r="GZ519" s="117"/>
      <c r="HA519" s="117"/>
      <c r="HB519" s="117"/>
      <c r="HC519" s="117"/>
      <c r="HD519" s="117"/>
      <c r="HE519" s="117"/>
      <c r="HF519" s="117"/>
      <c r="HG519" s="117"/>
      <c r="HH519" s="117"/>
      <c r="HI519" s="117"/>
      <c r="HJ519" s="117"/>
      <c r="HK519" s="117"/>
      <c r="HL519" s="117"/>
      <c r="HM519" s="117"/>
      <c r="HN519" s="117"/>
      <c r="HO519" s="117"/>
      <c r="HP519" s="117"/>
      <c r="HQ519" s="117"/>
      <c r="HR519" s="117"/>
      <c r="HS519" s="117"/>
      <c r="HT519" s="117"/>
      <c r="HU519" s="117"/>
      <c r="HV519" s="117"/>
      <c r="HW519" s="117"/>
      <c r="HX519" s="117"/>
      <c r="HY519" s="117"/>
      <c r="HZ519" s="117"/>
      <c r="IA519" s="117"/>
      <c r="IB519" s="117"/>
      <c r="IC519" s="117"/>
      <c r="ID519" s="117"/>
      <c r="IE519" s="117"/>
      <c r="IF519" s="117"/>
      <c r="IG519" s="117"/>
      <c r="IH519" s="117"/>
      <c r="II519" s="117"/>
      <c r="IJ519" s="117"/>
      <c r="IK519" s="117"/>
      <c r="IL519" s="117"/>
      <c r="IM519" s="117"/>
      <c r="IN519" s="117"/>
      <c r="IO519" s="117"/>
      <c r="IP519" s="117"/>
      <c r="IQ519" s="117"/>
      <c r="IR519" s="117"/>
      <c r="IS519" s="117"/>
      <c r="IT519" s="117"/>
      <c r="IU519" s="117"/>
      <c r="IV519" s="117"/>
      <c r="IW519" s="117"/>
    </row>
    <row r="520" customFormat="false" ht="12.75" hidden="false" customHeight="false" outlineLevel="0" collapsed="false">
      <c r="A520" s="117"/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  <c r="AA520" s="117"/>
      <c r="AB520" s="117"/>
      <c r="AC520" s="117"/>
      <c r="AD520" s="117"/>
      <c r="AE520" s="117"/>
      <c r="AF520" s="117"/>
      <c r="AG520" s="117"/>
      <c r="AH520" s="117"/>
      <c r="AI520" s="117"/>
      <c r="AJ520" s="117"/>
      <c r="AK520" s="117"/>
      <c r="AL520" s="117"/>
      <c r="AM520" s="117"/>
      <c r="AN520" s="117"/>
      <c r="AO520" s="117"/>
      <c r="AP520" s="117"/>
      <c r="AQ520" s="117"/>
      <c r="AR520" s="117"/>
      <c r="AS520" s="117"/>
      <c r="AT520" s="117"/>
      <c r="AU520" s="117"/>
      <c r="AV520" s="117"/>
      <c r="AW520" s="117"/>
      <c r="AX520" s="117"/>
      <c r="AY520" s="117"/>
      <c r="AZ520" s="117"/>
      <c r="BA520" s="117"/>
      <c r="BB520" s="117"/>
      <c r="BC520" s="117"/>
      <c r="BD520" s="117"/>
      <c r="BE520" s="117"/>
      <c r="BF520" s="117"/>
      <c r="BG520" s="117"/>
      <c r="BH520" s="117"/>
      <c r="BI520" s="117"/>
      <c r="BJ520" s="117"/>
      <c r="BK520" s="117"/>
      <c r="BL520" s="117"/>
      <c r="BM520" s="117"/>
      <c r="BN520" s="117"/>
      <c r="BO520" s="117"/>
      <c r="BP520" s="117"/>
      <c r="BQ520" s="117"/>
      <c r="BR520" s="117"/>
      <c r="BS520" s="117"/>
      <c r="BT520" s="117"/>
      <c r="BU520" s="117"/>
      <c r="BV520" s="117"/>
      <c r="BW520" s="117"/>
      <c r="BX520" s="117"/>
      <c r="BY520" s="117"/>
      <c r="BZ520" s="117"/>
      <c r="CA520" s="117"/>
      <c r="CB520" s="117"/>
      <c r="CC520" s="117"/>
      <c r="CD520" s="117"/>
      <c r="CE520" s="117"/>
      <c r="CF520" s="117"/>
      <c r="CG520" s="117"/>
      <c r="CH520" s="117"/>
      <c r="CI520" s="117"/>
      <c r="CJ520" s="117"/>
      <c r="CK520" s="117"/>
      <c r="CL520" s="117"/>
      <c r="CM520" s="117"/>
      <c r="CN520" s="117"/>
      <c r="CO520" s="117"/>
      <c r="CP520" s="117"/>
      <c r="CQ520" s="117"/>
      <c r="CR520" s="117"/>
      <c r="CS520" s="117"/>
      <c r="CT520" s="117"/>
      <c r="CU520" s="117"/>
      <c r="CV520" s="117"/>
      <c r="CW520" s="117"/>
      <c r="CX520" s="117"/>
      <c r="CY520" s="117"/>
      <c r="CZ520" s="117"/>
      <c r="DA520" s="117"/>
      <c r="DB520" s="117"/>
      <c r="DC520" s="117"/>
      <c r="DD520" s="117"/>
      <c r="DE520" s="117"/>
      <c r="DF520" s="117"/>
      <c r="DG520" s="117"/>
      <c r="DH520" s="117"/>
      <c r="DI520" s="117"/>
      <c r="DJ520" s="117"/>
      <c r="DK520" s="117"/>
      <c r="DL520" s="117"/>
      <c r="DM520" s="117"/>
      <c r="DN520" s="117"/>
      <c r="DO520" s="117"/>
      <c r="DP520" s="117"/>
      <c r="DQ520" s="117"/>
      <c r="DR520" s="117"/>
      <c r="DS520" s="117"/>
      <c r="DT520" s="117"/>
      <c r="DU520" s="117"/>
      <c r="DV520" s="117"/>
      <c r="DW520" s="117"/>
      <c r="DX520" s="117"/>
      <c r="DY520" s="117"/>
      <c r="DZ520" s="117"/>
      <c r="EA520" s="117"/>
      <c r="EB520" s="117"/>
      <c r="EC520" s="117"/>
      <c r="ED520" s="117"/>
      <c r="EE520" s="117"/>
      <c r="EF520" s="117"/>
      <c r="EG520" s="117"/>
      <c r="EH520" s="117"/>
      <c r="EI520" s="117"/>
      <c r="EJ520" s="117"/>
      <c r="EK520" s="117"/>
      <c r="EL520" s="117"/>
      <c r="EM520" s="117"/>
      <c r="EN520" s="117"/>
      <c r="EO520" s="117"/>
      <c r="EP520" s="117"/>
      <c r="EQ520" s="117"/>
      <c r="ER520" s="117"/>
      <c r="ES520" s="117"/>
      <c r="ET520" s="117"/>
      <c r="EU520" s="117"/>
      <c r="EV520" s="117"/>
      <c r="EW520" s="117"/>
      <c r="EX520" s="117"/>
      <c r="EY520" s="117"/>
      <c r="EZ520" s="117"/>
      <c r="FA520" s="117"/>
      <c r="FB520" s="117"/>
      <c r="FC520" s="117"/>
      <c r="FD520" s="117"/>
      <c r="FE520" s="117"/>
      <c r="FF520" s="117"/>
      <c r="FG520" s="117"/>
      <c r="FH520" s="117"/>
      <c r="FI520" s="117"/>
      <c r="FJ520" s="117"/>
      <c r="FK520" s="117"/>
      <c r="FL520" s="117"/>
      <c r="FM520" s="117"/>
      <c r="FN520" s="117"/>
      <c r="FO520" s="117"/>
      <c r="FP520" s="117"/>
      <c r="FQ520" s="117"/>
      <c r="FR520" s="117"/>
      <c r="FS520" s="117"/>
      <c r="FT520" s="117"/>
      <c r="FU520" s="117"/>
      <c r="FV520" s="117"/>
      <c r="FW520" s="117"/>
      <c r="FX520" s="117"/>
      <c r="FY520" s="117"/>
      <c r="FZ520" s="117"/>
      <c r="GA520" s="117"/>
      <c r="GB520" s="117"/>
      <c r="GC520" s="117"/>
      <c r="GD520" s="117"/>
      <c r="GE520" s="117"/>
      <c r="GF520" s="117"/>
      <c r="GG520" s="117"/>
      <c r="GH520" s="117"/>
      <c r="GI520" s="117"/>
      <c r="GJ520" s="117"/>
      <c r="GK520" s="117"/>
      <c r="GL520" s="117"/>
      <c r="GM520" s="117"/>
      <c r="GN520" s="117"/>
      <c r="GO520" s="117"/>
      <c r="GP520" s="117"/>
      <c r="GQ520" s="117"/>
      <c r="GR520" s="117"/>
      <c r="GS520" s="117"/>
      <c r="GT520" s="117"/>
      <c r="GU520" s="117"/>
      <c r="GV520" s="117"/>
      <c r="GW520" s="117"/>
      <c r="GX520" s="117"/>
      <c r="GY520" s="117"/>
      <c r="GZ520" s="117"/>
      <c r="HA520" s="117"/>
      <c r="HB520" s="117"/>
      <c r="HC520" s="117"/>
      <c r="HD520" s="117"/>
      <c r="HE520" s="117"/>
      <c r="HF520" s="117"/>
      <c r="HG520" s="117"/>
      <c r="HH520" s="117"/>
      <c r="HI520" s="117"/>
      <c r="HJ520" s="117"/>
      <c r="HK520" s="117"/>
      <c r="HL520" s="117"/>
      <c r="HM520" s="117"/>
      <c r="HN520" s="117"/>
      <c r="HO520" s="117"/>
      <c r="HP520" s="117"/>
      <c r="HQ520" s="117"/>
      <c r="HR520" s="117"/>
      <c r="HS520" s="117"/>
      <c r="HT520" s="117"/>
      <c r="HU520" s="117"/>
      <c r="HV520" s="117"/>
      <c r="HW520" s="117"/>
      <c r="HX520" s="117"/>
      <c r="HY520" s="117"/>
      <c r="HZ520" s="117"/>
      <c r="IA520" s="117"/>
      <c r="IB520" s="117"/>
      <c r="IC520" s="117"/>
      <c r="ID520" s="117"/>
      <c r="IE520" s="117"/>
      <c r="IF520" s="117"/>
      <c r="IG520" s="117"/>
      <c r="IH520" s="117"/>
      <c r="II520" s="117"/>
      <c r="IJ520" s="117"/>
      <c r="IK520" s="117"/>
      <c r="IL520" s="117"/>
      <c r="IM520" s="117"/>
      <c r="IN520" s="117"/>
      <c r="IO520" s="117"/>
      <c r="IP520" s="117"/>
      <c r="IQ520" s="117"/>
      <c r="IR520" s="117"/>
      <c r="IS520" s="117"/>
      <c r="IT520" s="117"/>
      <c r="IU520" s="117"/>
      <c r="IV520" s="117"/>
      <c r="IW520" s="117"/>
    </row>
    <row r="521" customFormat="false" ht="12.75" hidden="false" customHeight="false" outlineLevel="0" collapsed="false">
      <c r="A521" s="117"/>
      <c r="L521" s="117"/>
      <c r="M521" s="117"/>
      <c r="N521" s="117"/>
      <c r="O521" s="117"/>
      <c r="P521" s="117"/>
      <c r="Q521" s="117"/>
      <c r="R521" s="117"/>
      <c r="S521" s="117"/>
      <c r="T521" s="117"/>
      <c r="U521" s="117"/>
      <c r="V521" s="117"/>
      <c r="W521" s="117"/>
      <c r="X521" s="117"/>
      <c r="Y521" s="117"/>
      <c r="Z521" s="117"/>
      <c r="AA521" s="117"/>
      <c r="AB521" s="117"/>
      <c r="AC521" s="117"/>
      <c r="AD521" s="117"/>
      <c r="AE521" s="117"/>
      <c r="AF521" s="117"/>
      <c r="AG521" s="117"/>
      <c r="AH521" s="117"/>
      <c r="AI521" s="117"/>
      <c r="AJ521" s="117"/>
      <c r="AK521" s="117"/>
      <c r="AL521" s="117"/>
      <c r="AM521" s="117"/>
      <c r="AN521" s="117"/>
      <c r="AO521" s="117"/>
      <c r="AP521" s="117"/>
      <c r="AQ521" s="117"/>
      <c r="AR521" s="117"/>
      <c r="AS521" s="117"/>
      <c r="AT521" s="117"/>
      <c r="AU521" s="117"/>
      <c r="AV521" s="117"/>
      <c r="AW521" s="117"/>
      <c r="AX521" s="117"/>
      <c r="AY521" s="117"/>
      <c r="AZ521" s="117"/>
      <c r="BA521" s="117"/>
      <c r="BB521" s="117"/>
      <c r="BC521" s="117"/>
      <c r="BD521" s="117"/>
      <c r="BE521" s="117"/>
      <c r="BF521" s="117"/>
      <c r="BG521" s="117"/>
      <c r="BH521" s="117"/>
      <c r="BI521" s="117"/>
      <c r="BJ521" s="117"/>
      <c r="BK521" s="117"/>
      <c r="BL521" s="117"/>
      <c r="BM521" s="117"/>
      <c r="BN521" s="117"/>
      <c r="BO521" s="117"/>
      <c r="BP521" s="117"/>
      <c r="BQ521" s="117"/>
      <c r="BR521" s="117"/>
      <c r="BS521" s="117"/>
      <c r="BT521" s="117"/>
      <c r="BU521" s="117"/>
      <c r="BV521" s="117"/>
      <c r="BW521" s="117"/>
      <c r="BX521" s="117"/>
      <c r="BY521" s="117"/>
      <c r="BZ521" s="117"/>
      <c r="CA521" s="117"/>
      <c r="CB521" s="117"/>
      <c r="CC521" s="117"/>
      <c r="CD521" s="117"/>
      <c r="CE521" s="117"/>
      <c r="CF521" s="117"/>
      <c r="CG521" s="117"/>
      <c r="CH521" s="117"/>
      <c r="CI521" s="117"/>
      <c r="CJ521" s="117"/>
      <c r="CK521" s="117"/>
      <c r="CL521" s="117"/>
      <c r="CM521" s="117"/>
      <c r="CN521" s="117"/>
      <c r="CO521" s="117"/>
      <c r="CP521" s="117"/>
      <c r="CQ521" s="117"/>
      <c r="CR521" s="117"/>
      <c r="CS521" s="117"/>
      <c r="CT521" s="117"/>
      <c r="CU521" s="117"/>
      <c r="CV521" s="117"/>
      <c r="CW521" s="117"/>
      <c r="CX521" s="117"/>
      <c r="CY521" s="117"/>
      <c r="CZ521" s="117"/>
      <c r="DA521" s="117"/>
      <c r="DB521" s="117"/>
      <c r="DC521" s="117"/>
      <c r="DD521" s="117"/>
      <c r="DE521" s="117"/>
      <c r="DF521" s="117"/>
      <c r="DG521" s="117"/>
      <c r="DH521" s="117"/>
      <c r="DI521" s="117"/>
      <c r="DJ521" s="117"/>
      <c r="DK521" s="117"/>
      <c r="DL521" s="117"/>
      <c r="DM521" s="117"/>
      <c r="DN521" s="117"/>
      <c r="DO521" s="117"/>
      <c r="DP521" s="117"/>
      <c r="DQ521" s="117"/>
      <c r="DR521" s="117"/>
      <c r="DS521" s="117"/>
      <c r="DT521" s="117"/>
      <c r="DU521" s="117"/>
      <c r="DV521" s="117"/>
      <c r="DW521" s="117"/>
      <c r="DX521" s="117"/>
      <c r="DY521" s="117"/>
      <c r="DZ521" s="117"/>
      <c r="EA521" s="117"/>
      <c r="EB521" s="117"/>
      <c r="EC521" s="117"/>
      <c r="ED521" s="117"/>
      <c r="EE521" s="117"/>
      <c r="EF521" s="117"/>
      <c r="EG521" s="117"/>
      <c r="EH521" s="117"/>
      <c r="EI521" s="117"/>
      <c r="EJ521" s="117"/>
      <c r="EK521" s="117"/>
      <c r="EL521" s="117"/>
      <c r="EM521" s="117"/>
      <c r="EN521" s="117"/>
      <c r="EO521" s="117"/>
      <c r="EP521" s="117"/>
      <c r="EQ521" s="117"/>
      <c r="ER521" s="117"/>
      <c r="ES521" s="117"/>
      <c r="ET521" s="117"/>
      <c r="EU521" s="117"/>
      <c r="EV521" s="117"/>
      <c r="EW521" s="117"/>
      <c r="EX521" s="117"/>
      <c r="EY521" s="117"/>
      <c r="EZ521" s="117"/>
      <c r="FA521" s="117"/>
      <c r="FB521" s="117"/>
      <c r="FC521" s="117"/>
      <c r="FD521" s="117"/>
      <c r="FE521" s="117"/>
      <c r="FF521" s="117"/>
      <c r="FG521" s="117"/>
      <c r="FH521" s="117"/>
      <c r="FI521" s="117"/>
      <c r="FJ521" s="117"/>
      <c r="FK521" s="117"/>
      <c r="FL521" s="117"/>
      <c r="FM521" s="117"/>
      <c r="FN521" s="117"/>
      <c r="FO521" s="117"/>
      <c r="FP521" s="117"/>
      <c r="FQ521" s="117"/>
      <c r="FR521" s="117"/>
      <c r="FS521" s="117"/>
      <c r="FT521" s="117"/>
      <c r="FU521" s="117"/>
      <c r="FV521" s="117"/>
      <c r="FW521" s="117"/>
      <c r="FX521" s="117"/>
      <c r="FY521" s="117"/>
      <c r="FZ521" s="117"/>
      <c r="GA521" s="117"/>
      <c r="GB521" s="117"/>
      <c r="GC521" s="117"/>
      <c r="GD521" s="117"/>
      <c r="GE521" s="117"/>
      <c r="GF521" s="117"/>
      <c r="GG521" s="117"/>
      <c r="GH521" s="117"/>
      <c r="GI521" s="117"/>
      <c r="GJ521" s="117"/>
      <c r="GK521" s="117"/>
      <c r="GL521" s="117"/>
      <c r="GM521" s="117"/>
      <c r="GN521" s="117"/>
      <c r="GO521" s="117"/>
      <c r="GP521" s="117"/>
      <c r="GQ521" s="117"/>
      <c r="GR521" s="117"/>
      <c r="GS521" s="117"/>
      <c r="GT521" s="117"/>
      <c r="GU521" s="117"/>
      <c r="GV521" s="117"/>
      <c r="GW521" s="117"/>
      <c r="GX521" s="117"/>
      <c r="GY521" s="117"/>
      <c r="GZ521" s="117"/>
      <c r="HA521" s="117"/>
      <c r="HB521" s="117"/>
      <c r="HC521" s="117"/>
      <c r="HD521" s="117"/>
      <c r="HE521" s="117"/>
      <c r="HF521" s="117"/>
      <c r="HG521" s="117"/>
      <c r="HH521" s="117"/>
      <c r="HI521" s="117"/>
      <c r="HJ521" s="117"/>
      <c r="HK521" s="117"/>
      <c r="HL521" s="117"/>
      <c r="HM521" s="117"/>
      <c r="HN521" s="117"/>
      <c r="HO521" s="117"/>
      <c r="HP521" s="117"/>
      <c r="HQ521" s="117"/>
      <c r="HR521" s="117"/>
      <c r="HS521" s="117"/>
      <c r="HT521" s="117"/>
      <c r="HU521" s="117"/>
      <c r="HV521" s="117"/>
      <c r="HW521" s="117"/>
      <c r="HX521" s="117"/>
      <c r="HY521" s="117"/>
      <c r="HZ521" s="117"/>
      <c r="IA521" s="117"/>
      <c r="IB521" s="117"/>
      <c r="IC521" s="117"/>
      <c r="ID521" s="117"/>
      <c r="IE521" s="117"/>
      <c r="IF521" s="117"/>
      <c r="IG521" s="117"/>
      <c r="IH521" s="117"/>
      <c r="II521" s="117"/>
      <c r="IJ521" s="117"/>
      <c r="IK521" s="117"/>
      <c r="IL521" s="117"/>
      <c r="IM521" s="117"/>
      <c r="IN521" s="117"/>
      <c r="IO521" s="117"/>
      <c r="IP521" s="117"/>
      <c r="IQ521" s="117"/>
      <c r="IR521" s="117"/>
      <c r="IS521" s="117"/>
      <c r="IT521" s="117"/>
      <c r="IU521" s="117"/>
      <c r="IV521" s="117"/>
      <c r="IW521" s="117"/>
    </row>
    <row r="522" customFormat="false" ht="12.75" hidden="false" customHeight="false" outlineLevel="0" collapsed="false">
      <c r="A522" s="117"/>
      <c r="L522" s="117"/>
      <c r="M522" s="117"/>
      <c r="N522" s="117"/>
      <c r="O522" s="117"/>
      <c r="P522" s="117"/>
      <c r="Q522" s="117"/>
      <c r="R522" s="117"/>
      <c r="S522" s="117"/>
      <c r="T522" s="117"/>
      <c r="U522" s="117"/>
      <c r="V522" s="117"/>
      <c r="W522" s="117"/>
      <c r="X522" s="117"/>
      <c r="Y522" s="117"/>
      <c r="Z522" s="117"/>
      <c r="AA522" s="117"/>
      <c r="AB522" s="117"/>
      <c r="AC522" s="117"/>
      <c r="AD522" s="117"/>
      <c r="AE522" s="117"/>
      <c r="AF522" s="117"/>
      <c r="AG522" s="117"/>
      <c r="AH522" s="117"/>
      <c r="AI522" s="117"/>
      <c r="AJ522" s="117"/>
      <c r="AK522" s="117"/>
      <c r="AL522" s="117"/>
      <c r="AM522" s="117"/>
      <c r="AN522" s="117"/>
      <c r="AO522" s="117"/>
      <c r="AP522" s="117"/>
      <c r="AQ522" s="117"/>
      <c r="AR522" s="117"/>
      <c r="AS522" s="117"/>
      <c r="AT522" s="117"/>
      <c r="AU522" s="117"/>
      <c r="AV522" s="117"/>
      <c r="AW522" s="117"/>
      <c r="AX522" s="117"/>
      <c r="AY522" s="117"/>
      <c r="AZ522" s="117"/>
      <c r="BA522" s="117"/>
      <c r="BB522" s="117"/>
      <c r="BC522" s="117"/>
      <c r="BD522" s="117"/>
      <c r="BE522" s="117"/>
      <c r="BF522" s="117"/>
      <c r="BG522" s="117"/>
      <c r="BH522" s="117"/>
      <c r="BI522" s="117"/>
      <c r="BJ522" s="117"/>
      <c r="BK522" s="117"/>
      <c r="BL522" s="117"/>
      <c r="BM522" s="117"/>
      <c r="BN522" s="117"/>
      <c r="BO522" s="117"/>
      <c r="BP522" s="117"/>
      <c r="BQ522" s="117"/>
      <c r="BR522" s="117"/>
      <c r="BS522" s="117"/>
      <c r="BT522" s="117"/>
      <c r="BU522" s="117"/>
      <c r="BV522" s="117"/>
      <c r="BW522" s="117"/>
      <c r="BX522" s="117"/>
      <c r="BY522" s="117"/>
      <c r="BZ522" s="117"/>
      <c r="CA522" s="117"/>
      <c r="CB522" s="117"/>
      <c r="CC522" s="117"/>
      <c r="CD522" s="117"/>
      <c r="CE522" s="117"/>
      <c r="CF522" s="117"/>
      <c r="CG522" s="117"/>
      <c r="CH522" s="117"/>
      <c r="CI522" s="117"/>
      <c r="CJ522" s="117"/>
      <c r="CK522" s="117"/>
      <c r="CL522" s="117"/>
      <c r="CM522" s="117"/>
      <c r="CN522" s="117"/>
      <c r="CO522" s="117"/>
      <c r="CP522" s="117"/>
      <c r="CQ522" s="117"/>
      <c r="CR522" s="117"/>
      <c r="CS522" s="117"/>
      <c r="CT522" s="117"/>
      <c r="CU522" s="117"/>
      <c r="CV522" s="117"/>
      <c r="CW522" s="117"/>
      <c r="CX522" s="117"/>
      <c r="CY522" s="117"/>
      <c r="CZ522" s="117"/>
      <c r="DA522" s="117"/>
      <c r="DB522" s="117"/>
      <c r="DC522" s="117"/>
      <c r="DD522" s="117"/>
      <c r="DE522" s="117"/>
      <c r="DF522" s="117"/>
      <c r="DG522" s="117"/>
      <c r="DH522" s="117"/>
      <c r="DI522" s="117"/>
      <c r="DJ522" s="117"/>
      <c r="DK522" s="117"/>
      <c r="DL522" s="117"/>
      <c r="DM522" s="117"/>
      <c r="DN522" s="117"/>
      <c r="DO522" s="117"/>
      <c r="DP522" s="117"/>
      <c r="DQ522" s="117"/>
      <c r="DR522" s="117"/>
      <c r="DS522" s="117"/>
      <c r="DT522" s="117"/>
      <c r="DU522" s="117"/>
      <c r="DV522" s="117"/>
      <c r="DW522" s="117"/>
      <c r="DX522" s="117"/>
      <c r="DY522" s="117"/>
      <c r="DZ522" s="117"/>
      <c r="EA522" s="117"/>
      <c r="EB522" s="117"/>
      <c r="EC522" s="117"/>
      <c r="ED522" s="117"/>
      <c r="EE522" s="117"/>
      <c r="EF522" s="117"/>
      <c r="EG522" s="117"/>
      <c r="EH522" s="117"/>
      <c r="EI522" s="117"/>
      <c r="EJ522" s="117"/>
      <c r="EK522" s="117"/>
      <c r="EL522" s="117"/>
      <c r="EM522" s="117"/>
      <c r="EN522" s="117"/>
      <c r="EO522" s="117"/>
      <c r="EP522" s="117"/>
      <c r="EQ522" s="117"/>
      <c r="ER522" s="117"/>
      <c r="ES522" s="117"/>
      <c r="ET522" s="117"/>
      <c r="EU522" s="117"/>
      <c r="EV522" s="117"/>
      <c r="EW522" s="117"/>
      <c r="EX522" s="117"/>
      <c r="EY522" s="117"/>
      <c r="EZ522" s="117"/>
      <c r="FA522" s="117"/>
      <c r="FB522" s="117"/>
      <c r="FC522" s="117"/>
      <c r="FD522" s="117"/>
      <c r="FE522" s="117"/>
      <c r="FF522" s="117"/>
      <c r="FG522" s="117"/>
      <c r="FH522" s="117"/>
      <c r="FI522" s="117"/>
      <c r="FJ522" s="117"/>
      <c r="FK522" s="117"/>
      <c r="FL522" s="117"/>
      <c r="FM522" s="117"/>
      <c r="FN522" s="117"/>
      <c r="FO522" s="117"/>
      <c r="FP522" s="117"/>
      <c r="FQ522" s="117"/>
      <c r="FR522" s="117"/>
      <c r="FS522" s="117"/>
      <c r="FT522" s="117"/>
      <c r="FU522" s="117"/>
      <c r="FV522" s="117"/>
      <c r="FW522" s="117"/>
      <c r="FX522" s="117"/>
      <c r="FY522" s="117"/>
      <c r="FZ522" s="117"/>
      <c r="GA522" s="117"/>
      <c r="GB522" s="117"/>
      <c r="GC522" s="117"/>
      <c r="GD522" s="117"/>
      <c r="GE522" s="117"/>
      <c r="GF522" s="117"/>
      <c r="GG522" s="117"/>
      <c r="GH522" s="117"/>
      <c r="GI522" s="117"/>
      <c r="GJ522" s="117"/>
      <c r="GK522" s="117"/>
      <c r="GL522" s="117"/>
      <c r="GM522" s="117"/>
      <c r="GN522" s="117"/>
      <c r="GO522" s="117"/>
      <c r="GP522" s="117"/>
      <c r="GQ522" s="117"/>
      <c r="GR522" s="117"/>
      <c r="GS522" s="117"/>
      <c r="GT522" s="117"/>
      <c r="GU522" s="117"/>
      <c r="GV522" s="117"/>
      <c r="GW522" s="117"/>
      <c r="GX522" s="117"/>
      <c r="GY522" s="117"/>
      <c r="GZ522" s="117"/>
      <c r="HA522" s="117"/>
      <c r="HB522" s="117"/>
      <c r="HC522" s="117"/>
      <c r="HD522" s="117"/>
      <c r="HE522" s="117"/>
      <c r="HF522" s="117"/>
      <c r="HG522" s="117"/>
      <c r="HH522" s="117"/>
      <c r="HI522" s="117"/>
      <c r="HJ522" s="117"/>
      <c r="HK522" s="117"/>
      <c r="HL522" s="117"/>
      <c r="HM522" s="117"/>
      <c r="HN522" s="117"/>
      <c r="HO522" s="117"/>
      <c r="HP522" s="117"/>
      <c r="HQ522" s="117"/>
      <c r="HR522" s="117"/>
      <c r="HS522" s="117"/>
      <c r="HT522" s="117"/>
      <c r="HU522" s="117"/>
      <c r="HV522" s="117"/>
      <c r="HW522" s="117"/>
      <c r="HX522" s="117"/>
      <c r="HY522" s="117"/>
      <c r="HZ522" s="117"/>
      <c r="IA522" s="117"/>
      <c r="IB522" s="117"/>
      <c r="IC522" s="117"/>
      <c r="ID522" s="117"/>
      <c r="IE522" s="117"/>
      <c r="IF522" s="117"/>
      <c r="IG522" s="117"/>
      <c r="IH522" s="117"/>
      <c r="II522" s="117"/>
      <c r="IJ522" s="117"/>
      <c r="IK522" s="117"/>
      <c r="IL522" s="117"/>
      <c r="IM522" s="117"/>
      <c r="IN522" s="117"/>
      <c r="IO522" s="117"/>
      <c r="IP522" s="117"/>
      <c r="IQ522" s="117"/>
      <c r="IR522" s="117"/>
      <c r="IS522" s="117"/>
      <c r="IT522" s="117"/>
      <c r="IU522" s="117"/>
      <c r="IV522" s="117"/>
      <c r="IW522" s="117"/>
    </row>
    <row r="523" customFormat="false" ht="12.75" hidden="false" customHeight="false" outlineLevel="0" collapsed="false">
      <c r="A523" s="117"/>
      <c r="L523" s="117"/>
      <c r="M523" s="117"/>
      <c r="N523" s="117"/>
      <c r="O523" s="117"/>
      <c r="P523" s="117"/>
      <c r="Q523" s="117"/>
      <c r="R523" s="117"/>
      <c r="S523" s="117"/>
      <c r="T523" s="117"/>
      <c r="U523" s="117"/>
      <c r="V523" s="117"/>
      <c r="W523" s="117"/>
      <c r="X523" s="117"/>
      <c r="Y523" s="117"/>
      <c r="Z523" s="117"/>
      <c r="AA523" s="117"/>
      <c r="AB523" s="117"/>
      <c r="AC523" s="117"/>
      <c r="AD523" s="117"/>
      <c r="AE523" s="117"/>
      <c r="AF523" s="117"/>
      <c r="AG523" s="117"/>
      <c r="AH523" s="117"/>
      <c r="AI523" s="117"/>
      <c r="AJ523" s="117"/>
      <c r="AK523" s="117"/>
      <c r="AL523" s="117"/>
      <c r="AM523" s="117"/>
      <c r="AN523" s="117"/>
      <c r="AO523" s="117"/>
      <c r="AP523" s="117"/>
      <c r="AQ523" s="117"/>
      <c r="AR523" s="117"/>
      <c r="AS523" s="117"/>
      <c r="AT523" s="117"/>
      <c r="AU523" s="117"/>
      <c r="AV523" s="117"/>
      <c r="AW523" s="117"/>
      <c r="AX523" s="117"/>
      <c r="AY523" s="117"/>
      <c r="AZ523" s="117"/>
      <c r="BA523" s="117"/>
      <c r="BB523" s="117"/>
      <c r="BC523" s="117"/>
      <c r="BD523" s="117"/>
      <c r="BE523" s="117"/>
      <c r="BF523" s="117"/>
      <c r="BG523" s="117"/>
      <c r="BH523" s="117"/>
      <c r="BI523" s="117"/>
      <c r="BJ523" s="117"/>
      <c r="BK523" s="117"/>
      <c r="BL523" s="117"/>
      <c r="BM523" s="117"/>
      <c r="BN523" s="117"/>
      <c r="BO523" s="117"/>
      <c r="BP523" s="117"/>
      <c r="BQ523" s="117"/>
      <c r="BR523" s="117"/>
      <c r="BS523" s="117"/>
      <c r="BT523" s="117"/>
      <c r="BU523" s="117"/>
      <c r="BV523" s="117"/>
      <c r="BW523" s="117"/>
      <c r="BX523" s="117"/>
      <c r="BY523" s="117"/>
      <c r="BZ523" s="117"/>
      <c r="CA523" s="117"/>
      <c r="CB523" s="117"/>
      <c r="CC523" s="117"/>
      <c r="CD523" s="117"/>
      <c r="CE523" s="117"/>
      <c r="CF523" s="117"/>
      <c r="CG523" s="117"/>
      <c r="CH523" s="117"/>
      <c r="CI523" s="117"/>
      <c r="CJ523" s="117"/>
      <c r="CK523" s="117"/>
      <c r="CL523" s="117"/>
      <c r="CM523" s="117"/>
      <c r="CN523" s="117"/>
      <c r="CO523" s="117"/>
      <c r="CP523" s="117"/>
      <c r="CQ523" s="117"/>
      <c r="CR523" s="117"/>
      <c r="CS523" s="117"/>
      <c r="CT523" s="117"/>
      <c r="CU523" s="117"/>
      <c r="CV523" s="117"/>
      <c r="CW523" s="117"/>
      <c r="CX523" s="117"/>
      <c r="CY523" s="117"/>
      <c r="CZ523" s="117"/>
      <c r="DA523" s="117"/>
      <c r="DB523" s="117"/>
      <c r="DC523" s="117"/>
      <c r="DD523" s="117"/>
      <c r="DE523" s="117"/>
      <c r="DF523" s="117"/>
      <c r="DG523" s="117"/>
      <c r="DH523" s="117"/>
      <c r="DI523" s="117"/>
      <c r="DJ523" s="117"/>
      <c r="DK523" s="117"/>
      <c r="DL523" s="117"/>
      <c r="DM523" s="117"/>
      <c r="DN523" s="117"/>
      <c r="DO523" s="117"/>
      <c r="DP523" s="117"/>
      <c r="DQ523" s="117"/>
      <c r="DR523" s="117"/>
      <c r="DS523" s="117"/>
      <c r="DT523" s="117"/>
      <c r="DU523" s="117"/>
      <c r="DV523" s="117"/>
      <c r="DW523" s="117"/>
      <c r="DX523" s="117"/>
      <c r="DY523" s="117"/>
      <c r="DZ523" s="117"/>
      <c r="EA523" s="117"/>
      <c r="EB523" s="117"/>
      <c r="EC523" s="117"/>
      <c r="ED523" s="117"/>
      <c r="EE523" s="117"/>
      <c r="EF523" s="117"/>
      <c r="EG523" s="117"/>
      <c r="EH523" s="117"/>
      <c r="EI523" s="117"/>
      <c r="EJ523" s="117"/>
      <c r="EK523" s="117"/>
      <c r="EL523" s="117"/>
      <c r="EM523" s="117"/>
      <c r="EN523" s="117"/>
      <c r="EO523" s="117"/>
      <c r="EP523" s="117"/>
      <c r="EQ523" s="117"/>
      <c r="ER523" s="117"/>
      <c r="ES523" s="117"/>
      <c r="ET523" s="117"/>
      <c r="EU523" s="117"/>
      <c r="EV523" s="117"/>
      <c r="EW523" s="117"/>
      <c r="EX523" s="117"/>
      <c r="EY523" s="117"/>
      <c r="EZ523" s="117"/>
      <c r="FA523" s="117"/>
      <c r="FB523" s="117"/>
      <c r="FC523" s="117"/>
      <c r="FD523" s="117"/>
      <c r="FE523" s="117"/>
      <c r="FF523" s="117"/>
      <c r="FG523" s="117"/>
      <c r="FH523" s="117"/>
      <c r="FI523" s="117"/>
      <c r="FJ523" s="117"/>
      <c r="FK523" s="117"/>
      <c r="FL523" s="117"/>
      <c r="FM523" s="117"/>
      <c r="FN523" s="117"/>
      <c r="FO523" s="117"/>
      <c r="FP523" s="117"/>
      <c r="FQ523" s="117"/>
      <c r="FR523" s="117"/>
      <c r="FS523" s="117"/>
      <c r="FT523" s="117"/>
      <c r="FU523" s="117"/>
      <c r="FV523" s="117"/>
      <c r="FW523" s="117"/>
      <c r="FX523" s="117"/>
      <c r="FY523" s="117"/>
      <c r="FZ523" s="117"/>
      <c r="GA523" s="117"/>
      <c r="GB523" s="117"/>
      <c r="GC523" s="117"/>
      <c r="GD523" s="117"/>
      <c r="GE523" s="117"/>
      <c r="GF523" s="117"/>
      <c r="GG523" s="117"/>
      <c r="GH523" s="117"/>
      <c r="GI523" s="117"/>
      <c r="GJ523" s="117"/>
      <c r="GK523" s="117"/>
      <c r="GL523" s="117"/>
      <c r="GM523" s="117"/>
      <c r="GN523" s="117"/>
      <c r="GO523" s="117"/>
      <c r="GP523" s="117"/>
      <c r="GQ523" s="117"/>
      <c r="GR523" s="117"/>
      <c r="GS523" s="117"/>
      <c r="GT523" s="117"/>
      <c r="GU523" s="117"/>
      <c r="GV523" s="117"/>
      <c r="GW523" s="117"/>
      <c r="GX523" s="117"/>
      <c r="GY523" s="117"/>
      <c r="GZ523" s="117"/>
      <c r="HA523" s="117"/>
      <c r="HB523" s="117"/>
      <c r="HC523" s="117"/>
      <c r="HD523" s="117"/>
      <c r="HE523" s="117"/>
      <c r="HF523" s="117"/>
      <c r="HG523" s="117"/>
      <c r="HH523" s="117"/>
      <c r="HI523" s="117"/>
      <c r="HJ523" s="117"/>
      <c r="HK523" s="117"/>
      <c r="HL523" s="117"/>
      <c r="HM523" s="117"/>
      <c r="HN523" s="117"/>
      <c r="HO523" s="117"/>
      <c r="HP523" s="117"/>
      <c r="HQ523" s="117"/>
      <c r="HR523" s="117"/>
      <c r="HS523" s="117"/>
      <c r="HT523" s="117"/>
      <c r="HU523" s="117"/>
      <c r="HV523" s="117"/>
      <c r="HW523" s="117"/>
      <c r="HX523" s="117"/>
      <c r="HY523" s="117"/>
      <c r="HZ523" s="117"/>
      <c r="IA523" s="117"/>
      <c r="IB523" s="117"/>
      <c r="IC523" s="117"/>
      <c r="ID523" s="117"/>
      <c r="IE523" s="117"/>
      <c r="IF523" s="117"/>
      <c r="IG523" s="117"/>
      <c r="IH523" s="117"/>
      <c r="II523" s="117"/>
      <c r="IJ523" s="117"/>
      <c r="IK523" s="117"/>
      <c r="IL523" s="117"/>
      <c r="IM523" s="117"/>
      <c r="IN523" s="117"/>
      <c r="IO523" s="117"/>
      <c r="IP523" s="117"/>
      <c r="IQ523" s="117"/>
      <c r="IR523" s="117"/>
      <c r="IS523" s="117"/>
      <c r="IT523" s="117"/>
      <c r="IU523" s="117"/>
      <c r="IV523" s="117"/>
      <c r="IW523" s="117"/>
    </row>
    <row r="524" customFormat="false" ht="12.75" hidden="false" customHeight="false" outlineLevel="0" collapsed="false">
      <c r="A524" s="117"/>
      <c r="L524" s="117"/>
      <c r="M524" s="117"/>
      <c r="N524" s="117"/>
      <c r="O524" s="117"/>
      <c r="P524" s="117"/>
      <c r="Q524" s="117"/>
      <c r="R524" s="117"/>
      <c r="S524" s="117"/>
      <c r="T524" s="117"/>
      <c r="U524" s="117"/>
      <c r="V524" s="117"/>
      <c r="W524" s="117"/>
      <c r="X524" s="117"/>
      <c r="Y524" s="117"/>
      <c r="Z524" s="117"/>
      <c r="AA524" s="117"/>
      <c r="AB524" s="117"/>
      <c r="AC524" s="117"/>
      <c r="AD524" s="117"/>
      <c r="AE524" s="117"/>
      <c r="AF524" s="117"/>
      <c r="AG524" s="117"/>
      <c r="AH524" s="117"/>
      <c r="AI524" s="117"/>
      <c r="AJ524" s="117"/>
      <c r="AK524" s="117"/>
      <c r="AL524" s="117"/>
      <c r="AM524" s="117"/>
      <c r="AN524" s="117"/>
      <c r="AO524" s="117"/>
      <c r="AP524" s="117"/>
      <c r="AQ524" s="117"/>
      <c r="AR524" s="117"/>
      <c r="AS524" s="117"/>
      <c r="AT524" s="117"/>
      <c r="AU524" s="117"/>
      <c r="AV524" s="117"/>
      <c r="AW524" s="117"/>
      <c r="AX524" s="117"/>
      <c r="AY524" s="117"/>
      <c r="AZ524" s="117"/>
      <c r="BA524" s="117"/>
      <c r="BB524" s="117"/>
      <c r="BC524" s="117"/>
      <c r="BD524" s="117"/>
      <c r="BE524" s="117"/>
      <c r="BF524" s="117"/>
      <c r="BG524" s="117"/>
      <c r="BH524" s="117"/>
      <c r="BI524" s="117"/>
      <c r="BJ524" s="117"/>
      <c r="BK524" s="117"/>
      <c r="BL524" s="117"/>
      <c r="BM524" s="117"/>
      <c r="BN524" s="117"/>
      <c r="BO524" s="117"/>
      <c r="BP524" s="117"/>
      <c r="BQ524" s="117"/>
      <c r="BR524" s="117"/>
      <c r="BS524" s="117"/>
      <c r="BT524" s="117"/>
      <c r="BU524" s="117"/>
      <c r="BV524" s="117"/>
      <c r="BW524" s="117"/>
      <c r="BX524" s="117"/>
      <c r="BY524" s="117"/>
      <c r="BZ524" s="117"/>
      <c r="CA524" s="117"/>
      <c r="CB524" s="117"/>
      <c r="CC524" s="117"/>
      <c r="CD524" s="117"/>
      <c r="CE524" s="117"/>
      <c r="CF524" s="117"/>
      <c r="CG524" s="117"/>
      <c r="CH524" s="117"/>
      <c r="CI524" s="117"/>
      <c r="CJ524" s="117"/>
      <c r="CK524" s="117"/>
      <c r="CL524" s="117"/>
      <c r="CM524" s="117"/>
      <c r="CN524" s="117"/>
      <c r="CO524" s="117"/>
      <c r="CP524" s="117"/>
      <c r="CQ524" s="117"/>
      <c r="CR524" s="117"/>
      <c r="CS524" s="117"/>
      <c r="CT524" s="117"/>
      <c r="CU524" s="117"/>
      <c r="CV524" s="117"/>
      <c r="CW524" s="117"/>
      <c r="CX524" s="117"/>
      <c r="CY524" s="117"/>
      <c r="CZ524" s="117"/>
      <c r="DA524" s="117"/>
      <c r="DB524" s="117"/>
      <c r="DC524" s="117"/>
      <c r="DD524" s="117"/>
      <c r="DE524" s="117"/>
      <c r="DF524" s="117"/>
      <c r="DG524" s="117"/>
      <c r="DH524" s="117"/>
      <c r="DI524" s="117"/>
      <c r="DJ524" s="117"/>
      <c r="DK524" s="117"/>
      <c r="DL524" s="117"/>
      <c r="DM524" s="117"/>
      <c r="DN524" s="117"/>
      <c r="DO524" s="117"/>
      <c r="DP524" s="117"/>
      <c r="DQ524" s="117"/>
      <c r="DR524" s="117"/>
      <c r="DS524" s="117"/>
      <c r="DT524" s="117"/>
      <c r="DU524" s="117"/>
      <c r="DV524" s="117"/>
      <c r="DW524" s="117"/>
      <c r="DX524" s="117"/>
      <c r="DY524" s="117"/>
      <c r="DZ524" s="117"/>
      <c r="EA524" s="117"/>
      <c r="EB524" s="117"/>
      <c r="EC524" s="117"/>
      <c r="ED524" s="117"/>
      <c r="EE524" s="117"/>
      <c r="EF524" s="117"/>
      <c r="EG524" s="117"/>
      <c r="EH524" s="117"/>
      <c r="EI524" s="117"/>
      <c r="EJ524" s="117"/>
      <c r="EK524" s="117"/>
      <c r="EL524" s="117"/>
      <c r="EM524" s="117"/>
      <c r="EN524" s="117"/>
      <c r="EO524" s="117"/>
      <c r="EP524" s="117"/>
      <c r="EQ524" s="117"/>
      <c r="ER524" s="117"/>
      <c r="ES524" s="117"/>
      <c r="ET524" s="117"/>
      <c r="EU524" s="117"/>
      <c r="EV524" s="117"/>
      <c r="EW524" s="117"/>
      <c r="EX524" s="117"/>
      <c r="EY524" s="117"/>
      <c r="EZ524" s="117"/>
      <c r="FA524" s="117"/>
      <c r="FB524" s="117"/>
      <c r="FC524" s="117"/>
      <c r="FD524" s="117"/>
      <c r="FE524" s="117"/>
      <c r="FF524" s="117"/>
      <c r="FG524" s="117"/>
      <c r="FH524" s="117"/>
      <c r="FI524" s="117"/>
      <c r="FJ524" s="117"/>
      <c r="FK524" s="117"/>
      <c r="FL524" s="117"/>
      <c r="FM524" s="117"/>
      <c r="FN524" s="117"/>
      <c r="FO524" s="117"/>
      <c r="FP524" s="117"/>
      <c r="FQ524" s="117"/>
      <c r="FR524" s="117"/>
      <c r="FS524" s="117"/>
      <c r="FT524" s="117"/>
      <c r="FU524" s="117"/>
      <c r="FV524" s="117"/>
      <c r="FW524" s="117"/>
      <c r="FX524" s="117"/>
      <c r="FY524" s="117"/>
      <c r="FZ524" s="117"/>
      <c r="GA524" s="117"/>
      <c r="GB524" s="117"/>
      <c r="GC524" s="117"/>
      <c r="GD524" s="117"/>
      <c r="GE524" s="117"/>
      <c r="GF524" s="117"/>
      <c r="GG524" s="117"/>
      <c r="GH524" s="117"/>
      <c r="GI524" s="117"/>
      <c r="GJ524" s="117"/>
      <c r="GK524" s="117"/>
      <c r="GL524" s="117"/>
      <c r="GM524" s="117"/>
      <c r="GN524" s="117"/>
      <c r="GO524" s="117"/>
      <c r="GP524" s="117"/>
      <c r="GQ524" s="117"/>
      <c r="GR524" s="117"/>
      <c r="GS524" s="117"/>
      <c r="GT524" s="117"/>
      <c r="GU524" s="117"/>
      <c r="GV524" s="117"/>
      <c r="GW524" s="117"/>
      <c r="GX524" s="117"/>
      <c r="GY524" s="117"/>
      <c r="GZ524" s="117"/>
      <c r="HA524" s="117"/>
      <c r="HB524" s="117"/>
      <c r="HC524" s="117"/>
      <c r="HD524" s="117"/>
      <c r="HE524" s="117"/>
      <c r="HF524" s="117"/>
      <c r="HG524" s="117"/>
      <c r="HH524" s="117"/>
      <c r="HI524" s="117"/>
      <c r="HJ524" s="117"/>
      <c r="HK524" s="117"/>
      <c r="HL524" s="117"/>
      <c r="HM524" s="117"/>
      <c r="HN524" s="117"/>
      <c r="HO524" s="117"/>
      <c r="HP524" s="117"/>
      <c r="HQ524" s="117"/>
      <c r="HR524" s="117"/>
      <c r="HS524" s="117"/>
      <c r="HT524" s="117"/>
      <c r="HU524" s="117"/>
      <c r="HV524" s="117"/>
      <c r="HW524" s="117"/>
      <c r="HX524" s="117"/>
      <c r="HY524" s="117"/>
      <c r="HZ524" s="117"/>
      <c r="IA524" s="117"/>
      <c r="IB524" s="117"/>
      <c r="IC524" s="117"/>
      <c r="ID524" s="117"/>
      <c r="IE524" s="117"/>
      <c r="IF524" s="117"/>
      <c r="IG524" s="117"/>
      <c r="IH524" s="117"/>
      <c r="II524" s="117"/>
      <c r="IJ524" s="117"/>
      <c r="IK524" s="117"/>
      <c r="IL524" s="117"/>
      <c r="IM524" s="117"/>
      <c r="IN524" s="117"/>
      <c r="IO524" s="117"/>
      <c r="IP524" s="117"/>
      <c r="IQ524" s="117"/>
      <c r="IR524" s="117"/>
      <c r="IS524" s="117"/>
      <c r="IT524" s="117"/>
      <c r="IU524" s="117"/>
      <c r="IV524" s="117"/>
      <c r="IW524" s="117"/>
    </row>
    <row r="525" customFormat="false" ht="12.75" hidden="false" customHeight="false" outlineLevel="0" collapsed="false">
      <c r="A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7"/>
      <c r="V525" s="117"/>
      <c r="W525" s="117"/>
      <c r="X525" s="117"/>
      <c r="Y525" s="117"/>
      <c r="Z525" s="117"/>
      <c r="AA525" s="117"/>
      <c r="AB525" s="117"/>
      <c r="AC525" s="117"/>
      <c r="AD525" s="117"/>
      <c r="AE525" s="117"/>
      <c r="AF525" s="117"/>
      <c r="AG525" s="117"/>
      <c r="AH525" s="117"/>
      <c r="AI525" s="117"/>
      <c r="AJ525" s="117"/>
      <c r="AK525" s="117"/>
      <c r="AL525" s="117"/>
      <c r="AM525" s="117"/>
      <c r="AN525" s="117"/>
      <c r="AO525" s="117"/>
      <c r="AP525" s="117"/>
      <c r="AQ525" s="117"/>
      <c r="AR525" s="117"/>
      <c r="AS525" s="117"/>
      <c r="AT525" s="117"/>
      <c r="AU525" s="117"/>
      <c r="AV525" s="117"/>
      <c r="AW525" s="117"/>
      <c r="AX525" s="117"/>
      <c r="AY525" s="117"/>
      <c r="AZ525" s="117"/>
      <c r="BA525" s="117"/>
      <c r="BB525" s="117"/>
      <c r="BC525" s="117"/>
      <c r="BD525" s="117"/>
      <c r="BE525" s="117"/>
      <c r="BF525" s="117"/>
      <c r="BG525" s="117"/>
      <c r="BH525" s="117"/>
      <c r="BI525" s="117"/>
      <c r="BJ525" s="117"/>
      <c r="BK525" s="117"/>
      <c r="BL525" s="117"/>
      <c r="BM525" s="117"/>
      <c r="BN525" s="117"/>
      <c r="BO525" s="117"/>
      <c r="BP525" s="117"/>
      <c r="BQ525" s="117"/>
      <c r="BR525" s="117"/>
      <c r="BS525" s="117"/>
      <c r="BT525" s="117"/>
      <c r="BU525" s="117"/>
      <c r="BV525" s="117"/>
      <c r="BW525" s="117"/>
      <c r="BX525" s="117"/>
      <c r="BY525" s="117"/>
      <c r="BZ525" s="117"/>
      <c r="CA525" s="117"/>
      <c r="CB525" s="117"/>
      <c r="CC525" s="117"/>
      <c r="CD525" s="117"/>
      <c r="CE525" s="117"/>
      <c r="CF525" s="117"/>
      <c r="CG525" s="117"/>
      <c r="CH525" s="117"/>
      <c r="CI525" s="117"/>
      <c r="CJ525" s="117"/>
      <c r="CK525" s="117"/>
      <c r="CL525" s="117"/>
      <c r="CM525" s="117"/>
      <c r="CN525" s="117"/>
      <c r="CO525" s="117"/>
      <c r="CP525" s="117"/>
      <c r="CQ525" s="117"/>
      <c r="CR525" s="117"/>
      <c r="CS525" s="117"/>
      <c r="CT525" s="117"/>
      <c r="CU525" s="117"/>
      <c r="CV525" s="117"/>
      <c r="CW525" s="117"/>
      <c r="CX525" s="117"/>
      <c r="CY525" s="117"/>
      <c r="CZ525" s="117"/>
      <c r="DA525" s="117"/>
      <c r="DB525" s="117"/>
      <c r="DC525" s="117"/>
      <c r="DD525" s="117"/>
      <c r="DE525" s="117"/>
      <c r="DF525" s="117"/>
      <c r="DG525" s="117"/>
      <c r="DH525" s="117"/>
      <c r="DI525" s="117"/>
      <c r="DJ525" s="117"/>
      <c r="DK525" s="117"/>
      <c r="DL525" s="117"/>
      <c r="DM525" s="117"/>
      <c r="DN525" s="117"/>
      <c r="DO525" s="117"/>
      <c r="DP525" s="117"/>
      <c r="DQ525" s="117"/>
      <c r="DR525" s="117"/>
      <c r="DS525" s="117"/>
      <c r="DT525" s="117"/>
      <c r="DU525" s="117"/>
      <c r="DV525" s="117"/>
      <c r="DW525" s="117"/>
      <c r="DX525" s="117"/>
      <c r="DY525" s="117"/>
      <c r="DZ525" s="117"/>
      <c r="EA525" s="117"/>
      <c r="EB525" s="117"/>
      <c r="EC525" s="117"/>
      <c r="ED525" s="117"/>
      <c r="EE525" s="117"/>
      <c r="EF525" s="117"/>
      <c r="EG525" s="117"/>
      <c r="EH525" s="117"/>
      <c r="EI525" s="117"/>
      <c r="EJ525" s="117"/>
      <c r="EK525" s="117"/>
      <c r="EL525" s="117"/>
      <c r="EM525" s="117"/>
      <c r="EN525" s="117"/>
      <c r="EO525" s="117"/>
      <c r="EP525" s="117"/>
      <c r="EQ525" s="117"/>
      <c r="ER525" s="117"/>
      <c r="ES525" s="117"/>
      <c r="ET525" s="117"/>
      <c r="EU525" s="117"/>
      <c r="EV525" s="117"/>
      <c r="EW525" s="117"/>
      <c r="EX525" s="117"/>
      <c r="EY525" s="117"/>
      <c r="EZ525" s="117"/>
      <c r="FA525" s="117"/>
      <c r="FB525" s="117"/>
      <c r="FC525" s="117"/>
      <c r="FD525" s="117"/>
      <c r="FE525" s="117"/>
      <c r="FF525" s="117"/>
      <c r="FG525" s="117"/>
      <c r="FH525" s="117"/>
      <c r="FI525" s="117"/>
      <c r="FJ525" s="117"/>
      <c r="FK525" s="117"/>
      <c r="FL525" s="117"/>
      <c r="FM525" s="117"/>
      <c r="FN525" s="117"/>
      <c r="FO525" s="117"/>
      <c r="FP525" s="117"/>
      <c r="FQ525" s="117"/>
      <c r="FR525" s="117"/>
      <c r="FS525" s="117"/>
      <c r="FT525" s="117"/>
      <c r="FU525" s="117"/>
      <c r="FV525" s="117"/>
      <c r="FW525" s="117"/>
      <c r="FX525" s="117"/>
      <c r="FY525" s="117"/>
      <c r="FZ525" s="117"/>
      <c r="GA525" s="117"/>
      <c r="GB525" s="117"/>
      <c r="GC525" s="117"/>
      <c r="GD525" s="117"/>
      <c r="GE525" s="117"/>
      <c r="GF525" s="117"/>
      <c r="GG525" s="117"/>
      <c r="GH525" s="117"/>
      <c r="GI525" s="117"/>
      <c r="GJ525" s="117"/>
      <c r="GK525" s="117"/>
      <c r="GL525" s="117"/>
      <c r="GM525" s="117"/>
      <c r="GN525" s="117"/>
      <c r="GO525" s="117"/>
      <c r="GP525" s="117"/>
      <c r="GQ525" s="117"/>
      <c r="GR525" s="117"/>
      <c r="GS525" s="117"/>
      <c r="GT525" s="117"/>
      <c r="GU525" s="117"/>
      <c r="GV525" s="117"/>
      <c r="GW525" s="117"/>
      <c r="GX525" s="117"/>
      <c r="GY525" s="117"/>
      <c r="GZ525" s="117"/>
      <c r="HA525" s="117"/>
      <c r="HB525" s="117"/>
      <c r="HC525" s="117"/>
      <c r="HD525" s="117"/>
      <c r="HE525" s="117"/>
      <c r="HF525" s="117"/>
      <c r="HG525" s="117"/>
      <c r="HH525" s="117"/>
      <c r="HI525" s="117"/>
      <c r="HJ525" s="117"/>
      <c r="HK525" s="117"/>
      <c r="HL525" s="117"/>
      <c r="HM525" s="117"/>
      <c r="HN525" s="117"/>
      <c r="HO525" s="117"/>
      <c r="HP525" s="117"/>
      <c r="HQ525" s="117"/>
      <c r="HR525" s="117"/>
      <c r="HS525" s="117"/>
      <c r="HT525" s="117"/>
      <c r="HU525" s="117"/>
      <c r="HV525" s="117"/>
      <c r="HW525" s="117"/>
      <c r="HX525" s="117"/>
      <c r="HY525" s="117"/>
      <c r="HZ525" s="117"/>
      <c r="IA525" s="117"/>
      <c r="IB525" s="117"/>
      <c r="IC525" s="117"/>
      <c r="ID525" s="117"/>
      <c r="IE525" s="117"/>
      <c r="IF525" s="117"/>
      <c r="IG525" s="117"/>
      <c r="IH525" s="117"/>
      <c r="II525" s="117"/>
      <c r="IJ525" s="117"/>
      <c r="IK525" s="117"/>
      <c r="IL525" s="117"/>
      <c r="IM525" s="117"/>
      <c r="IN525" s="117"/>
      <c r="IO525" s="117"/>
      <c r="IP525" s="117"/>
      <c r="IQ525" s="117"/>
      <c r="IR525" s="117"/>
      <c r="IS525" s="117"/>
      <c r="IT525" s="117"/>
      <c r="IU525" s="117"/>
      <c r="IV525" s="117"/>
      <c r="IW525" s="117"/>
    </row>
    <row r="526" customFormat="false" ht="12.75" hidden="false" customHeight="false" outlineLevel="0" collapsed="false">
      <c r="A526" s="117"/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  <c r="AA526" s="117"/>
      <c r="AB526" s="117"/>
      <c r="AC526" s="117"/>
      <c r="AD526" s="117"/>
      <c r="AE526" s="117"/>
      <c r="AF526" s="117"/>
      <c r="AG526" s="117"/>
      <c r="AH526" s="117"/>
      <c r="AI526" s="117"/>
      <c r="AJ526" s="117"/>
      <c r="AK526" s="117"/>
      <c r="AL526" s="117"/>
      <c r="AM526" s="117"/>
      <c r="AN526" s="117"/>
      <c r="AO526" s="117"/>
      <c r="AP526" s="117"/>
      <c r="AQ526" s="117"/>
      <c r="AR526" s="117"/>
      <c r="AS526" s="117"/>
      <c r="AT526" s="117"/>
      <c r="AU526" s="117"/>
      <c r="AV526" s="117"/>
      <c r="AW526" s="117"/>
      <c r="AX526" s="117"/>
      <c r="AY526" s="117"/>
      <c r="AZ526" s="117"/>
      <c r="BA526" s="117"/>
      <c r="BB526" s="117"/>
      <c r="BC526" s="117"/>
      <c r="BD526" s="117"/>
      <c r="BE526" s="117"/>
      <c r="BF526" s="117"/>
      <c r="BG526" s="117"/>
      <c r="BH526" s="117"/>
      <c r="BI526" s="117"/>
      <c r="BJ526" s="117"/>
      <c r="BK526" s="117"/>
      <c r="BL526" s="117"/>
      <c r="BM526" s="117"/>
      <c r="BN526" s="117"/>
      <c r="BO526" s="117"/>
      <c r="BP526" s="117"/>
      <c r="BQ526" s="117"/>
      <c r="BR526" s="117"/>
      <c r="BS526" s="117"/>
      <c r="BT526" s="117"/>
      <c r="BU526" s="117"/>
      <c r="BV526" s="117"/>
      <c r="BW526" s="117"/>
      <c r="BX526" s="117"/>
      <c r="BY526" s="117"/>
      <c r="BZ526" s="117"/>
      <c r="CA526" s="117"/>
      <c r="CB526" s="117"/>
      <c r="CC526" s="117"/>
      <c r="CD526" s="117"/>
      <c r="CE526" s="117"/>
      <c r="CF526" s="117"/>
      <c r="CG526" s="117"/>
      <c r="CH526" s="117"/>
      <c r="CI526" s="117"/>
      <c r="CJ526" s="117"/>
      <c r="CK526" s="117"/>
      <c r="CL526" s="117"/>
      <c r="CM526" s="117"/>
      <c r="CN526" s="117"/>
      <c r="CO526" s="117"/>
      <c r="CP526" s="117"/>
      <c r="CQ526" s="117"/>
      <c r="CR526" s="117"/>
      <c r="CS526" s="117"/>
      <c r="CT526" s="117"/>
      <c r="CU526" s="117"/>
      <c r="CV526" s="117"/>
      <c r="CW526" s="117"/>
      <c r="CX526" s="117"/>
      <c r="CY526" s="117"/>
      <c r="CZ526" s="117"/>
      <c r="DA526" s="117"/>
      <c r="DB526" s="117"/>
      <c r="DC526" s="117"/>
      <c r="DD526" s="117"/>
      <c r="DE526" s="117"/>
      <c r="DF526" s="117"/>
      <c r="DG526" s="117"/>
      <c r="DH526" s="117"/>
      <c r="DI526" s="117"/>
      <c r="DJ526" s="117"/>
      <c r="DK526" s="117"/>
      <c r="DL526" s="117"/>
      <c r="DM526" s="117"/>
      <c r="DN526" s="117"/>
      <c r="DO526" s="117"/>
      <c r="DP526" s="117"/>
      <c r="DQ526" s="117"/>
      <c r="DR526" s="117"/>
      <c r="DS526" s="117"/>
      <c r="DT526" s="117"/>
      <c r="DU526" s="117"/>
      <c r="DV526" s="117"/>
      <c r="DW526" s="117"/>
      <c r="DX526" s="117"/>
      <c r="DY526" s="117"/>
      <c r="DZ526" s="117"/>
      <c r="EA526" s="117"/>
      <c r="EB526" s="117"/>
      <c r="EC526" s="117"/>
      <c r="ED526" s="117"/>
      <c r="EE526" s="117"/>
      <c r="EF526" s="117"/>
      <c r="EG526" s="117"/>
      <c r="EH526" s="117"/>
      <c r="EI526" s="117"/>
      <c r="EJ526" s="117"/>
      <c r="EK526" s="117"/>
      <c r="EL526" s="117"/>
      <c r="EM526" s="117"/>
      <c r="EN526" s="117"/>
      <c r="EO526" s="117"/>
      <c r="EP526" s="117"/>
      <c r="EQ526" s="117"/>
      <c r="ER526" s="117"/>
      <c r="ES526" s="117"/>
      <c r="ET526" s="117"/>
      <c r="EU526" s="117"/>
      <c r="EV526" s="117"/>
      <c r="EW526" s="117"/>
      <c r="EX526" s="117"/>
      <c r="EY526" s="117"/>
      <c r="EZ526" s="117"/>
      <c r="FA526" s="117"/>
      <c r="FB526" s="117"/>
      <c r="FC526" s="117"/>
      <c r="FD526" s="117"/>
      <c r="FE526" s="117"/>
      <c r="FF526" s="117"/>
      <c r="FG526" s="117"/>
      <c r="FH526" s="117"/>
      <c r="FI526" s="117"/>
      <c r="FJ526" s="117"/>
      <c r="FK526" s="117"/>
      <c r="FL526" s="117"/>
      <c r="FM526" s="117"/>
      <c r="FN526" s="117"/>
      <c r="FO526" s="117"/>
      <c r="FP526" s="117"/>
      <c r="FQ526" s="117"/>
      <c r="FR526" s="117"/>
      <c r="FS526" s="117"/>
      <c r="FT526" s="117"/>
      <c r="FU526" s="117"/>
      <c r="FV526" s="117"/>
      <c r="FW526" s="117"/>
      <c r="FX526" s="117"/>
      <c r="FY526" s="117"/>
      <c r="FZ526" s="117"/>
      <c r="GA526" s="117"/>
      <c r="GB526" s="117"/>
      <c r="GC526" s="117"/>
      <c r="GD526" s="117"/>
      <c r="GE526" s="117"/>
      <c r="GF526" s="117"/>
      <c r="GG526" s="117"/>
      <c r="GH526" s="117"/>
      <c r="GI526" s="117"/>
      <c r="GJ526" s="117"/>
      <c r="GK526" s="117"/>
      <c r="GL526" s="117"/>
      <c r="GM526" s="117"/>
      <c r="GN526" s="117"/>
      <c r="GO526" s="117"/>
      <c r="GP526" s="117"/>
      <c r="GQ526" s="117"/>
      <c r="GR526" s="117"/>
      <c r="GS526" s="117"/>
      <c r="GT526" s="117"/>
      <c r="GU526" s="117"/>
      <c r="GV526" s="117"/>
      <c r="GW526" s="117"/>
      <c r="GX526" s="117"/>
      <c r="GY526" s="117"/>
      <c r="GZ526" s="117"/>
      <c r="HA526" s="117"/>
      <c r="HB526" s="117"/>
      <c r="HC526" s="117"/>
      <c r="HD526" s="117"/>
      <c r="HE526" s="117"/>
      <c r="HF526" s="117"/>
      <c r="HG526" s="117"/>
      <c r="HH526" s="117"/>
      <c r="HI526" s="117"/>
      <c r="HJ526" s="117"/>
      <c r="HK526" s="117"/>
      <c r="HL526" s="117"/>
      <c r="HM526" s="117"/>
      <c r="HN526" s="117"/>
      <c r="HO526" s="117"/>
      <c r="HP526" s="117"/>
      <c r="HQ526" s="117"/>
      <c r="HR526" s="117"/>
      <c r="HS526" s="117"/>
      <c r="HT526" s="117"/>
      <c r="HU526" s="117"/>
      <c r="HV526" s="117"/>
      <c r="HW526" s="117"/>
      <c r="HX526" s="117"/>
      <c r="HY526" s="117"/>
      <c r="HZ526" s="117"/>
      <c r="IA526" s="117"/>
      <c r="IB526" s="117"/>
      <c r="IC526" s="117"/>
      <c r="ID526" s="117"/>
      <c r="IE526" s="117"/>
      <c r="IF526" s="117"/>
      <c r="IG526" s="117"/>
      <c r="IH526" s="117"/>
      <c r="II526" s="117"/>
      <c r="IJ526" s="117"/>
      <c r="IK526" s="117"/>
      <c r="IL526" s="117"/>
      <c r="IM526" s="117"/>
      <c r="IN526" s="117"/>
      <c r="IO526" s="117"/>
      <c r="IP526" s="117"/>
      <c r="IQ526" s="117"/>
      <c r="IR526" s="117"/>
      <c r="IS526" s="117"/>
      <c r="IT526" s="117"/>
      <c r="IU526" s="117"/>
      <c r="IV526" s="117"/>
      <c r="IW526" s="117"/>
    </row>
    <row r="527" customFormat="false" ht="12.75" hidden="false" customHeight="false" outlineLevel="0" collapsed="false">
      <c r="A527" s="117"/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  <c r="AA527" s="117"/>
      <c r="AB527" s="117"/>
      <c r="AC527" s="117"/>
      <c r="AD527" s="117"/>
      <c r="AE527" s="117"/>
      <c r="AF527" s="117"/>
      <c r="AG527" s="117"/>
      <c r="AH527" s="117"/>
      <c r="AI527" s="117"/>
      <c r="AJ527" s="117"/>
      <c r="AK527" s="117"/>
      <c r="AL527" s="117"/>
      <c r="AM527" s="117"/>
      <c r="AN527" s="117"/>
      <c r="AO527" s="117"/>
      <c r="AP527" s="117"/>
      <c r="AQ527" s="117"/>
      <c r="AR527" s="117"/>
      <c r="AS527" s="117"/>
      <c r="AT527" s="117"/>
      <c r="AU527" s="117"/>
      <c r="AV527" s="117"/>
      <c r="AW527" s="117"/>
      <c r="AX527" s="117"/>
      <c r="AY527" s="117"/>
      <c r="AZ527" s="117"/>
      <c r="BA527" s="117"/>
      <c r="BB527" s="117"/>
      <c r="BC527" s="117"/>
      <c r="BD527" s="117"/>
      <c r="BE527" s="117"/>
      <c r="BF527" s="117"/>
      <c r="BG527" s="117"/>
      <c r="BH527" s="117"/>
      <c r="BI527" s="117"/>
      <c r="BJ527" s="117"/>
      <c r="BK527" s="117"/>
      <c r="BL527" s="117"/>
      <c r="BM527" s="117"/>
      <c r="BN527" s="117"/>
      <c r="BO527" s="117"/>
      <c r="BP527" s="117"/>
      <c r="BQ527" s="117"/>
      <c r="BR527" s="117"/>
      <c r="BS527" s="117"/>
      <c r="BT527" s="117"/>
      <c r="BU527" s="117"/>
      <c r="BV527" s="117"/>
      <c r="BW527" s="117"/>
      <c r="BX527" s="117"/>
      <c r="BY527" s="117"/>
      <c r="BZ527" s="117"/>
      <c r="CA527" s="117"/>
      <c r="CB527" s="117"/>
      <c r="CC527" s="117"/>
      <c r="CD527" s="117"/>
      <c r="CE527" s="117"/>
      <c r="CF527" s="117"/>
      <c r="CG527" s="117"/>
      <c r="CH527" s="117"/>
      <c r="CI527" s="117"/>
      <c r="CJ527" s="117"/>
      <c r="CK527" s="117"/>
      <c r="CL527" s="117"/>
      <c r="CM527" s="117"/>
      <c r="CN527" s="117"/>
      <c r="CO527" s="117"/>
      <c r="CP527" s="117"/>
      <c r="CQ527" s="117"/>
      <c r="CR527" s="117"/>
      <c r="CS527" s="117"/>
      <c r="CT527" s="117"/>
      <c r="CU527" s="117"/>
      <c r="CV527" s="117"/>
      <c r="CW527" s="117"/>
      <c r="CX527" s="117"/>
      <c r="CY527" s="117"/>
      <c r="CZ527" s="117"/>
      <c r="DA527" s="117"/>
      <c r="DB527" s="117"/>
      <c r="DC527" s="117"/>
      <c r="DD527" s="117"/>
      <c r="DE527" s="117"/>
      <c r="DF527" s="117"/>
      <c r="DG527" s="117"/>
      <c r="DH527" s="117"/>
      <c r="DI527" s="117"/>
      <c r="DJ527" s="117"/>
      <c r="DK527" s="117"/>
      <c r="DL527" s="117"/>
      <c r="DM527" s="117"/>
      <c r="DN527" s="117"/>
      <c r="DO527" s="117"/>
      <c r="DP527" s="117"/>
      <c r="DQ527" s="117"/>
      <c r="DR527" s="117"/>
      <c r="DS527" s="117"/>
      <c r="DT527" s="117"/>
      <c r="DU527" s="117"/>
      <c r="DV527" s="117"/>
      <c r="DW527" s="117"/>
      <c r="DX527" s="117"/>
      <c r="DY527" s="117"/>
      <c r="DZ527" s="117"/>
      <c r="EA527" s="117"/>
      <c r="EB527" s="117"/>
      <c r="EC527" s="117"/>
      <c r="ED527" s="117"/>
      <c r="EE527" s="117"/>
      <c r="EF527" s="117"/>
      <c r="EG527" s="117"/>
      <c r="EH527" s="117"/>
      <c r="EI527" s="117"/>
      <c r="EJ527" s="117"/>
      <c r="EK527" s="117"/>
      <c r="EL527" s="117"/>
      <c r="EM527" s="117"/>
      <c r="EN527" s="117"/>
      <c r="EO527" s="117"/>
      <c r="EP527" s="117"/>
      <c r="EQ527" s="117"/>
      <c r="ER527" s="117"/>
      <c r="ES527" s="117"/>
      <c r="ET527" s="117"/>
      <c r="EU527" s="117"/>
      <c r="EV527" s="117"/>
      <c r="EW527" s="117"/>
      <c r="EX527" s="117"/>
      <c r="EY527" s="117"/>
      <c r="EZ527" s="117"/>
      <c r="FA527" s="117"/>
      <c r="FB527" s="117"/>
      <c r="FC527" s="117"/>
      <c r="FD527" s="117"/>
      <c r="FE527" s="117"/>
      <c r="FF527" s="117"/>
      <c r="FG527" s="117"/>
      <c r="FH527" s="117"/>
      <c r="FI527" s="117"/>
      <c r="FJ527" s="117"/>
      <c r="FK527" s="117"/>
      <c r="FL527" s="117"/>
      <c r="FM527" s="117"/>
      <c r="FN527" s="117"/>
      <c r="FO527" s="117"/>
      <c r="FP527" s="117"/>
      <c r="FQ527" s="117"/>
      <c r="FR527" s="117"/>
      <c r="FS527" s="117"/>
      <c r="FT527" s="117"/>
      <c r="FU527" s="117"/>
      <c r="FV527" s="117"/>
      <c r="FW527" s="117"/>
      <c r="FX527" s="117"/>
      <c r="FY527" s="117"/>
      <c r="FZ527" s="117"/>
      <c r="GA527" s="117"/>
      <c r="GB527" s="117"/>
      <c r="GC527" s="117"/>
      <c r="GD527" s="117"/>
      <c r="GE527" s="117"/>
      <c r="GF527" s="117"/>
      <c r="GG527" s="117"/>
      <c r="GH527" s="117"/>
      <c r="GI527" s="117"/>
      <c r="GJ527" s="117"/>
      <c r="GK527" s="117"/>
      <c r="GL527" s="117"/>
      <c r="GM527" s="117"/>
      <c r="GN527" s="117"/>
      <c r="GO527" s="117"/>
      <c r="GP527" s="117"/>
      <c r="GQ527" s="117"/>
      <c r="GR527" s="117"/>
      <c r="GS527" s="117"/>
      <c r="GT527" s="117"/>
      <c r="GU527" s="117"/>
      <c r="GV527" s="117"/>
      <c r="GW527" s="117"/>
      <c r="GX527" s="117"/>
      <c r="GY527" s="117"/>
      <c r="GZ527" s="117"/>
      <c r="HA527" s="117"/>
      <c r="HB527" s="117"/>
      <c r="HC527" s="117"/>
      <c r="HD527" s="117"/>
      <c r="HE527" s="117"/>
      <c r="HF527" s="117"/>
      <c r="HG527" s="117"/>
      <c r="HH527" s="117"/>
      <c r="HI527" s="117"/>
      <c r="HJ527" s="117"/>
      <c r="HK527" s="117"/>
      <c r="HL527" s="117"/>
      <c r="HM527" s="117"/>
      <c r="HN527" s="117"/>
      <c r="HO527" s="117"/>
      <c r="HP527" s="117"/>
      <c r="HQ527" s="117"/>
      <c r="HR527" s="117"/>
      <c r="HS527" s="117"/>
      <c r="HT527" s="117"/>
      <c r="HU527" s="117"/>
      <c r="HV527" s="117"/>
      <c r="HW527" s="117"/>
      <c r="HX527" s="117"/>
      <c r="HY527" s="117"/>
      <c r="HZ527" s="117"/>
      <c r="IA527" s="117"/>
      <c r="IB527" s="117"/>
      <c r="IC527" s="117"/>
      <c r="ID527" s="117"/>
      <c r="IE527" s="117"/>
      <c r="IF527" s="117"/>
      <c r="IG527" s="117"/>
      <c r="IH527" s="117"/>
      <c r="II527" s="117"/>
      <c r="IJ527" s="117"/>
      <c r="IK527" s="117"/>
      <c r="IL527" s="117"/>
      <c r="IM527" s="117"/>
      <c r="IN527" s="117"/>
      <c r="IO527" s="117"/>
      <c r="IP527" s="117"/>
      <c r="IQ527" s="117"/>
      <c r="IR527" s="117"/>
      <c r="IS527" s="117"/>
      <c r="IT527" s="117"/>
      <c r="IU527" s="117"/>
      <c r="IV527" s="117"/>
      <c r="IW527" s="117"/>
    </row>
    <row r="528" customFormat="false" ht="12.75" hidden="false" customHeight="false" outlineLevel="0" collapsed="false">
      <c r="A528" s="117"/>
      <c r="L528" s="117"/>
      <c r="M528" s="117"/>
      <c r="N528" s="117"/>
      <c r="O528" s="117"/>
      <c r="P528" s="117"/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  <c r="AA528" s="117"/>
      <c r="AB528" s="117"/>
      <c r="AC528" s="117"/>
      <c r="AD528" s="117"/>
      <c r="AE528" s="117"/>
      <c r="AF528" s="117"/>
      <c r="AG528" s="117"/>
      <c r="AH528" s="117"/>
      <c r="AI528" s="117"/>
      <c r="AJ528" s="117"/>
      <c r="AK528" s="117"/>
      <c r="AL528" s="117"/>
      <c r="AM528" s="117"/>
      <c r="AN528" s="117"/>
      <c r="AO528" s="117"/>
      <c r="AP528" s="117"/>
      <c r="AQ528" s="117"/>
      <c r="AR528" s="117"/>
      <c r="AS528" s="117"/>
      <c r="AT528" s="117"/>
      <c r="AU528" s="117"/>
      <c r="AV528" s="117"/>
      <c r="AW528" s="117"/>
      <c r="AX528" s="117"/>
      <c r="AY528" s="117"/>
      <c r="AZ528" s="117"/>
      <c r="BA528" s="117"/>
      <c r="BB528" s="117"/>
      <c r="BC528" s="117"/>
      <c r="BD528" s="117"/>
      <c r="BE528" s="117"/>
      <c r="BF528" s="117"/>
      <c r="BG528" s="117"/>
      <c r="BH528" s="117"/>
      <c r="BI528" s="117"/>
      <c r="BJ528" s="117"/>
      <c r="BK528" s="117"/>
      <c r="BL528" s="117"/>
      <c r="BM528" s="117"/>
      <c r="BN528" s="117"/>
      <c r="BO528" s="117"/>
      <c r="BP528" s="117"/>
      <c r="BQ528" s="117"/>
      <c r="BR528" s="117"/>
      <c r="BS528" s="117"/>
      <c r="BT528" s="117"/>
      <c r="BU528" s="117"/>
      <c r="BV528" s="117"/>
      <c r="BW528" s="117"/>
      <c r="BX528" s="117"/>
      <c r="BY528" s="117"/>
      <c r="BZ528" s="117"/>
      <c r="CA528" s="117"/>
      <c r="CB528" s="117"/>
      <c r="CC528" s="117"/>
      <c r="CD528" s="117"/>
      <c r="CE528" s="117"/>
      <c r="CF528" s="117"/>
      <c r="CG528" s="117"/>
      <c r="CH528" s="117"/>
      <c r="CI528" s="117"/>
      <c r="CJ528" s="117"/>
      <c r="CK528" s="117"/>
      <c r="CL528" s="117"/>
      <c r="CM528" s="117"/>
      <c r="CN528" s="117"/>
      <c r="CO528" s="117"/>
      <c r="CP528" s="117"/>
      <c r="CQ528" s="117"/>
      <c r="CR528" s="117"/>
      <c r="CS528" s="117"/>
      <c r="CT528" s="117"/>
      <c r="CU528" s="117"/>
      <c r="CV528" s="117"/>
      <c r="CW528" s="117"/>
      <c r="CX528" s="117"/>
      <c r="CY528" s="117"/>
      <c r="CZ528" s="117"/>
      <c r="DA528" s="117"/>
      <c r="DB528" s="117"/>
      <c r="DC528" s="117"/>
      <c r="DD528" s="117"/>
      <c r="DE528" s="117"/>
      <c r="DF528" s="117"/>
      <c r="DG528" s="117"/>
      <c r="DH528" s="117"/>
      <c r="DI528" s="117"/>
      <c r="DJ528" s="117"/>
      <c r="DK528" s="117"/>
      <c r="DL528" s="117"/>
      <c r="DM528" s="117"/>
      <c r="DN528" s="117"/>
      <c r="DO528" s="117"/>
      <c r="DP528" s="117"/>
      <c r="DQ528" s="117"/>
      <c r="DR528" s="117"/>
      <c r="DS528" s="117"/>
      <c r="DT528" s="117"/>
      <c r="DU528" s="117"/>
      <c r="DV528" s="117"/>
      <c r="DW528" s="117"/>
      <c r="DX528" s="117"/>
      <c r="DY528" s="117"/>
      <c r="DZ528" s="117"/>
      <c r="EA528" s="117"/>
      <c r="EB528" s="117"/>
      <c r="EC528" s="117"/>
      <c r="ED528" s="117"/>
      <c r="EE528" s="117"/>
      <c r="EF528" s="117"/>
      <c r="EG528" s="117"/>
      <c r="EH528" s="117"/>
      <c r="EI528" s="117"/>
      <c r="EJ528" s="117"/>
      <c r="EK528" s="117"/>
      <c r="EL528" s="117"/>
      <c r="EM528" s="117"/>
      <c r="EN528" s="117"/>
      <c r="EO528" s="117"/>
      <c r="EP528" s="117"/>
      <c r="EQ528" s="117"/>
      <c r="ER528" s="117"/>
      <c r="ES528" s="117"/>
      <c r="ET528" s="117"/>
      <c r="EU528" s="117"/>
      <c r="EV528" s="117"/>
      <c r="EW528" s="117"/>
      <c r="EX528" s="117"/>
      <c r="EY528" s="117"/>
      <c r="EZ528" s="117"/>
      <c r="FA528" s="117"/>
      <c r="FB528" s="117"/>
      <c r="FC528" s="117"/>
      <c r="FD528" s="117"/>
      <c r="FE528" s="117"/>
      <c r="FF528" s="117"/>
      <c r="FG528" s="117"/>
      <c r="FH528" s="117"/>
      <c r="FI528" s="117"/>
      <c r="FJ528" s="117"/>
      <c r="FK528" s="117"/>
      <c r="FL528" s="117"/>
      <c r="FM528" s="117"/>
      <c r="FN528" s="117"/>
      <c r="FO528" s="117"/>
      <c r="FP528" s="117"/>
      <c r="FQ528" s="117"/>
      <c r="FR528" s="117"/>
      <c r="FS528" s="117"/>
      <c r="FT528" s="117"/>
      <c r="FU528" s="117"/>
      <c r="FV528" s="117"/>
      <c r="FW528" s="117"/>
      <c r="FX528" s="117"/>
      <c r="FY528" s="117"/>
      <c r="FZ528" s="117"/>
      <c r="GA528" s="117"/>
      <c r="GB528" s="117"/>
      <c r="GC528" s="117"/>
      <c r="GD528" s="117"/>
      <c r="GE528" s="117"/>
      <c r="GF528" s="117"/>
      <c r="GG528" s="117"/>
      <c r="GH528" s="117"/>
      <c r="GI528" s="117"/>
      <c r="GJ528" s="117"/>
      <c r="GK528" s="117"/>
      <c r="GL528" s="117"/>
      <c r="GM528" s="117"/>
      <c r="GN528" s="117"/>
      <c r="GO528" s="117"/>
      <c r="GP528" s="117"/>
      <c r="GQ528" s="117"/>
      <c r="GR528" s="117"/>
      <c r="GS528" s="117"/>
      <c r="GT528" s="117"/>
      <c r="GU528" s="117"/>
      <c r="GV528" s="117"/>
      <c r="GW528" s="117"/>
      <c r="GX528" s="117"/>
      <c r="GY528" s="117"/>
      <c r="GZ528" s="117"/>
      <c r="HA528" s="117"/>
      <c r="HB528" s="117"/>
      <c r="HC528" s="117"/>
      <c r="HD528" s="117"/>
      <c r="HE528" s="117"/>
      <c r="HF528" s="117"/>
      <c r="HG528" s="117"/>
      <c r="HH528" s="117"/>
      <c r="HI528" s="117"/>
      <c r="HJ528" s="117"/>
      <c r="HK528" s="117"/>
      <c r="HL528" s="117"/>
      <c r="HM528" s="117"/>
      <c r="HN528" s="117"/>
      <c r="HO528" s="117"/>
      <c r="HP528" s="117"/>
      <c r="HQ528" s="117"/>
      <c r="HR528" s="117"/>
      <c r="HS528" s="117"/>
      <c r="HT528" s="117"/>
      <c r="HU528" s="117"/>
      <c r="HV528" s="117"/>
      <c r="HW528" s="117"/>
      <c r="HX528" s="117"/>
      <c r="HY528" s="117"/>
      <c r="HZ528" s="117"/>
      <c r="IA528" s="117"/>
      <c r="IB528" s="117"/>
      <c r="IC528" s="117"/>
      <c r="ID528" s="117"/>
      <c r="IE528" s="117"/>
      <c r="IF528" s="117"/>
      <c r="IG528" s="117"/>
      <c r="IH528" s="117"/>
      <c r="II528" s="117"/>
      <c r="IJ528" s="117"/>
      <c r="IK528" s="117"/>
      <c r="IL528" s="117"/>
      <c r="IM528" s="117"/>
      <c r="IN528" s="117"/>
      <c r="IO528" s="117"/>
      <c r="IP528" s="117"/>
      <c r="IQ528" s="117"/>
      <c r="IR528" s="117"/>
      <c r="IS528" s="117"/>
      <c r="IT528" s="117"/>
      <c r="IU528" s="117"/>
      <c r="IV528" s="117"/>
      <c r="IW528" s="117"/>
    </row>
    <row r="529" customFormat="false" ht="12.75" hidden="false" customHeight="false" outlineLevel="0" collapsed="false">
      <c r="A529" s="117"/>
      <c r="L529" s="117"/>
      <c r="M529" s="117"/>
      <c r="N529" s="117"/>
      <c r="O529" s="117"/>
      <c r="P529" s="117"/>
      <c r="Q529" s="117"/>
      <c r="R529" s="117"/>
      <c r="S529" s="117"/>
      <c r="T529" s="117"/>
      <c r="U529" s="117"/>
      <c r="V529" s="117"/>
      <c r="W529" s="117"/>
      <c r="X529" s="117"/>
      <c r="Y529" s="117"/>
      <c r="Z529" s="117"/>
      <c r="AA529" s="117"/>
      <c r="AB529" s="117"/>
      <c r="AC529" s="117"/>
      <c r="AD529" s="117"/>
      <c r="AE529" s="117"/>
      <c r="AF529" s="117"/>
      <c r="AG529" s="117"/>
      <c r="AH529" s="117"/>
      <c r="AI529" s="117"/>
      <c r="AJ529" s="117"/>
      <c r="AK529" s="117"/>
      <c r="AL529" s="117"/>
      <c r="AM529" s="117"/>
      <c r="AN529" s="117"/>
      <c r="AO529" s="117"/>
      <c r="AP529" s="117"/>
      <c r="AQ529" s="117"/>
      <c r="AR529" s="117"/>
      <c r="AS529" s="117"/>
      <c r="AT529" s="117"/>
      <c r="AU529" s="117"/>
      <c r="AV529" s="117"/>
      <c r="AW529" s="117"/>
      <c r="AX529" s="117"/>
      <c r="AY529" s="117"/>
      <c r="AZ529" s="117"/>
      <c r="BA529" s="117"/>
      <c r="BB529" s="117"/>
      <c r="BC529" s="117"/>
      <c r="BD529" s="117"/>
      <c r="BE529" s="117"/>
      <c r="BF529" s="117"/>
      <c r="BG529" s="117"/>
      <c r="BH529" s="117"/>
      <c r="BI529" s="117"/>
      <c r="BJ529" s="117"/>
      <c r="BK529" s="117"/>
      <c r="BL529" s="117"/>
      <c r="BM529" s="117"/>
      <c r="BN529" s="117"/>
      <c r="BO529" s="117"/>
      <c r="BP529" s="117"/>
      <c r="BQ529" s="117"/>
      <c r="BR529" s="117"/>
      <c r="BS529" s="117"/>
      <c r="BT529" s="117"/>
      <c r="BU529" s="117"/>
      <c r="BV529" s="117"/>
      <c r="BW529" s="117"/>
      <c r="BX529" s="117"/>
      <c r="BY529" s="117"/>
      <c r="BZ529" s="117"/>
      <c r="CA529" s="117"/>
      <c r="CB529" s="117"/>
      <c r="CC529" s="117"/>
      <c r="CD529" s="117"/>
      <c r="CE529" s="117"/>
      <c r="CF529" s="117"/>
      <c r="CG529" s="117"/>
      <c r="CH529" s="117"/>
      <c r="CI529" s="117"/>
      <c r="CJ529" s="117"/>
      <c r="CK529" s="117"/>
      <c r="CL529" s="117"/>
      <c r="CM529" s="117"/>
      <c r="CN529" s="117"/>
      <c r="CO529" s="117"/>
      <c r="CP529" s="117"/>
      <c r="CQ529" s="117"/>
      <c r="CR529" s="117"/>
      <c r="CS529" s="117"/>
      <c r="CT529" s="117"/>
      <c r="CU529" s="117"/>
      <c r="CV529" s="117"/>
      <c r="CW529" s="117"/>
      <c r="CX529" s="117"/>
      <c r="CY529" s="117"/>
      <c r="CZ529" s="117"/>
      <c r="DA529" s="117"/>
      <c r="DB529" s="117"/>
      <c r="DC529" s="117"/>
      <c r="DD529" s="117"/>
      <c r="DE529" s="117"/>
      <c r="DF529" s="117"/>
      <c r="DG529" s="117"/>
      <c r="DH529" s="117"/>
      <c r="DI529" s="117"/>
      <c r="DJ529" s="117"/>
      <c r="DK529" s="117"/>
      <c r="DL529" s="117"/>
      <c r="DM529" s="117"/>
      <c r="DN529" s="117"/>
      <c r="DO529" s="117"/>
      <c r="DP529" s="117"/>
      <c r="DQ529" s="117"/>
      <c r="DR529" s="117"/>
      <c r="DS529" s="117"/>
      <c r="DT529" s="117"/>
      <c r="DU529" s="117"/>
      <c r="DV529" s="117"/>
      <c r="DW529" s="117"/>
      <c r="DX529" s="117"/>
      <c r="DY529" s="117"/>
      <c r="DZ529" s="117"/>
      <c r="EA529" s="117"/>
      <c r="EB529" s="117"/>
      <c r="EC529" s="117"/>
      <c r="ED529" s="117"/>
      <c r="EE529" s="117"/>
      <c r="EF529" s="117"/>
      <c r="EG529" s="117"/>
      <c r="EH529" s="117"/>
      <c r="EI529" s="117"/>
      <c r="EJ529" s="117"/>
      <c r="EK529" s="117"/>
      <c r="EL529" s="117"/>
      <c r="EM529" s="117"/>
      <c r="EN529" s="117"/>
      <c r="EO529" s="117"/>
      <c r="EP529" s="117"/>
      <c r="EQ529" s="117"/>
      <c r="ER529" s="117"/>
      <c r="ES529" s="117"/>
      <c r="ET529" s="117"/>
      <c r="EU529" s="117"/>
      <c r="EV529" s="117"/>
      <c r="EW529" s="117"/>
      <c r="EX529" s="117"/>
      <c r="EY529" s="117"/>
      <c r="EZ529" s="117"/>
      <c r="FA529" s="117"/>
      <c r="FB529" s="117"/>
      <c r="FC529" s="117"/>
      <c r="FD529" s="117"/>
      <c r="FE529" s="117"/>
      <c r="FF529" s="117"/>
      <c r="FG529" s="117"/>
      <c r="FH529" s="117"/>
      <c r="FI529" s="117"/>
      <c r="FJ529" s="117"/>
      <c r="FK529" s="117"/>
      <c r="FL529" s="117"/>
      <c r="FM529" s="117"/>
      <c r="FN529" s="117"/>
      <c r="FO529" s="117"/>
      <c r="FP529" s="117"/>
      <c r="FQ529" s="117"/>
      <c r="FR529" s="117"/>
      <c r="FS529" s="117"/>
      <c r="FT529" s="117"/>
      <c r="FU529" s="117"/>
      <c r="FV529" s="117"/>
      <c r="FW529" s="117"/>
      <c r="FX529" s="117"/>
      <c r="FY529" s="117"/>
      <c r="FZ529" s="117"/>
      <c r="GA529" s="117"/>
      <c r="GB529" s="117"/>
      <c r="GC529" s="117"/>
      <c r="GD529" s="117"/>
      <c r="GE529" s="117"/>
      <c r="GF529" s="117"/>
      <c r="GG529" s="117"/>
      <c r="GH529" s="117"/>
      <c r="GI529" s="117"/>
      <c r="GJ529" s="117"/>
      <c r="GK529" s="117"/>
      <c r="GL529" s="117"/>
      <c r="GM529" s="117"/>
      <c r="GN529" s="117"/>
      <c r="GO529" s="117"/>
      <c r="GP529" s="117"/>
      <c r="GQ529" s="117"/>
      <c r="GR529" s="117"/>
      <c r="GS529" s="117"/>
      <c r="GT529" s="117"/>
      <c r="GU529" s="117"/>
      <c r="GV529" s="117"/>
      <c r="GW529" s="117"/>
      <c r="GX529" s="117"/>
      <c r="GY529" s="117"/>
      <c r="GZ529" s="117"/>
      <c r="HA529" s="117"/>
      <c r="HB529" s="117"/>
      <c r="HC529" s="117"/>
      <c r="HD529" s="117"/>
      <c r="HE529" s="117"/>
      <c r="HF529" s="117"/>
      <c r="HG529" s="117"/>
      <c r="HH529" s="117"/>
      <c r="HI529" s="117"/>
      <c r="HJ529" s="117"/>
      <c r="HK529" s="117"/>
      <c r="HL529" s="117"/>
      <c r="HM529" s="117"/>
      <c r="HN529" s="117"/>
      <c r="HO529" s="117"/>
      <c r="HP529" s="117"/>
      <c r="HQ529" s="117"/>
      <c r="HR529" s="117"/>
      <c r="HS529" s="117"/>
      <c r="HT529" s="117"/>
      <c r="HU529" s="117"/>
      <c r="HV529" s="117"/>
      <c r="HW529" s="117"/>
      <c r="HX529" s="117"/>
      <c r="HY529" s="117"/>
      <c r="HZ529" s="117"/>
      <c r="IA529" s="117"/>
      <c r="IB529" s="117"/>
      <c r="IC529" s="117"/>
      <c r="ID529" s="117"/>
      <c r="IE529" s="117"/>
      <c r="IF529" s="117"/>
      <c r="IG529" s="117"/>
      <c r="IH529" s="117"/>
      <c r="II529" s="117"/>
      <c r="IJ529" s="117"/>
      <c r="IK529" s="117"/>
      <c r="IL529" s="117"/>
      <c r="IM529" s="117"/>
      <c r="IN529" s="117"/>
      <c r="IO529" s="117"/>
      <c r="IP529" s="117"/>
      <c r="IQ529" s="117"/>
      <c r="IR529" s="117"/>
      <c r="IS529" s="117"/>
      <c r="IT529" s="117"/>
      <c r="IU529" s="117"/>
      <c r="IV529" s="117"/>
      <c r="IW529" s="117"/>
    </row>
    <row r="530" customFormat="false" ht="12.75" hidden="false" customHeight="false" outlineLevel="0" collapsed="false">
      <c r="A530" s="117"/>
      <c r="L530" s="117"/>
      <c r="M530" s="117"/>
      <c r="N530" s="117"/>
      <c r="O530" s="117"/>
      <c r="P530" s="117"/>
      <c r="Q530" s="117"/>
      <c r="R530" s="117"/>
      <c r="S530" s="117"/>
      <c r="T530" s="117"/>
      <c r="U530" s="117"/>
      <c r="V530" s="117"/>
      <c r="W530" s="117"/>
      <c r="X530" s="117"/>
      <c r="Y530" s="117"/>
      <c r="Z530" s="117"/>
      <c r="AA530" s="117"/>
      <c r="AB530" s="117"/>
      <c r="AC530" s="117"/>
      <c r="AD530" s="117"/>
      <c r="AE530" s="117"/>
      <c r="AF530" s="117"/>
      <c r="AG530" s="117"/>
      <c r="AH530" s="117"/>
      <c r="AI530" s="117"/>
      <c r="AJ530" s="117"/>
      <c r="AK530" s="117"/>
      <c r="AL530" s="117"/>
      <c r="AM530" s="117"/>
      <c r="AN530" s="117"/>
      <c r="AO530" s="117"/>
      <c r="AP530" s="117"/>
      <c r="AQ530" s="117"/>
      <c r="AR530" s="117"/>
      <c r="AS530" s="117"/>
      <c r="AT530" s="117"/>
      <c r="AU530" s="117"/>
      <c r="AV530" s="117"/>
      <c r="AW530" s="117"/>
      <c r="AX530" s="117"/>
      <c r="AY530" s="117"/>
      <c r="AZ530" s="117"/>
      <c r="BA530" s="117"/>
      <c r="BB530" s="117"/>
      <c r="BC530" s="117"/>
      <c r="BD530" s="117"/>
      <c r="BE530" s="117"/>
      <c r="BF530" s="117"/>
      <c r="BG530" s="117"/>
      <c r="BH530" s="117"/>
      <c r="BI530" s="117"/>
      <c r="BJ530" s="117"/>
      <c r="BK530" s="117"/>
      <c r="BL530" s="117"/>
      <c r="BM530" s="117"/>
      <c r="BN530" s="117"/>
      <c r="BO530" s="117"/>
      <c r="BP530" s="117"/>
      <c r="BQ530" s="117"/>
      <c r="BR530" s="117"/>
      <c r="BS530" s="117"/>
      <c r="BT530" s="117"/>
      <c r="BU530" s="117"/>
      <c r="BV530" s="117"/>
      <c r="BW530" s="117"/>
      <c r="BX530" s="117"/>
      <c r="BY530" s="117"/>
      <c r="BZ530" s="117"/>
      <c r="CA530" s="117"/>
      <c r="CB530" s="117"/>
      <c r="CC530" s="117"/>
      <c r="CD530" s="117"/>
      <c r="CE530" s="117"/>
      <c r="CF530" s="117"/>
      <c r="CG530" s="117"/>
      <c r="CH530" s="117"/>
      <c r="CI530" s="117"/>
      <c r="CJ530" s="117"/>
      <c r="CK530" s="117"/>
      <c r="CL530" s="117"/>
      <c r="CM530" s="117"/>
      <c r="CN530" s="117"/>
      <c r="CO530" s="117"/>
      <c r="CP530" s="117"/>
      <c r="CQ530" s="117"/>
      <c r="CR530" s="117"/>
      <c r="CS530" s="117"/>
      <c r="CT530" s="117"/>
      <c r="CU530" s="117"/>
      <c r="CV530" s="117"/>
      <c r="CW530" s="117"/>
      <c r="CX530" s="117"/>
      <c r="CY530" s="117"/>
      <c r="CZ530" s="117"/>
      <c r="DA530" s="117"/>
      <c r="DB530" s="117"/>
      <c r="DC530" s="117"/>
      <c r="DD530" s="117"/>
      <c r="DE530" s="117"/>
      <c r="DF530" s="117"/>
      <c r="DG530" s="117"/>
      <c r="DH530" s="117"/>
      <c r="DI530" s="117"/>
      <c r="DJ530" s="117"/>
      <c r="DK530" s="117"/>
      <c r="DL530" s="117"/>
      <c r="DM530" s="117"/>
      <c r="DN530" s="117"/>
      <c r="DO530" s="117"/>
      <c r="DP530" s="117"/>
      <c r="DQ530" s="117"/>
      <c r="DR530" s="117"/>
      <c r="DS530" s="117"/>
      <c r="DT530" s="117"/>
      <c r="DU530" s="117"/>
      <c r="DV530" s="117"/>
      <c r="DW530" s="117"/>
      <c r="DX530" s="117"/>
      <c r="DY530" s="117"/>
      <c r="DZ530" s="117"/>
      <c r="EA530" s="117"/>
      <c r="EB530" s="117"/>
      <c r="EC530" s="117"/>
      <c r="ED530" s="117"/>
      <c r="EE530" s="117"/>
      <c r="EF530" s="117"/>
      <c r="EG530" s="117"/>
      <c r="EH530" s="117"/>
      <c r="EI530" s="117"/>
      <c r="EJ530" s="117"/>
      <c r="EK530" s="117"/>
      <c r="EL530" s="117"/>
      <c r="EM530" s="117"/>
      <c r="EN530" s="117"/>
      <c r="EO530" s="117"/>
      <c r="EP530" s="117"/>
      <c r="EQ530" s="117"/>
      <c r="ER530" s="117"/>
      <c r="ES530" s="117"/>
      <c r="ET530" s="117"/>
      <c r="EU530" s="117"/>
      <c r="EV530" s="117"/>
      <c r="EW530" s="117"/>
      <c r="EX530" s="117"/>
      <c r="EY530" s="117"/>
      <c r="EZ530" s="117"/>
      <c r="FA530" s="117"/>
      <c r="FB530" s="117"/>
      <c r="FC530" s="117"/>
      <c r="FD530" s="117"/>
      <c r="FE530" s="117"/>
      <c r="FF530" s="117"/>
      <c r="FG530" s="117"/>
      <c r="FH530" s="117"/>
      <c r="FI530" s="117"/>
      <c r="FJ530" s="117"/>
      <c r="FK530" s="117"/>
      <c r="FL530" s="117"/>
      <c r="FM530" s="117"/>
      <c r="FN530" s="117"/>
      <c r="FO530" s="117"/>
      <c r="FP530" s="117"/>
      <c r="FQ530" s="117"/>
      <c r="FR530" s="117"/>
      <c r="FS530" s="117"/>
      <c r="FT530" s="117"/>
      <c r="FU530" s="117"/>
      <c r="FV530" s="117"/>
      <c r="FW530" s="117"/>
      <c r="FX530" s="117"/>
      <c r="FY530" s="117"/>
      <c r="FZ530" s="117"/>
      <c r="GA530" s="117"/>
      <c r="GB530" s="117"/>
      <c r="GC530" s="117"/>
      <c r="GD530" s="117"/>
      <c r="GE530" s="117"/>
      <c r="GF530" s="117"/>
      <c r="GG530" s="117"/>
      <c r="GH530" s="117"/>
      <c r="GI530" s="117"/>
      <c r="GJ530" s="117"/>
      <c r="GK530" s="117"/>
      <c r="GL530" s="117"/>
      <c r="GM530" s="117"/>
      <c r="GN530" s="117"/>
      <c r="GO530" s="117"/>
      <c r="GP530" s="117"/>
      <c r="GQ530" s="117"/>
      <c r="GR530" s="117"/>
      <c r="GS530" s="117"/>
      <c r="GT530" s="117"/>
      <c r="GU530" s="117"/>
      <c r="GV530" s="117"/>
      <c r="GW530" s="117"/>
      <c r="GX530" s="117"/>
      <c r="GY530" s="117"/>
      <c r="GZ530" s="117"/>
      <c r="HA530" s="117"/>
      <c r="HB530" s="117"/>
      <c r="HC530" s="117"/>
      <c r="HD530" s="117"/>
      <c r="HE530" s="117"/>
      <c r="HF530" s="117"/>
      <c r="HG530" s="117"/>
      <c r="HH530" s="117"/>
      <c r="HI530" s="117"/>
      <c r="HJ530" s="117"/>
      <c r="HK530" s="117"/>
      <c r="HL530" s="117"/>
      <c r="HM530" s="117"/>
      <c r="HN530" s="117"/>
      <c r="HO530" s="117"/>
      <c r="HP530" s="117"/>
      <c r="HQ530" s="117"/>
      <c r="HR530" s="117"/>
      <c r="HS530" s="117"/>
      <c r="HT530" s="117"/>
      <c r="HU530" s="117"/>
      <c r="HV530" s="117"/>
      <c r="HW530" s="117"/>
      <c r="HX530" s="117"/>
      <c r="HY530" s="117"/>
      <c r="HZ530" s="117"/>
      <c r="IA530" s="117"/>
      <c r="IB530" s="117"/>
      <c r="IC530" s="117"/>
      <c r="ID530" s="117"/>
      <c r="IE530" s="117"/>
      <c r="IF530" s="117"/>
      <c r="IG530" s="117"/>
      <c r="IH530" s="117"/>
      <c r="II530" s="117"/>
      <c r="IJ530" s="117"/>
      <c r="IK530" s="117"/>
      <c r="IL530" s="117"/>
      <c r="IM530" s="117"/>
      <c r="IN530" s="117"/>
      <c r="IO530" s="117"/>
      <c r="IP530" s="117"/>
      <c r="IQ530" s="117"/>
      <c r="IR530" s="117"/>
      <c r="IS530" s="117"/>
      <c r="IT530" s="117"/>
      <c r="IU530" s="117"/>
      <c r="IV530" s="117"/>
      <c r="IW530" s="117"/>
    </row>
    <row r="531" customFormat="false" ht="12.75" hidden="false" customHeight="false" outlineLevel="0" collapsed="false">
      <c r="A531" s="117"/>
      <c r="L531" s="117"/>
      <c r="M531" s="117"/>
      <c r="N531" s="117"/>
      <c r="O531" s="117"/>
      <c r="P531" s="117"/>
      <c r="Q531" s="117"/>
      <c r="R531" s="117"/>
      <c r="S531" s="117"/>
      <c r="T531" s="117"/>
      <c r="U531" s="117"/>
      <c r="V531" s="117"/>
      <c r="W531" s="117"/>
      <c r="X531" s="117"/>
      <c r="Y531" s="117"/>
      <c r="Z531" s="117"/>
      <c r="AA531" s="117"/>
      <c r="AB531" s="117"/>
      <c r="AC531" s="117"/>
      <c r="AD531" s="117"/>
      <c r="AE531" s="117"/>
      <c r="AF531" s="117"/>
      <c r="AG531" s="117"/>
      <c r="AH531" s="117"/>
      <c r="AI531" s="117"/>
      <c r="AJ531" s="117"/>
      <c r="AK531" s="117"/>
      <c r="AL531" s="117"/>
      <c r="AM531" s="117"/>
      <c r="AN531" s="117"/>
      <c r="AO531" s="117"/>
      <c r="AP531" s="117"/>
      <c r="AQ531" s="117"/>
      <c r="AR531" s="117"/>
      <c r="AS531" s="117"/>
      <c r="AT531" s="117"/>
      <c r="AU531" s="117"/>
      <c r="AV531" s="117"/>
      <c r="AW531" s="117"/>
      <c r="AX531" s="117"/>
      <c r="AY531" s="117"/>
      <c r="AZ531" s="117"/>
      <c r="BA531" s="117"/>
      <c r="BB531" s="117"/>
      <c r="BC531" s="117"/>
      <c r="BD531" s="117"/>
      <c r="BE531" s="117"/>
      <c r="BF531" s="117"/>
      <c r="BG531" s="117"/>
      <c r="BH531" s="117"/>
      <c r="BI531" s="117"/>
      <c r="BJ531" s="117"/>
      <c r="BK531" s="117"/>
      <c r="BL531" s="117"/>
      <c r="BM531" s="117"/>
      <c r="BN531" s="117"/>
      <c r="BO531" s="117"/>
      <c r="BP531" s="117"/>
      <c r="BQ531" s="117"/>
      <c r="BR531" s="117"/>
      <c r="BS531" s="117"/>
      <c r="BT531" s="117"/>
      <c r="BU531" s="117"/>
      <c r="BV531" s="117"/>
      <c r="BW531" s="117"/>
      <c r="BX531" s="117"/>
      <c r="BY531" s="117"/>
      <c r="BZ531" s="117"/>
      <c r="CA531" s="117"/>
      <c r="CB531" s="117"/>
      <c r="CC531" s="117"/>
      <c r="CD531" s="117"/>
      <c r="CE531" s="117"/>
      <c r="CF531" s="117"/>
      <c r="CG531" s="117"/>
      <c r="CH531" s="117"/>
      <c r="CI531" s="117"/>
      <c r="CJ531" s="117"/>
      <c r="CK531" s="117"/>
      <c r="CL531" s="117"/>
      <c r="CM531" s="117"/>
      <c r="CN531" s="117"/>
      <c r="CO531" s="117"/>
      <c r="CP531" s="117"/>
      <c r="CQ531" s="117"/>
      <c r="CR531" s="117"/>
      <c r="CS531" s="117"/>
      <c r="CT531" s="117"/>
      <c r="CU531" s="117"/>
      <c r="CV531" s="117"/>
      <c r="CW531" s="117"/>
      <c r="CX531" s="117"/>
      <c r="CY531" s="117"/>
      <c r="CZ531" s="117"/>
      <c r="DA531" s="117"/>
      <c r="DB531" s="117"/>
      <c r="DC531" s="117"/>
      <c r="DD531" s="117"/>
      <c r="DE531" s="117"/>
      <c r="DF531" s="117"/>
      <c r="DG531" s="117"/>
      <c r="DH531" s="117"/>
      <c r="DI531" s="117"/>
      <c r="DJ531" s="117"/>
      <c r="DK531" s="117"/>
      <c r="DL531" s="117"/>
      <c r="DM531" s="117"/>
      <c r="DN531" s="117"/>
      <c r="DO531" s="117"/>
      <c r="DP531" s="117"/>
      <c r="DQ531" s="117"/>
      <c r="DR531" s="117"/>
      <c r="DS531" s="117"/>
      <c r="DT531" s="117"/>
      <c r="DU531" s="117"/>
      <c r="DV531" s="117"/>
      <c r="DW531" s="117"/>
      <c r="DX531" s="117"/>
      <c r="DY531" s="117"/>
      <c r="DZ531" s="117"/>
      <c r="EA531" s="117"/>
      <c r="EB531" s="117"/>
      <c r="EC531" s="117"/>
      <c r="ED531" s="117"/>
      <c r="EE531" s="117"/>
      <c r="EF531" s="117"/>
      <c r="EG531" s="117"/>
      <c r="EH531" s="117"/>
      <c r="EI531" s="117"/>
      <c r="EJ531" s="117"/>
      <c r="EK531" s="117"/>
      <c r="EL531" s="117"/>
      <c r="EM531" s="117"/>
      <c r="EN531" s="117"/>
      <c r="EO531" s="117"/>
      <c r="EP531" s="117"/>
      <c r="EQ531" s="117"/>
      <c r="ER531" s="117"/>
      <c r="ES531" s="117"/>
      <c r="ET531" s="117"/>
      <c r="EU531" s="117"/>
      <c r="EV531" s="117"/>
      <c r="EW531" s="117"/>
      <c r="EX531" s="117"/>
      <c r="EY531" s="117"/>
      <c r="EZ531" s="117"/>
      <c r="FA531" s="117"/>
      <c r="FB531" s="117"/>
      <c r="FC531" s="117"/>
      <c r="FD531" s="117"/>
      <c r="FE531" s="117"/>
      <c r="FF531" s="117"/>
      <c r="FG531" s="117"/>
      <c r="FH531" s="117"/>
      <c r="FI531" s="117"/>
      <c r="FJ531" s="117"/>
      <c r="FK531" s="117"/>
      <c r="FL531" s="117"/>
      <c r="FM531" s="117"/>
      <c r="FN531" s="117"/>
      <c r="FO531" s="117"/>
      <c r="FP531" s="117"/>
      <c r="FQ531" s="117"/>
      <c r="FR531" s="117"/>
      <c r="FS531" s="117"/>
      <c r="FT531" s="117"/>
      <c r="FU531" s="117"/>
      <c r="FV531" s="117"/>
      <c r="FW531" s="117"/>
      <c r="FX531" s="117"/>
      <c r="FY531" s="117"/>
      <c r="FZ531" s="117"/>
      <c r="GA531" s="117"/>
      <c r="GB531" s="117"/>
      <c r="GC531" s="117"/>
      <c r="GD531" s="117"/>
      <c r="GE531" s="117"/>
      <c r="GF531" s="117"/>
      <c r="GG531" s="117"/>
      <c r="GH531" s="117"/>
      <c r="GI531" s="117"/>
      <c r="GJ531" s="117"/>
      <c r="GK531" s="117"/>
      <c r="GL531" s="117"/>
      <c r="GM531" s="117"/>
      <c r="GN531" s="117"/>
      <c r="GO531" s="117"/>
      <c r="GP531" s="117"/>
      <c r="GQ531" s="117"/>
      <c r="GR531" s="117"/>
      <c r="GS531" s="117"/>
      <c r="GT531" s="117"/>
      <c r="GU531" s="117"/>
      <c r="GV531" s="117"/>
      <c r="GW531" s="117"/>
      <c r="GX531" s="117"/>
      <c r="GY531" s="117"/>
      <c r="GZ531" s="117"/>
      <c r="HA531" s="117"/>
      <c r="HB531" s="117"/>
      <c r="HC531" s="117"/>
      <c r="HD531" s="117"/>
      <c r="HE531" s="117"/>
      <c r="HF531" s="117"/>
      <c r="HG531" s="117"/>
      <c r="HH531" s="117"/>
      <c r="HI531" s="117"/>
      <c r="HJ531" s="117"/>
      <c r="HK531" s="117"/>
      <c r="HL531" s="117"/>
      <c r="HM531" s="117"/>
      <c r="HN531" s="117"/>
      <c r="HO531" s="117"/>
      <c r="HP531" s="117"/>
      <c r="HQ531" s="117"/>
      <c r="HR531" s="117"/>
      <c r="HS531" s="117"/>
      <c r="HT531" s="117"/>
      <c r="HU531" s="117"/>
      <c r="HV531" s="117"/>
      <c r="HW531" s="117"/>
      <c r="HX531" s="117"/>
      <c r="HY531" s="117"/>
      <c r="HZ531" s="117"/>
      <c r="IA531" s="117"/>
      <c r="IB531" s="117"/>
      <c r="IC531" s="117"/>
      <c r="ID531" s="117"/>
      <c r="IE531" s="117"/>
      <c r="IF531" s="117"/>
      <c r="IG531" s="117"/>
      <c r="IH531" s="117"/>
      <c r="II531" s="117"/>
      <c r="IJ531" s="117"/>
      <c r="IK531" s="117"/>
      <c r="IL531" s="117"/>
      <c r="IM531" s="117"/>
      <c r="IN531" s="117"/>
      <c r="IO531" s="117"/>
      <c r="IP531" s="117"/>
      <c r="IQ531" s="117"/>
      <c r="IR531" s="117"/>
      <c r="IS531" s="117"/>
      <c r="IT531" s="117"/>
      <c r="IU531" s="117"/>
      <c r="IV531" s="117"/>
      <c r="IW531" s="117"/>
    </row>
    <row r="532" customFormat="false" ht="12.75" hidden="false" customHeight="false" outlineLevel="0" collapsed="false">
      <c r="A532" s="117"/>
      <c r="L532" s="117"/>
      <c r="M532" s="117"/>
      <c r="N532" s="117"/>
      <c r="O532" s="117"/>
      <c r="P532" s="117"/>
      <c r="Q532" s="117"/>
      <c r="R532" s="117"/>
      <c r="S532" s="117"/>
      <c r="T532" s="117"/>
      <c r="U532" s="117"/>
      <c r="V532" s="117"/>
      <c r="W532" s="117"/>
      <c r="X532" s="117"/>
      <c r="Y532" s="117"/>
      <c r="Z532" s="117"/>
      <c r="AA532" s="117"/>
      <c r="AB532" s="117"/>
      <c r="AC532" s="117"/>
      <c r="AD532" s="117"/>
      <c r="AE532" s="117"/>
      <c r="AF532" s="117"/>
      <c r="AG532" s="117"/>
      <c r="AH532" s="117"/>
      <c r="AI532" s="117"/>
      <c r="AJ532" s="117"/>
      <c r="AK532" s="117"/>
      <c r="AL532" s="117"/>
      <c r="AM532" s="117"/>
      <c r="AN532" s="117"/>
      <c r="AO532" s="117"/>
      <c r="AP532" s="117"/>
      <c r="AQ532" s="117"/>
      <c r="AR532" s="117"/>
      <c r="AS532" s="117"/>
      <c r="AT532" s="117"/>
      <c r="AU532" s="117"/>
      <c r="AV532" s="117"/>
      <c r="AW532" s="117"/>
      <c r="AX532" s="117"/>
      <c r="AY532" s="117"/>
      <c r="AZ532" s="117"/>
      <c r="BA532" s="117"/>
      <c r="BB532" s="117"/>
      <c r="BC532" s="117"/>
      <c r="BD532" s="117"/>
      <c r="BE532" s="117"/>
      <c r="BF532" s="117"/>
      <c r="BG532" s="117"/>
      <c r="BH532" s="117"/>
      <c r="BI532" s="117"/>
      <c r="BJ532" s="117"/>
      <c r="BK532" s="117"/>
      <c r="BL532" s="117"/>
      <c r="BM532" s="117"/>
      <c r="BN532" s="117"/>
      <c r="BO532" s="117"/>
      <c r="BP532" s="117"/>
      <c r="BQ532" s="117"/>
      <c r="BR532" s="117"/>
      <c r="BS532" s="117"/>
      <c r="BT532" s="117"/>
      <c r="BU532" s="117"/>
      <c r="BV532" s="117"/>
      <c r="BW532" s="117"/>
      <c r="BX532" s="117"/>
      <c r="BY532" s="117"/>
      <c r="BZ532" s="117"/>
      <c r="CA532" s="117"/>
      <c r="CB532" s="117"/>
      <c r="CC532" s="117"/>
      <c r="CD532" s="117"/>
      <c r="CE532" s="117"/>
      <c r="CF532" s="117"/>
      <c r="CG532" s="117"/>
      <c r="CH532" s="117"/>
      <c r="CI532" s="117"/>
      <c r="CJ532" s="117"/>
      <c r="CK532" s="117"/>
      <c r="CL532" s="117"/>
      <c r="CM532" s="117"/>
      <c r="CN532" s="117"/>
      <c r="CO532" s="117"/>
      <c r="CP532" s="117"/>
      <c r="CQ532" s="117"/>
      <c r="CR532" s="117"/>
      <c r="CS532" s="117"/>
      <c r="CT532" s="117"/>
      <c r="CU532" s="117"/>
      <c r="CV532" s="117"/>
      <c r="CW532" s="117"/>
      <c r="CX532" s="117"/>
      <c r="CY532" s="117"/>
      <c r="CZ532" s="117"/>
      <c r="DA532" s="117"/>
      <c r="DB532" s="117"/>
      <c r="DC532" s="117"/>
      <c r="DD532" s="117"/>
      <c r="DE532" s="117"/>
      <c r="DF532" s="117"/>
      <c r="DG532" s="117"/>
      <c r="DH532" s="117"/>
      <c r="DI532" s="117"/>
      <c r="DJ532" s="117"/>
      <c r="DK532" s="117"/>
      <c r="DL532" s="117"/>
      <c r="DM532" s="117"/>
      <c r="DN532" s="117"/>
      <c r="DO532" s="117"/>
      <c r="DP532" s="117"/>
      <c r="DQ532" s="117"/>
      <c r="DR532" s="117"/>
      <c r="DS532" s="117"/>
      <c r="DT532" s="117"/>
      <c r="DU532" s="117"/>
      <c r="DV532" s="117"/>
      <c r="DW532" s="117"/>
      <c r="DX532" s="117"/>
      <c r="DY532" s="117"/>
      <c r="DZ532" s="117"/>
      <c r="EA532" s="117"/>
      <c r="EB532" s="117"/>
      <c r="EC532" s="117"/>
      <c r="ED532" s="117"/>
      <c r="EE532" s="117"/>
      <c r="EF532" s="117"/>
      <c r="EG532" s="117"/>
      <c r="EH532" s="117"/>
      <c r="EI532" s="117"/>
      <c r="EJ532" s="117"/>
      <c r="EK532" s="117"/>
      <c r="EL532" s="117"/>
      <c r="EM532" s="117"/>
      <c r="EN532" s="117"/>
      <c r="EO532" s="117"/>
      <c r="EP532" s="117"/>
      <c r="EQ532" s="117"/>
      <c r="ER532" s="117"/>
      <c r="ES532" s="117"/>
      <c r="ET532" s="117"/>
      <c r="EU532" s="117"/>
      <c r="EV532" s="117"/>
      <c r="EW532" s="117"/>
      <c r="EX532" s="117"/>
      <c r="EY532" s="117"/>
      <c r="EZ532" s="117"/>
      <c r="FA532" s="117"/>
      <c r="FB532" s="117"/>
      <c r="FC532" s="117"/>
      <c r="FD532" s="117"/>
      <c r="FE532" s="117"/>
      <c r="FF532" s="117"/>
      <c r="FG532" s="117"/>
      <c r="FH532" s="117"/>
      <c r="FI532" s="117"/>
      <c r="FJ532" s="117"/>
      <c r="FK532" s="117"/>
      <c r="FL532" s="117"/>
      <c r="FM532" s="117"/>
      <c r="FN532" s="117"/>
      <c r="FO532" s="117"/>
      <c r="FP532" s="117"/>
      <c r="FQ532" s="117"/>
      <c r="FR532" s="117"/>
      <c r="FS532" s="117"/>
      <c r="FT532" s="117"/>
      <c r="FU532" s="117"/>
      <c r="FV532" s="117"/>
      <c r="FW532" s="117"/>
      <c r="FX532" s="117"/>
      <c r="FY532" s="117"/>
      <c r="FZ532" s="117"/>
      <c r="GA532" s="117"/>
      <c r="GB532" s="117"/>
      <c r="GC532" s="117"/>
      <c r="GD532" s="117"/>
      <c r="GE532" s="117"/>
      <c r="GF532" s="117"/>
      <c r="GG532" s="117"/>
      <c r="GH532" s="117"/>
      <c r="GI532" s="117"/>
      <c r="GJ532" s="117"/>
      <c r="GK532" s="117"/>
      <c r="GL532" s="117"/>
      <c r="GM532" s="117"/>
      <c r="GN532" s="117"/>
      <c r="GO532" s="117"/>
      <c r="GP532" s="117"/>
      <c r="GQ532" s="117"/>
      <c r="GR532" s="117"/>
      <c r="GS532" s="117"/>
      <c r="GT532" s="117"/>
      <c r="GU532" s="117"/>
      <c r="GV532" s="117"/>
      <c r="GW532" s="117"/>
      <c r="GX532" s="117"/>
      <c r="GY532" s="117"/>
      <c r="GZ532" s="117"/>
      <c r="HA532" s="117"/>
      <c r="HB532" s="117"/>
      <c r="HC532" s="117"/>
      <c r="HD532" s="117"/>
      <c r="HE532" s="117"/>
      <c r="HF532" s="117"/>
      <c r="HG532" s="117"/>
      <c r="HH532" s="117"/>
      <c r="HI532" s="117"/>
      <c r="HJ532" s="117"/>
      <c r="HK532" s="117"/>
      <c r="HL532" s="117"/>
      <c r="HM532" s="117"/>
      <c r="HN532" s="117"/>
      <c r="HO532" s="117"/>
      <c r="HP532" s="117"/>
      <c r="HQ532" s="117"/>
      <c r="HR532" s="117"/>
      <c r="HS532" s="117"/>
      <c r="HT532" s="117"/>
      <c r="HU532" s="117"/>
      <c r="HV532" s="117"/>
      <c r="HW532" s="117"/>
      <c r="HX532" s="117"/>
      <c r="HY532" s="117"/>
      <c r="HZ532" s="117"/>
      <c r="IA532" s="117"/>
      <c r="IB532" s="117"/>
      <c r="IC532" s="117"/>
      <c r="ID532" s="117"/>
      <c r="IE532" s="117"/>
      <c r="IF532" s="117"/>
      <c r="IG532" s="117"/>
      <c r="IH532" s="117"/>
      <c r="II532" s="117"/>
      <c r="IJ532" s="117"/>
      <c r="IK532" s="117"/>
      <c r="IL532" s="117"/>
      <c r="IM532" s="117"/>
      <c r="IN532" s="117"/>
      <c r="IO532" s="117"/>
      <c r="IP532" s="117"/>
      <c r="IQ532" s="117"/>
      <c r="IR532" s="117"/>
      <c r="IS532" s="117"/>
      <c r="IT532" s="117"/>
      <c r="IU532" s="117"/>
      <c r="IV532" s="117"/>
      <c r="IW532" s="117"/>
    </row>
    <row r="533" customFormat="false" ht="12.75" hidden="false" customHeight="false" outlineLevel="0" collapsed="false">
      <c r="A533" s="117"/>
      <c r="L533" s="117"/>
      <c r="M533" s="117"/>
      <c r="N533" s="117"/>
      <c r="O533" s="117"/>
      <c r="P533" s="117"/>
      <c r="Q533" s="117"/>
      <c r="R533" s="117"/>
      <c r="S533" s="117"/>
      <c r="T533" s="117"/>
      <c r="U533" s="117"/>
      <c r="V533" s="117"/>
      <c r="W533" s="117"/>
      <c r="X533" s="117"/>
      <c r="Y533" s="117"/>
      <c r="Z533" s="117"/>
      <c r="AA533" s="117"/>
      <c r="AB533" s="117"/>
      <c r="AC533" s="117"/>
      <c r="AD533" s="117"/>
      <c r="AE533" s="117"/>
      <c r="AF533" s="117"/>
      <c r="AG533" s="117"/>
      <c r="AH533" s="117"/>
      <c r="AI533" s="117"/>
      <c r="AJ533" s="117"/>
      <c r="AK533" s="117"/>
      <c r="AL533" s="117"/>
      <c r="AM533" s="117"/>
      <c r="AN533" s="117"/>
      <c r="AO533" s="117"/>
      <c r="AP533" s="117"/>
      <c r="AQ533" s="117"/>
      <c r="AR533" s="117"/>
      <c r="AS533" s="117"/>
      <c r="AT533" s="117"/>
      <c r="AU533" s="117"/>
      <c r="AV533" s="117"/>
      <c r="AW533" s="117"/>
      <c r="AX533" s="117"/>
      <c r="AY533" s="117"/>
      <c r="AZ533" s="117"/>
      <c r="BA533" s="117"/>
      <c r="BB533" s="117"/>
      <c r="BC533" s="117"/>
      <c r="BD533" s="117"/>
      <c r="BE533" s="117"/>
      <c r="BF533" s="117"/>
      <c r="BG533" s="117"/>
      <c r="BH533" s="117"/>
      <c r="BI533" s="117"/>
      <c r="BJ533" s="117"/>
      <c r="BK533" s="117"/>
      <c r="BL533" s="117"/>
      <c r="BM533" s="117"/>
      <c r="BN533" s="117"/>
      <c r="BO533" s="117"/>
      <c r="BP533" s="117"/>
      <c r="BQ533" s="117"/>
      <c r="BR533" s="117"/>
      <c r="BS533" s="117"/>
      <c r="BT533" s="117"/>
      <c r="BU533" s="117"/>
      <c r="BV533" s="117"/>
      <c r="BW533" s="117"/>
      <c r="BX533" s="117"/>
      <c r="BY533" s="117"/>
      <c r="BZ533" s="117"/>
      <c r="CA533" s="117"/>
      <c r="CB533" s="117"/>
      <c r="CC533" s="117"/>
      <c r="CD533" s="117"/>
      <c r="CE533" s="117"/>
      <c r="CF533" s="117"/>
      <c r="CG533" s="117"/>
      <c r="CH533" s="117"/>
      <c r="CI533" s="117"/>
      <c r="CJ533" s="117"/>
      <c r="CK533" s="117"/>
      <c r="CL533" s="117"/>
      <c r="CM533" s="117"/>
      <c r="CN533" s="117"/>
      <c r="CO533" s="117"/>
      <c r="CP533" s="117"/>
      <c r="CQ533" s="117"/>
      <c r="CR533" s="117"/>
      <c r="CS533" s="117"/>
      <c r="CT533" s="117"/>
      <c r="CU533" s="117"/>
      <c r="CV533" s="117"/>
      <c r="CW533" s="117"/>
      <c r="CX533" s="117"/>
      <c r="CY533" s="117"/>
      <c r="CZ533" s="117"/>
      <c r="DA533" s="117"/>
      <c r="DB533" s="117"/>
      <c r="DC533" s="117"/>
      <c r="DD533" s="117"/>
      <c r="DE533" s="117"/>
      <c r="DF533" s="117"/>
      <c r="DG533" s="117"/>
      <c r="DH533" s="117"/>
      <c r="DI533" s="117"/>
      <c r="DJ533" s="117"/>
      <c r="DK533" s="117"/>
      <c r="DL533" s="117"/>
      <c r="DM533" s="117"/>
      <c r="DN533" s="117"/>
      <c r="DO533" s="117"/>
      <c r="DP533" s="117"/>
      <c r="DQ533" s="117"/>
      <c r="DR533" s="117"/>
      <c r="DS533" s="117"/>
      <c r="DT533" s="117"/>
      <c r="DU533" s="117"/>
      <c r="DV533" s="117"/>
      <c r="DW533" s="117"/>
      <c r="DX533" s="117"/>
      <c r="DY533" s="117"/>
      <c r="DZ533" s="117"/>
      <c r="EA533" s="117"/>
      <c r="EB533" s="117"/>
      <c r="EC533" s="117"/>
      <c r="ED533" s="117"/>
      <c r="EE533" s="117"/>
      <c r="EF533" s="117"/>
      <c r="EG533" s="117"/>
      <c r="EH533" s="117"/>
      <c r="EI533" s="117"/>
      <c r="EJ533" s="117"/>
      <c r="EK533" s="117"/>
      <c r="EL533" s="117"/>
      <c r="EM533" s="117"/>
      <c r="EN533" s="117"/>
      <c r="EO533" s="117"/>
      <c r="EP533" s="117"/>
      <c r="EQ533" s="117"/>
      <c r="ER533" s="117"/>
      <c r="ES533" s="117"/>
      <c r="ET533" s="117"/>
      <c r="EU533" s="117"/>
      <c r="EV533" s="117"/>
      <c r="EW533" s="117"/>
      <c r="EX533" s="117"/>
      <c r="EY533" s="117"/>
      <c r="EZ533" s="117"/>
      <c r="FA533" s="117"/>
      <c r="FB533" s="117"/>
      <c r="FC533" s="117"/>
      <c r="FD533" s="117"/>
      <c r="FE533" s="117"/>
      <c r="FF533" s="117"/>
      <c r="FG533" s="117"/>
      <c r="FH533" s="117"/>
      <c r="FI533" s="117"/>
      <c r="FJ533" s="117"/>
      <c r="FK533" s="117"/>
      <c r="FL533" s="117"/>
      <c r="FM533" s="117"/>
      <c r="FN533" s="117"/>
      <c r="FO533" s="117"/>
      <c r="FP533" s="117"/>
      <c r="FQ533" s="117"/>
      <c r="FR533" s="117"/>
      <c r="FS533" s="117"/>
      <c r="FT533" s="117"/>
      <c r="FU533" s="117"/>
      <c r="FV533" s="117"/>
      <c r="FW533" s="117"/>
      <c r="FX533" s="117"/>
      <c r="FY533" s="117"/>
      <c r="FZ533" s="117"/>
      <c r="GA533" s="117"/>
      <c r="GB533" s="117"/>
      <c r="GC533" s="117"/>
      <c r="GD533" s="117"/>
      <c r="GE533" s="117"/>
      <c r="GF533" s="117"/>
      <c r="GG533" s="117"/>
      <c r="GH533" s="117"/>
      <c r="GI533" s="117"/>
      <c r="GJ533" s="117"/>
      <c r="GK533" s="117"/>
      <c r="GL533" s="117"/>
      <c r="GM533" s="117"/>
      <c r="GN533" s="117"/>
      <c r="GO533" s="117"/>
      <c r="GP533" s="117"/>
      <c r="GQ533" s="117"/>
      <c r="GR533" s="117"/>
      <c r="GS533" s="117"/>
      <c r="GT533" s="117"/>
      <c r="GU533" s="117"/>
      <c r="GV533" s="117"/>
      <c r="GW533" s="117"/>
      <c r="GX533" s="117"/>
      <c r="GY533" s="117"/>
      <c r="GZ533" s="117"/>
      <c r="HA533" s="117"/>
      <c r="HB533" s="117"/>
      <c r="HC533" s="117"/>
      <c r="HD533" s="117"/>
      <c r="HE533" s="117"/>
      <c r="HF533" s="117"/>
      <c r="HG533" s="117"/>
      <c r="HH533" s="117"/>
      <c r="HI533" s="117"/>
      <c r="HJ533" s="117"/>
      <c r="HK533" s="117"/>
      <c r="HL533" s="117"/>
      <c r="HM533" s="117"/>
      <c r="HN533" s="117"/>
      <c r="HO533" s="117"/>
      <c r="HP533" s="117"/>
      <c r="HQ533" s="117"/>
      <c r="HR533" s="117"/>
      <c r="HS533" s="117"/>
      <c r="HT533" s="117"/>
      <c r="HU533" s="117"/>
      <c r="HV533" s="117"/>
      <c r="HW533" s="117"/>
      <c r="HX533" s="117"/>
      <c r="HY533" s="117"/>
      <c r="HZ533" s="117"/>
      <c r="IA533" s="117"/>
      <c r="IB533" s="117"/>
      <c r="IC533" s="117"/>
      <c r="ID533" s="117"/>
      <c r="IE533" s="117"/>
      <c r="IF533" s="117"/>
      <c r="IG533" s="117"/>
      <c r="IH533" s="117"/>
      <c r="II533" s="117"/>
      <c r="IJ533" s="117"/>
      <c r="IK533" s="117"/>
      <c r="IL533" s="117"/>
      <c r="IM533" s="117"/>
      <c r="IN533" s="117"/>
      <c r="IO533" s="117"/>
      <c r="IP533" s="117"/>
      <c r="IQ533" s="117"/>
      <c r="IR533" s="117"/>
      <c r="IS533" s="117"/>
      <c r="IT533" s="117"/>
      <c r="IU533" s="117"/>
      <c r="IV533" s="117"/>
      <c r="IW533" s="117"/>
    </row>
    <row r="534" customFormat="false" ht="12.75" hidden="false" customHeight="false" outlineLevel="0" collapsed="false">
      <c r="A534" s="117"/>
      <c r="L534" s="117"/>
      <c r="M534" s="117"/>
      <c r="N534" s="117"/>
      <c r="O534" s="117"/>
      <c r="P534" s="117"/>
      <c r="Q534" s="117"/>
      <c r="R534" s="117"/>
      <c r="S534" s="117"/>
      <c r="T534" s="117"/>
      <c r="U534" s="117"/>
      <c r="V534" s="117"/>
      <c r="W534" s="117"/>
      <c r="X534" s="117"/>
      <c r="Y534" s="117"/>
      <c r="Z534" s="117"/>
      <c r="AA534" s="117"/>
      <c r="AB534" s="117"/>
      <c r="AC534" s="117"/>
      <c r="AD534" s="117"/>
      <c r="AE534" s="117"/>
      <c r="AF534" s="117"/>
      <c r="AG534" s="117"/>
      <c r="AH534" s="117"/>
      <c r="AI534" s="117"/>
      <c r="AJ534" s="117"/>
      <c r="AK534" s="117"/>
      <c r="AL534" s="117"/>
      <c r="AM534" s="117"/>
      <c r="AN534" s="117"/>
      <c r="AO534" s="117"/>
      <c r="AP534" s="117"/>
      <c r="AQ534" s="117"/>
      <c r="AR534" s="117"/>
      <c r="AS534" s="117"/>
      <c r="AT534" s="117"/>
      <c r="AU534" s="117"/>
      <c r="AV534" s="117"/>
      <c r="AW534" s="117"/>
      <c r="AX534" s="117"/>
      <c r="AY534" s="117"/>
      <c r="AZ534" s="117"/>
      <c r="BA534" s="117"/>
      <c r="BB534" s="117"/>
      <c r="BC534" s="117"/>
      <c r="BD534" s="117"/>
      <c r="BE534" s="117"/>
      <c r="BF534" s="117"/>
      <c r="BG534" s="117"/>
      <c r="BH534" s="117"/>
      <c r="BI534" s="117"/>
      <c r="BJ534" s="117"/>
      <c r="BK534" s="117"/>
      <c r="BL534" s="117"/>
      <c r="BM534" s="117"/>
      <c r="BN534" s="117"/>
      <c r="BO534" s="117"/>
      <c r="BP534" s="117"/>
      <c r="BQ534" s="117"/>
      <c r="BR534" s="117"/>
      <c r="BS534" s="117"/>
      <c r="BT534" s="117"/>
      <c r="BU534" s="117"/>
      <c r="BV534" s="117"/>
      <c r="BW534" s="117"/>
      <c r="BX534" s="117"/>
      <c r="BY534" s="117"/>
      <c r="BZ534" s="117"/>
      <c r="CA534" s="117"/>
      <c r="CB534" s="117"/>
      <c r="CC534" s="117"/>
      <c r="CD534" s="117"/>
      <c r="CE534" s="117"/>
      <c r="CF534" s="117"/>
      <c r="CG534" s="117"/>
      <c r="CH534" s="117"/>
      <c r="CI534" s="117"/>
      <c r="CJ534" s="117"/>
      <c r="CK534" s="117"/>
      <c r="CL534" s="117"/>
      <c r="CM534" s="117"/>
      <c r="CN534" s="117"/>
      <c r="CO534" s="117"/>
      <c r="CP534" s="117"/>
      <c r="CQ534" s="117"/>
      <c r="CR534" s="117"/>
      <c r="CS534" s="117"/>
      <c r="CT534" s="117"/>
      <c r="CU534" s="117"/>
      <c r="CV534" s="117"/>
      <c r="CW534" s="117"/>
      <c r="CX534" s="117"/>
      <c r="CY534" s="117"/>
      <c r="CZ534" s="117"/>
      <c r="DA534" s="117"/>
      <c r="DB534" s="117"/>
      <c r="DC534" s="117"/>
      <c r="DD534" s="117"/>
      <c r="DE534" s="117"/>
      <c r="DF534" s="117"/>
      <c r="DG534" s="117"/>
      <c r="DH534" s="117"/>
      <c r="DI534" s="117"/>
      <c r="DJ534" s="117"/>
      <c r="DK534" s="117"/>
      <c r="DL534" s="117"/>
      <c r="DM534" s="117"/>
      <c r="DN534" s="117"/>
      <c r="DO534" s="117"/>
      <c r="DP534" s="117"/>
      <c r="DQ534" s="117"/>
      <c r="DR534" s="117"/>
      <c r="DS534" s="117"/>
      <c r="DT534" s="117"/>
      <c r="DU534" s="117"/>
      <c r="DV534" s="117"/>
      <c r="DW534" s="117"/>
      <c r="DX534" s="117"/>
      <c r="DY534" s="117"/>
      <c r="DZ534" s="117"/>
      <c r="EA534" s="117"/>
      <c r="EB534" s="117"/>
      <c r="EC534" s="117"/>
      <c r="ED534" s="117"/>
      <c r="EE534" s="117"/>
      <c r="EF534" s="117"/>
      <c r="EG534" s="117"/>
      <c r="EH534" s="117"/>
      <c r="EI534" s="117"/>
      <c r="EJ534" s="117"/>
      <c r="EK534" s="117"/>
      <c r="EL534" s="117"/>
      <c r="EM534" s="117"/>
      <c r="EN534" s="117"/>
      <c r="EO534" s="117"/>
      <c r="EP534" s="117"/>
      <c r="EQ534" s="117"/>
      <c r="ER534" s="117"/>
      <c r="ES534" s="117"/>
      <c r="ET534" s="117"/>
      <c r="EU534" s="117"/>
      <c r="EV534" s="117"/>
      <c r="EW534" s="117"/>
      <c r="EX534" s="117"/>
      <c r="EY534" s="117"/>
      <c r="EZ534" s="117"/>
      <c r="FA534" s="117"/>
      <c r="FB534" s="117"/>
      <c r="FC534" s="117"/>
      <c r="FD534" s="117"/>
      <c r="FE534" s="117"/>
      <c r="FF534" s="117"/>
      <c r="FG534" s="117"/>
      <c r="FH534" s="117"/>
      <c r="FI534" s="117"/>
      <c r="FJ534" s="117"/>
      <c r="FK534" s="117"/>
      <c r="FL534" s="117"/>
      <c r="FM534" s="117"/>
      <c r="FN534" s="117"/>
      <c r="FO534" s="117"/>
      <c r="FP534" s="117"/>
      <c r="FQ534" s="117"/>
      <c r="FR534" s="117"/>
      <c r="FS534" s="117"/>
      <c r="FT534" s="117"/>
      <c r="FU534" s="117"/>
      <c r="FV534" s="117"/>
      <c r="FW534" s="117"/>
      <c r="FX534" s="117"/>
      <c r="FY534" s="117"/>
      <c r="FZ534" s="117"/>
      <c r="GA534" s="117"/>
      <c r="GB534" s="117"/>
      <c r="GC534" s="117"/>
      <c r="GD534" s="117"/>
      <c r="GE534" s="117"/>
      <c r="GF534" s="117"/>
      <c r="GG534" s="117"/>
      <c r="GH534" s="117"/>
      <c r="GI534" s="117"/>
      <c r="GJ534" s="117"/>
      <c r="GK534" s="117"/>
      <c r="GL534" s="117"/>
      <c r="GM534" s="117"/>
      <c r="GN534" s="117"/>
      <c r="GO534" s="117"/>
      <c r="GP534" s="117"/>
      <c r="GQ534" s="117"/>
      <c r="GR534" s="117"/>
      <c r="GS534" s="117"/>
      <c r="GT534" s="117"/>
      <c r="GU534" s="117"/>
      <c r="GV534" s="117"/>
      <c r="GW534" s="117"/>
      <c r="GX534" s="117"/>
      <c r="GY534" s="117"/>
      <c r="GZ534" s="117"/>
      <c r="HA534" s="117"/>
      <c r="HB534" s="117"/>
      <c r="HC534" s="117"/>
      <c r="HD534" s="117"/>
      <c r="HE534" s="117"/>
      <c r="HF534" s="117"/>
      <c r="HG534" s="117"/>
      <c r="HH534" s="117"/>
      <c r="HI534" s="117"/>
      <c r="HJ534" s="117"/>
      <c r="HK534" s="117"/>
      <c r="HL534" s="117"/>
      <c r="HM534" s="117"/>
      <c r="HN534" s="117"/>
      <c r="HO534" s="117"/>
      <c r="HP534" s="117"/>
      <c r="HQ534" s="117"/>
      <c r="HR534" s="117"/>
      <c r="HS534" s="117"/>
      <c r="HT534" s="117"/>
      <c r="HU534" s="117"/>
      <c r="HV534" s="117"/>
      <c r="HW534" s="117"/>
      <c r="HX534" s="117"/>
      <c r="HY534" s="117"/>
      <c r="HZ534" s="117"/>
      <c r="IA534" s="117"/>
      <c r="IB534" s="117"/>
      <c r="IC534" s="117"/>
      <c r="ID534" s="117"/>
      <c r="IE534" s="117"/>
      <c r="IF534" s="117"/>
      <c r="IG534" s="117"/>
      <c r="IH534" s="117"/>
      <c r="II534" s="117"/>
      <c r="IJ534" s="117"/>
      <c r="IK534" s="117"/>
      <c r="IL534" s="117"/>
      <c r="IM534" s="117"/>
      <c r="IN534" s="117"/>
      <c r="IO534" s="117"/>
      <c r="IP534" s="117"/>
      <c r="IQ534" s="117"/>
      <c r="IR534" s="117"/>
      <c r="IS534" s="117"/>
      <c r="IT534" s="117"/>
      <c r="IU534" s="117"/>
      <c r="IV534" s="117"/>
      <c r="IW534" s="117"/>
    </row>
    <row r="535" customFormat="false" ht="12.75" hidden="false" customHeight="false" outlineLevel="0" collapsed="false">
      <c r="A535" s="117"/>
      <c r="L535" s="117"/>
      <c r="M535" s="117"/>
      <c r="N535" s="117"/>
      <c r="O535" s="117"/>
      <c r="P535" s="117"/>
      <c r="Q535" s="117"/>
      <c r="R535" s="117"/>
      <c r="S535" s="117"/>
      <c r="T535" s="117"/>
      <c r="U535" s="117"/>
      <c r="V535" s="117"/>
      <c r="W535" s="117"/>
      <c r="X535" s="117"/>
      <c r="Y535" s="117"/>
      <c r="Z535" s="117"/>
      <c r="AA535" s="117"/>
      <c r="AB535" s="117"/>
      <c r="AC535" s="117"/>
      <c r="AD535" s="117"/>
      <c r="AE535" s="117"/>
      <c r="AF535" s="117"/>
      <c r="AG535" s="117"/>
      <c r="AH535" s="117"/>
      <c r="AI535" s="117"/>
      <c r="AJ535" s="117"/>
      <c r="AK535" s="117"/>
      <c r="AL535" s="117"/>
      <c r="AM535" s="117"/>
      <c r="AN535" s="117"/>
      <c r="AO535" s="117"/>
      <c r="AP535" s="117"/>
      <c r="AQ535" s="117"/>
      <c r="AR535" s="117"/>
      <c r="AS535" s="117"/>
      <c r="AT535" s="117"/>
      <c r="AU535" s="117"/>
      <c r="AV535" s="117"/>
      <c r="AW535" s="117"/>
      <c r="AX535" s="117"/>
      <c r="AY535" s="117"/>
      <c r="AZ535" s="117"/>
      <c r="BA535" s="117"/>
      <c r="BB535" s="117"/>
      <c r="BC535" s="117"/>
      <c r="BD535" s="117"/>
      <c r="BE535" s="117"/>
      <c r="BF535" s="117"/>
      <c r="BG535" s="117"/>
      <c r="BH535" s="117"/>
      <c r="BI535" s="117"/>
      <c r="BJ535" s="117"/>
      <c r="BK535" s="117"/>
      <c r="BL535" s="117"/>
      <c r="BM535" s="117"/>
      <c r="BN535" s="117"/>
      <c r="BO535" s="117"/>
      <c r="BP535" s="117"/>
      <c r="BQ535" s="117"/>
      <c r="BR535" s="117"/>
      <c r="BS535" s="117"/>
      <c r="BT535" s="117"/>
      <c r="BU535" s="117"/>
      <c r="BV535" s="117"/>
      <c r="BW535" s="117"/>
      <c r="BX535" s="117"/>
      <c r="BY535" s="117"/>
      <c r="BZ535" s="117"/>
      <c r="CA535" s="117"/>
      <c r="CB535" s="117"/>
      <c r="CC535" s="117"/>
      <c r="CD535" s="117"/>
      <c r="CE535" s="117"/>
      <c r="CF535" s="117"/>
      <c r="CG535" s="117"/>
      <c r="CH535" s="117"/>
      <c r="CI535" s="117"/>
      <c r="CJ535" s="117"/>
      <c r="CK535" s="117"/>
      <c r="CL535" s="117"/>
      <c r="CM535" s="117"/>
      <c r="CN535" s="117"/>
      <c r="CO535" s="117"/>
      <c r="CP535" s="117"/>
      <c r="CQ535" s="117"/>
      <c r="CR535" s="117"/>
      <c r="CS535" s="117"/>
      <c r="CT535" s="117"/>
      <c r="CU535" s="117"/>
      <c r="CV535" s="117"/>
      <c r="CW535" s="117"/>
      <c r="CX535" s="117"/>
      <c r="CY535" s="117"/>
      <c r="CZ535" s="117"/>
      <c r="DA535" s="117"/>
      <c r="DB535" s="117"/>
      <c r="DC535" s="117"/>
      <c r="DD535" s="117"/>
      <c r="DE535" s="117"/>
      <c r="DF535" s="117"/>
      <c r="DG535" s="117"/>
      <c r="DH535" s="117"/>
      <c r="DI535" s="117"/>
      <c r="DJ535" s="117"/>
      <c r="DK535" s="117"/>
      <c r="DL535" s="117"/>
      <c r="DM535" s="117"/>
      <c r="DN535" s="117"/>
      <c r="DO535" s="117"/>
      <c r="DP535" s="117"/>
      <c r="DQ535" s="117"/>
      <c r="DR535" s="117"/>
      <c r="DS535" s="117"/>
      <c r="DT535" s="117"/>
      <c r="DU535" s="117"/>
      <c r="DV535" s="117"/>
      <c r="DW535" s="117"/>
      <c r="DX535" s="117"/>
      <c r="DY535" s="117"/>
      <c r="DZ535" s="117"/>
      <c r="EA535" s="117"/>
      <c r="EB535" s="117"/>
      <c r="EC535" s="117"/>
      <c r="ED535" s="117"/>
      <c r="EE535" s="117"/>
      <c r="EF535" s="117"/>
      <c r="EG535" s="117"/>
      <c r="EH535" s="117"/>
      <c r="EI535" s="117"/>
      <c r="EJ535" s="117"/>
      <c r="EK535" s="117"/>
      <c r="EL535" s="117"/>
      <c r="EM535" s="117"/>
      <c r="EN535" s="117"/>
      <c r="EO535" s="117"/>
      <c r="EP535" s="117"/>
      <c r="EQ535" s="117"/>
      <c r="ER535" s="117"/>
      <c r="ES535" s="117"/>
      <c r="ET535" s="117"/>
      <c r="EU535" s="117"/>
      <c r="EV535" s="117"/>
      <c r="EW535" s="117"/>
      <c r="EX535" s="117"/>
      <c r="EY535" s="117"/>
      <c r="EZ535" s="117"/>
      <c r="FA535" s="117"/>
      <c r="FB535" s="117"/>
      <c r="FC535" s="117"/>
      <c r="FD535" s="117"/>
      <c r="FE535" s="117"/>
      <c r="FF535" s="117"/>
      <c r="FG535" s="117"/>
      <c r="FH535" s="117"/>
      <c r="FI535" s="117"/>
      <c r="FJ535" s="117"/>
      <c r="FK535" s="117"/>
      <c r="FL535" s="117"/>
      <c r="FM535" s="117"/>
      <c r="FN535" s="117"/>
      <c r="FO535" s="117"/>
      <c r="FP535" s="117"/>
      <c r="FQ535" s="117"/>
      <c r="FR535" s="117"/>
      <c r="FS535" s="117"/>
      <c r="FT535" s="117"/>
      <c r="FU535" s="117"/>
      <c r="FV535" s="117"/>
      <c r="FW535" s="117"/>
      <c r="FX535" s="117"/>
      <c r="FY535" s="117"/>
      <c r="FZ535" s="117"/>
      <c r="GA535" s="117"/>
      <c r="GB535" s="117"/>
      <c r="GC535" s="117"/>
      <c r="GD535" s="117"/>
      <c r="GE535" s="117"/>
      <c r="GF535" s="117"/>
      <c r="GG535" s="117"/>
      <c r="GH535" s="117"/>
      <c r="GI535" s="117"/>
      <c r="GJ535" s="117"/>
      <c r="GK535" s="117"/>
      <c r="GL535" s="117"/>
      <c r="GM535" s="117"/>
      <c r="GN535" s="117"/>
      <c r="GO535" s="117"/>
      <c r="GP535" s="117"/>
      <c r="GQ535" s="117"/>
      <c r="GR535" s="117"/>
      <c r="GS535" s="117"/>
      <c r="GT535" s="117"/>
      <c r="GU535" s="117"/>
      <c r="GV535" s="117"/>
      <c r="GW535" s="117"/>
      <c r="GX535" s="117"/>
      <c r="GY535" s="117"/>
      <c r="GZ535" s="117"/>
      <c r="HA535" s="117"/>
      <c r="HB535" s="117"/>
      <c r="HC535" s="117"/>
      <c r="HD535" s="117"/>
      <c r="HE535" s="117"/>
      <c r="HF535" s="117"/>
      <c r="HG535" s="117"/>
      <c r="HH535" s="117"/>
      <c r="HI535" s="117"/>
      <c r="HJ535" s="117"/>
      <c r="HK535" s="117"/>
      <c r="HL535" s="117"/>
      <c r="HM535" s="117"/>
      <c r="HN535" s="117"/>
      <c r="HO535" s="117"/>
      <c r="HP535" s="117"/>
      <c r="HQ535" s="117"/>
      <c r="HR535" s="117"/>
      <c r="HS535" s="117"/>
      <c r="HT535" s="117"/>
      <c r="HU535" s="117"/>
      <c r="HV535" s="117"/>
      <c r="HW535" s="117"/>
      <c r="HX535" s="117"/>
      <c r="HY535" s="117"/>
      <c r="HZ535" s="117"/>
      <c r="IA535" s="117"/>
      <c r="IB535" s="117"/>
      <c r="IC535" s="117"/>
      <c r="ID535" s="117"/>
      <c r="IE535" s="117"/>
      <c r="IF535" s="117"/>
      <c r="IG535" s="117"/>
      <c r="IH535" s="117"/>
      <c r="II535" s="117"/>
      <c r="IJ535" s="117"/>
      <c r="IK535" s="117"/>
      <c r="IL535" s="117"/>
      <c r="IM535" s="117"/>
      <c r="IN535" s="117"/>
      <c r="IO535" s="117"/>
      <c r="IP535" s="117"/>
      <c r="IQ535" s="117"/>
      <c r="IR535" s="117"/>
      <c r="IS535" s="117"/>
      <c r="IT535" s="117"/>
      <c r="IU535" s="117"/>
      <c r="IV535" s="117"/>
      <c r="IW535" s="117"/>
    </row>
    <row r="536" customFormat="false" ht="12.75" hidden="false" customHeight="false" outlineLevel="0" collapsed="false">
      <c r="A536" s="117"/>
      <c r="L536" s="117"/>
      <c r="M536" s="117"/>
      <c r="N536" s="117"/>
      <c r="O536" s="117"/>
      <c r="P536" s="117"/>
      <c r="Q536" s="117"/>
      <c r="R536" s="117"/>
      <c r="S536" s="117"/>
      <c r="T536" s="117"/>
      <c r="U536" s="117"/>
      <c r="V536" s="117"/>
      <c r="W536" s="117"/>
      <c r="X536" s="117"/>
      <c r="Y536" s="117"/>
      <c r="Z536" s="117"/>
      <c r="AA536" s="117"/>
      <c r="AB536" s="117"/>
      <c r="AC536" s="117"/>
      <c r="AD536" s="117"/>
      <c r="AE536" s="117"/>
      <c r="AF536" s="117"/>
      <c r="AG536" s="117"/>
      <c r="AH536" s="117"/>
      <c r="AI536" s="117"/>
      <c r="AJ536" s="117"/>
      <c r="AK536" s="117"/>
      <c r="AL536" s="117"/>
      <c r="AM536" s="117"/>
      <c r="AN536" s="117"/>
      <c r="AO536" s="117"/>
      <c r="AP536" s="117"/>
      <c r="AQ536" s="117"/>
      <c r="AR536" s="117"/>
      <c r="AS536" s="117"/>
      <c r="AT536" s="117"/>
      <c r="AU536" s="117"/>
      <c r="AV536" s="117"/>
      <c r="AW536" s="117"/>
      <c r="AX536" s="117"/>
      <c r="AY536" s="117"/>
      <c r="AZ536" s="117"/>
      <c r="BA536" s="117"/>
      <c r="BB536" s="117"/>
      <c r="BC536" s="117"/>
      <c r="BD536" s="117"/>
      <c r="BE536" s="117"/>
      <c r="BF536" s="117"/>
      <c r="BG536" s="117"/>
      <c r="BH536" s="117"/>
      <c r="BI536" s="117"/>
      <c r="BJ536" s="117"/>
      <c r="BK536" s="117"/>
      <c r="BL536" s="117"/>
      <c r="BM536" s="117"/>
      <c r="BN536" s="117"/>
      <c r="BO536" s="117"/>
      <c r="BP536" s="117"/>
      <c r="BQ536" s="117"/>
      <c r="BR536" s="117"/>
      <c r="BS536" s="117"/>
      <c r="BT536" s="117"/>
      <c r="BU536" s="117"/>
      <c r="BV536" s="117"/>
      <c r="BW536" s="117"/>
      <c r="BX536" s="117"/>
      <c r="BY536" s="117"/>
      <c r="BZ536" s="117"/>
      <c r="CA536" s="117"/>
      <c r="CB536" s="117"/>
      <c r="CC536" s="117"/>
      <c r="CD536" s="117"/>
      <c r="CE536" s="117"/>
      <c r="CF536" s="117"/>
      <c r="CG536" s="117"/>
      <c r="CH536" s="117"/>
      <c r="CI536" s="117"/>
      <c r="CJ536" s="117"/>
      <c r="CK536" s="117"/>
      <c r="CL536" s="117"/>
      <c r="CM536" s="117"/>
      <c r="CN536" s="117"/>
      <c r="CO536" s="117"/>
      <c r="CP536" s="117"/>
      <c r="CQ536" s="117"/>
      <c r="CR536" s="117"/>
      <c r="CS536" s="117"/>
      <c r="CT536" s="117"/>
      <c r="CU536" s="117"/>
      <c r="CV536" s="117"/>
      <c r="CW536" s="117"/>
      <c r="CX536" s="117"/>
      <c r="CY536" s="117"/>
      <c r="CZ536" s="117"/>
      <c r="DA536" s="117"/>
      <c r="DB536" s="117"/>
      <c r="DC536" s="117"/>
      <c r="DD536" s="117"/>
      <c r="DE536" s="117"/>
      <c r="DF536" s="117"/>
      <c r="DG536" s="117"/>
      <c r="DH536" s="117"/>
      <c r="DI536" s="117"/>
      <c r="DJ536" s="117"/>
      <c r="DK536" s="117"/>
      <c r="DL536" s="117"/>
      <c r="DM536" s="117"/>
      <c r="DN536" s="117"/>
      <c r="DO536" s="117"/>
      <c r="DP536" s="117"/>
      <c r="DQ536" s="117"/>
      <c r="DR536" s="117"/>
      <c r="DS536" s="117"/>
      <c r="DT536" s="117"/>
      <c r="DU536" s="117"/>
      <c r="DV536" s="117"/>
      <c r="DW536" s="117"/>
      <c r="DX536" s="117"/>
      <c r="DY536" s="117"/>
      <c r="DZ536" s="117"/>
      <c r="EA536" s="117"/>
      <c r="EB536" s="117"/>
      <c r="EC536" s="117"/>
      <c r="ED536" s="117"/>
      <c r="EE536" s="117"/>
      <c r="EF536" s="117"/>
      <c r="EG536" s="117"/>
      <c r="EH536" s="117"/>
      <c r="EI536" s="117"/>
      <c r="EJ536" s="117"/>
      <c r="EK536" s="117"/>
      <c r="EL536" s="117"/>
      <c r="EM536" s="117"/>
      <c r="EN536" s="117"/>
      <c r="EO536" s="117"/>
      <c r="EP536" s="117"/>
      <c r="EQ536" s="117"/>
      <c r="ER536" s="117"/>
      <c r="ES536" s="117"/>
      <c r="ET536" s="117"/>
      <c r="EU536" s="117"/>
      <c r="EV536" s="117"/>
      <c r="EW536" s="117"/>
      <c r="EX536" s="117"/>
      <c r="EY536" s="117"/>
      <c r="EZ536" s="117"/>
      <c r="FA536" s="117"/>
      <c r="FB536" s="117"/>
      <c r="FC536" s="117"/>
      <c r="FD536" s="117"/>
      <c r="FE536" s="117"/>
      <c r="FF536" s="117"/>
      <c r="FG536" s="117"/>
      <c r="FH536" s="117"/>
      <c r="FI536" s="117"/>
      <c r="FJ536" s="117"/>
      <c r="FK536" s="117"/>
      <c r="FL536" s="117"/>
      <c r="FM536" s="117"/>
      <c r="FN536" s="117"/>
      <c r="FO536" s="117"/>
      <c r="FP536" s="117"/>
      <c r="FQ536" s="117"/>
      <c r="FR536" s="117"/>
      <c r="FS536" s="117"/>
      <c r="FT536" s="117"/>
      <c r="FU536" s="117"/>
      <c r="FV536" s="117"/>
      <c r="FW536" s="117"/>
      <c r="FX536" s="117"/>
      <c r="FY536" s="117"/>
      <c r="FZ536" s="117"/>
      <c r="GA536" s="117"/>
      <c r="GB536" s="117"/>
      <c r="GC536" s="117"/>
      <c r="GD536" s="117"/>
      <c r="GE536" s="117"/>
      <c r="GF536" s="117"/>
      <c r="GG536" s="117"/>
      <c r="GH536" s="117"/>
      <c r="GI536" s="117"/>
      <c r="GJ536" s="117"/>
      <c r="GK536" s="117"/>
      <c r="GL536" s="117"/>
      <c r="GM536" s="117"/>
      <c r="GN536" s="117"/>
      <c r="GO536" s="117"/>
      <c r="GP536" s="117"/>
      <c r="GQ536" s="117"/>
      <c r="GR536" s="117"/>
      <c r="GS536" s="117"/>
      <c r="GT536" s="117"/>
      <c r="GU536" s="117"/>
      <c r="GV536" s="117"/>
      <c r="GW536" s="117"/>
      <c r="GX536" s="117"/>
      <c r="GY536" s="117"/>
      <c r="GZ536" s="117"/>
      <c r="HA536" s="117"/>
      <c r="HB536" s="117"/>
      <c r="HC536" s="117"/>
      <c r="HD536" s="117"/>
      <c r="HE536" s="117"/>
      <c r="HF536" s="117"/>
      <c r="HG536" s="117"/>
      <c r="HH536" s="117"/>
      <c r="HI536" s="117"/>
      <c r="HJ536" s="117"/>
      <c r="HK536" s="117"/>
      <c r="HL536" s="117"/>
      <c r="HM536" s="117"/>
      <c r="HN536" s="117"/>
      <c r="HO536" s="117"/>
      <c r="HP536" s="117"/>
      <c r="HQ536" s="117"/>
      <c r="HR536" s="117"/>
      <c r="HS536" s="117"/>
      <c r="HT536" s="117"/>
      <c r="HU536" s="117"/>
      <c r="HV536" s="117"/>
      <c r="HW536" s="117"/>
      <c r="HX536" s="117"/>
      <c r="HY536" s="117"/>
      <c r="HZ536" s="117"/>
      <c r="IA536" s="117"/>
      <c r="IB536" s="117"/>
      <c r="IC536" s="117"/>
      <c r="ID536" s="117"/>
      <c r="IE536" s="117"/>
      <c r="IF536" s="117"/>
      <c r="IG536" s="117"/>
      <c r="IH536" s="117"/>
      <c r="II536" s="117"/>
      <c r="IJ536" s="117"/>
      <c r="IK536" s="117"/>
      <c r="IL536" s="117"/>
      <c r="IM536" s="117"/>
      <c r="IN536" s="117"/>
      <c r="IO536" s="117"/>
      <c r="IP536" s="117"/>
      <c r="IQ536" s="117"/>
      <c r="IR536" s="117"/>
      <c r="IS536" s="117"/>
      <c r="IT536" s="117"/>
      <c r="IU536" s="117"/>
      <c r="IV536" s="117"/>
      <c r="IW536" s="117"/>
    </row>
    <row r="537" customFormat="false" ht="12.75" hidden="false" customHeight="false" outlineLevel="0" collapsed="false">
      <c r="A537" s="117"/>
      <c r="L537" s="117"/>
      <c r="M537" s="117"/>
      <c r="N537" s="117"/>
      <c r="O537" s="117"/>
      <c r="P537" s="117"/>
      <c r="Q537" s="117"/>
      <c r="R537" s="117"/>
      <c r="S537" s="117"/>
      <c r="T537" s="117"/>
      <c r="U537" s="117"/>
      <c r="V537" s="117"/>
      <c r="W537" s="117"/>
      <c r="X537" s="117"/>
      <c r="Y537" s="117"/>
      <c r="Z537" s="117"/>
      <c r="AA537" s="117"/>
      <c r="AB537" s="117"/>
      <c r="AC537" s="117"/>
      <c r="AD537" s="117"/>
      <c r="AE537" s="117"/>
      <c r="AF537" s="117"/>
      <c r="AG537" s="117"/>
      <c r="AH537" s="117"/>
      <c r="AI537" s="117"/>
      <c r="AJ537" s="117"/>
      <c r="AK537" s="117"/>
      <c r="AL537" s="117"/>
      <c r="AM537" s="117"/>
      <c r="AN537" s="117"/>
      <c r="AO537" s="117"/>
      <c r="AP537" s="117"/>
      <c r="AQ537" s="117"/>
      <c r="AR537" s="117"/>
      <c r="AS537" s="117"/>
      <c r="AT537" s="117"/>
      <c r="AU537" s="117"/>
      <c r="AV537" s="117"/>
      <c r="AW537" s="117"/>
      <c r="AX537" s="117"/>
      <c r="AY537" s="117"/>
      <c r="AZ537" s="117"/>
      <c r="BA537" s="117"/>
      <c r="BB537" s="117"/>
      <c r="BC537" s="117"/>
      <c r="BD537" s="117"/>
      <c r="BE537" s="117"/>
      <c r="BF537" s="117"/>
      <c r="BG537" s="117"/>
      <c r="BH537" s="117"/>
      <c r="BI537" s="117"/>
      <c r="BJ537" s="117"/>
      <c r="BK537" s="117"/>
      <c r="BL537" s="117"/>
      <c r="BM537" s="117"/>
      <c r="BN537" s="117"/>
      <c r="BO537" s="117"/>
      <c r="BP537" s="117"/>
      <c r="BQ537" s="117"/>
      <c r="BR537" s="117"/>
      <c r="BS537" s="117"/>
      <c r="BT537" s="117"/>
      <c r="BU537" s="117"/>
      <c r="BV537" s="117"/>
      <c r="BW537" s="117"/>
      <c r="BX537" s="117"/>
      <c r="BY537" s="117"/>
      <c r="BZ537" s="117"/>
      <c r="CA537" s="117"/>
      <c r="CB537" s="117"/>
      <c r="CC537" s="117"/>
      <c r="CD537" s="117"/>
      <c r="CE537" s="117"/>
      <c r="CF537" s="117"/>
      <c r="CG537" s="117"/>
      <c r="CH537" s="117"/>
      <c r="CI537" s="117"/>
      <c r="CJ537" s="117"/>
      <c r="CK537" s="117"/>
      <c r="CL537" s="117"/>
      <c r="CM537" s="117"/>
      <c r="CN537" s="117"/>
      <c r="CO537" s="117"/>
      <c r="CP537" s="117"/>
      <c r="CQ537" s="117"/>
      <c r="CR537" s="117"/>
      <c r="CS537" s="117"/>
      <c r="CT537" s="117"/>
      <c r="CU537" s="117"/>
      <c r="CV537" s="117"/>
      <c r="CW537" s="117"/>
      <c r="CX537" s="117"/>
      <c r="CY537" s="117"/>
      <c r="CZ537" s="117"/>
      <c r="DA537" s="117"/>
      <c r="DB537" s="117"/>
      <c r="DC537" s="117"/>
      <c r="DD537" s="117"/>
      <c r="DE537" s="117"/>
      <c r="DF537" s="117"/>
      <c r="DG537" s="117"/>
      <c r="DH537" s="117"/>
      <c r="DI537" s="117"/>
      <c r="DJ537" s="117"/>
      <c r="DK537" s="117"/>
      <c r="DL537" s="117"/>
      <c r="DM537" s="117"/>
      <c r="DN537" s="117"/>
      <c r="DO537" s="117"/>
      <c r="DP537" s="117"/>
      <c r="DQ537" s="117"/>
      <c r="DR537" s="117"/>
      <c r="DS537" s="117"/>
      <c r="DT537" s="117"/>
      <c r="DU537" s="117"/>
      <c r="DV537" s="117"/>
      <c r="DW537" s="117"/>
      <c r="DX537" s="117"/>
      <c r="DY537" s="117"/>
      <c r="DZ537" s="117"/>
      <c r="EA537" s="117"/>
      <c r="EB537" s="117"/>
      <c r="EC537" s="117"/>
      <c r="ED537" s="117"/>
      <c r="EE537" s="117"/>
      <c r="EF537" s="117"/>
      <c r="EG537" s="117"/>
      <c r="EH537" s="117"/>
      <c r="EI537" s="117"/>
      <c r="EJ537" s="117"/>
      <c r="EK537" s="117"/>
      <c r="EL537" s="117"/>
      <c r="EM537" s="117"/>
      <c r="EN537" s="117"/>
      <c r="EO537" s="117"/>
      <c r="EP537" s="117"/>
      <c r="EQ537" s="117"/>
      <c r="ER537" s="117"/>
      <c r="ES537" s="117"/>
      <c r="ET537" s="117"/>
      <c r="EU537" s="117"/>
      <c r="EV537" s="117"/>
      <c r="EW537" s="117"/>
      <c r="EX537" s="117"/>
      <c r="EY537" s="117"/>
      <c r="EZ537" s="117"/>
      <c r="FA537" s="117"/>
      <c r="FB537" s="117"/>
      <c r="FC537" s="117"/>
      <c r="FD537" s="117"/>
      <c r="FE537" s="117"/>
      <c r="FF537" s="117"/>
      <c r="FG537" s="117"/>
      <c r="FH537" s="117"/>
      <c r="FI537" s="117"/>
      <c r="FJ537" s="117"/>
      <c r="FK537" s="117"/>
      <c r="FL537" s="117"/>
      <c r="FM537" s="117"/>
      <c r="FN537" s="117"/>
      <c r="FO537" s="117"/>
      <c r="FP537" s="117"/>
      <c r="FQ537" s="117"/>
      <c r="FR537" s="117"/>
      <c r="FS537" s="117"/>
      <c r="FT537" s="117"/>
      <c r="FU537" s="117"/>
      <c r="FV537" s="117"/>
      <c r="FW537" s="117"/>
      <c r="FX537" s="117"/>
      <c r="FY537" s="117"/>
      <c r="FZ537" s="117"/>
      <c r="GA537" s="117"/>
      <c r="GB537" s="117"/>
      <c r="GC537" s="117"/>
      <c r="GD537" s="117"/>
      <c r="GE537" s="117"/>
      <c r="GF537" s="117"/>
      <c r="GG537" s="117"/>
      <c r="GH537" s="117"/>
      <c r="GI537" s="117"/>
      <c r="GJ537" s="117"/>
      <c r="GK537" s="117"/>
      <c r="GL537" s="117"/>
      <c r="GM537" s="117"/>
      <c r="GN537" s="117"/>
      <c r="GO537" s="117"/>
      <c r="GP537" s="117"/>
      <c r="GQ537" s="117"/>
      <c r="GR537" s="117"/>
      <c r="GS537" s="117"/>
      <c r="GT537" s="117"/>
      <c r="GU537" s="117"/>
      <c r="GV537" s="117"/>
      <c r="GW537" s="117"/>
      <c r="GX537" s="117"/>
      <c r="GY537" s="117"/>
      <c r="GZ537" s="117"/>
      <c r="HA537" s="117"/>
      <c r="HB537" s="117"/>
      <c r="HC537" s="117"/>
      <c r="HD537" s="117"/>
      <c r="HE537" s="117"/>
      <c r="HF537" s="117"/>
      <c r="HG537" s="117"/>
      <c r="HH537" s="117"/>
      <c r="HI537" s="117"/>
      <c r="HJ537" s="117"/>
      <c r="HK537" s="117"/>
      <c r="HL537" s="117"/>
      <c r="HM537" s="117"/>
      <c r="HN537" s="117"/>
      <c r="HO537" s="117"/>
      <c r="HP537" s="117"/>
      <c r="HQ537" s="117"/>
      <c r="HR537" s="117"/>
      <c r="HS537" s="117"/>
      <c r="HT537" s="117"/>
      <c r="HU537" s="117"/>
      <c r="HV537" s="117"/>
      <c r="HW537" s="117"/>
      <c r="HX537" s="117"/>
      <c r="HY537" s="117"/>
      <c r="HZ537" s="117"/>
      <c r="IA537" s="117"/>
      <c r="IB537" s="117"/>
      <c r="IC537" s="117"/>
      <c r="ID537" s="117"/>
      <c r="IE537" s="117"/>
      <c r="IF537" s="117"/>
      <c r="IG537" s="117"/>
      <c r="IH537" s="117"/>
      <c r="II537" s="117"/>
      <c r="IJ537" s="117"/>
      <c r="IK537" s="117"/>
      <c r="IL537" s="117"/>
      <c r="IM537" s="117"/>
      <c r="IN537" s="117"/>
      <c r="IO537" s="117"/>
      <c r="IP537" s="117"/>
      <c r="IQ537" s="117"/>
      <c r="IR537" s="117"/>
      <c r="IS537" s="117"/>
      <c r="IT537" s="117"/>
      <c r="IU537" s="117"/>
      <c r="IV537" s="117"/>
      <c r="IW537" s="117"/>
    </row>
    <row r="538" customFormat="false" ht="12.75" hidden="false" customHeight="false" outlineLevel="0" collapsed="false">
      <c r="A538" s="117"/>
      <c r="L538" s="117"/>
      <c r="M538" s="117"/>
      <c r="N538" s="117"/>
      <c r="O538" s="117"/>
      <c r="P538" s="117"/>
      <c r="Q538" s="117"/>
      <c r="R538" s="117"/>
      <c r="S538" s="117"/>
      <c r="T538" s="117"/>
      <c r="U538" s="117"/>
      <c r="V538" s="117"/>
      <c r="W538" s="117"/>
      <c r="X538" s="117"/>
      <c r="Y538" s="117"/>
      <c r="Z538" s="117"/>
      <c r="AA538" s="117"/>
      <c r="AB538" s="117"/>
      <c r="AC538" s="117"/>
      <c r="AD538" s="117"/>
      <c r="AE538" s="117"/>
      <c r="AF538" s="117"/>
      <c r="AG538" s="117"/>
      <c r="AH538" s="117"/>
      <c r="AI538" s="117"/>
      <c r="AJ538" s="117"/>
      <c r="AK538" s="117"/>
      <c r="AL538" s="117"/>
      <c r="AM538" s="117"/>
      <c r="AN538" s="117"/>
      <c r="AO538" s="117"/>
      <c r="AP538" s="117"/>
      <c r="AQ538" s="117"/>
      <c r="AR538" s="117"/>
      <c r="AS538" s="117"/>
      <c r="AT538" s="117"/>
      <c r="AU538" s="117"/>
      <c r="AV538" s="117"/>
      <c r="AW538" s="117"/>
      <c r="AX538" s="117"/>
      <c r="AY538" s="117"/>
      <c r="AZ538" s="117"/>
      <c r="BA538" s="117"/>
      <c r="BB538" s="117"/>
      <c r="BC538" s="117"/>
      <c r="BD538" s="117"/>
      <c r="BE538" s="117"/>
      <c r="BF538" s="117"/>
      <c r="BG538" s="117"/>
      <c r="BH538" s="117"/>
      <c r="BI538" s="117"/>
      <c r="BJ538" s="117"/>
      <c r="BK538" s="117"/>
      <c r="BL538" s="117"/>
      <c r="BM538" s="117"/>
      <c r="BN538" s="117"/>
      <c r="BO538" s="117"/>
      <c r="BP538" s="117"/>
      <c r="BQ538" s="117"/>
      <c r="BR538" s="117"/>
      <c r="BS538" s="117"/>
      <c r="BT538" s="117"/>
      <c r="BU538" s="117"/>
      <c r="BV538" s="117"/>
      <c r="BW538" s="117"/>
      <c r="BX538" s="117"/>
      <c r="BY538" s="117"/>
      <c r="BZ538" s="117"/>
      <c r="CA538" s="117"/>
      <c r="CB538" s="117"/>
      <c r="CC538" s="117"/>
      <c r="CD538" s="117"/>
      <c r="CE538" s="117"/>
      <c r="CF538" s="117"/>
      <c r="CG538" s="117"/>
      <c r="CH538" s="117"/>
      <c r="CI538" s="117"/>
      <c r="CJ538" s="117"/>
      <c r="CK538" s="117"/>
      <c r="CL538" s="117"/>
      <c r="CM538" s="117"/>
      <c r="CN538" s="117"/>
      <c r="CO538" s="117"/>
      <c r="CP538" s="117"/>
      <c r="CQ538" s="117"/>
      <c r="CR538" s="117"/>
      <c r="CS538" s="117"/>
      <c r="CT538" s="117"/>
      <c r="CU538" s="117"/>
      <c r="CV538" s="117"/>
      <c r="CW538" s="117"/>
      <c r="CX538" s="117"/>
      <c r="CY538" s="117"/>
      <c r="CZ538" s="117"/>
      <c r="DA538" s="117"/>
      <c r="DB538" s="117"/>
      <c r="DC538" s="117"/>
      <c r="DD538" s="117"/>
      <c r="DE538" s="117"/>
      <c r="DF538" s="117"/>
      <c r="DG538" s="117"/>
      <c r="DH538" s="117"/>
      <c r="DI538" s="117"/>
      <c r="DJ538" s="117"/>
      <c r="DK538" s="117"/>
      <c r="DL538" s="117"/>
      <c r="DM538" s="117"/>
      <c r="DN538" s="117"/>
      <c r="DO538" s="117"/>
      <c r="DP538" s="117"/>
      <c r="DQ538" s="117"/>
      <c r="DR538" s="117"/>
      <c r="DS538" s="117"/>
      <c r="DT538" s="117"/>
      <c r="DU538" s="117"/>
      <c r="DV538" s="117"/>
      <c r="DW538" s="117"/>
      <c r="DX538" s="117"/>
      <c r="DY538" s="117"/>
      <c r="DZ538" s="117"/>
      <c r="EA538" s="117"/>
      <c r="EB538" s="117"/>
      <c r="EC538" s="117"/>
      <c r="ED538" s="117"/>
      <c r="EE538" s="117"/>
      <c r="EF538" s="117"/>
      <c r="EG538" s="117"/>
      <c r="EH538" s="117"/>
      <c r="EI538" s="117"/>
      <c r="EJ538" s="117"/>
      <c r="EK538" s="117"/>
      <c r="EL538" s="117"/>
      <c r="EM538" s="117"/>
      <c r="EN538" s="117"/>
      <c r="EO538" s="117"/>
      <c r="EP538" s="117"/>
      <c r="EQ538" s="117"/>
      <c r="ER538" s="117"/>
      <c r="ES538" s="117"/>
      <c r="ET538" s="117"/>
      <c r="EU538" s="117"/>
      <c r="EV538" s="117"/>
      <c r="EW538" s="117"/>
      <c r="EX538" s="117"/>
      <c r="EY538" s="117"/>
      <c r="EZ538" s="117"/>
      <c r="FA538" s="117"/>
      <c r="FB538" s="117"/>
      <c r="FC538" s="117"/>
      <c r="FD538" s="117"/>
      <c r="FE538" s="117"/>
      <c r="FF538" s="117"/>
      <c r="FG538" s="117"/>
      <c r="FH538" s="117"/>
      <c r="FI538" s="117"/>
      <c r="FJ538" s="117"/>
      <c r="FK538" s="117"/>
      <c r="FL538" s="117"/>
      <c r="FM538" s="117"/>
      <c r="FN538" s="117"/>
      <c r="FO538" s="117"/>
      <c r="FP538" s="117"/>
      <c r="FQ538" s="117"/>
      <c r="FR538" s="117"/>
      <c r="FS538" s="117"/>
      <c r="FT538" s="117"/>
      <c r="FU538" s="117"/>
      <c r="FV538" s="117"/>
      <c r="FW538" s="117"/>
      <c r="FX538" s="117"/>
      <c r="FY538" s="117"/>
      <c r="FZ538" s="117"/>
      <c r="GA538" s="117"/>
      <c r="GB538" s="117"/>
      <c r="GC538" s="117"/>
      <c r="GD538" s="117"/>
      <c r="GE538" s="117"/>
      <c r="GF538" s="117"/>
      <c r="GG538" s="117"/>
      <c r="GH538" s="117"/>
      <c r="GI538" s="117"/>
      <c r="GJ538" s="117"/>
      <c r="GK538" s="117"/>
      <c r="GL538" s="117"/>
      <c r="GM538" s="117"/>
      <c r="GN538" s="117"/>
      <c r="GO538" s="117"/>
      <c r="GP538" s="117"/>
      <c r="GQ538" s="117"/>
      <c r="GR538" s="117"/>
      <c r="GS538" s="117"/>
      <c r="GT538" s="117"/>
      <c r="GU538" s="117"/>
      <c r="GV538" s="117"/>
      <c r="GW538" s="117"/>
      <c r="GX538" s="117"/>
      <c r="GY538" s="117"/>
      <c r="GZ538" s="117"/>
      <c r="HA538" s="117"/>
      <c r="HB538" s="117"/>
      <c r="HC538" s="117"/>
      <c r="HD538" s="117"/>
      <c r="HE538" s="117"/>
      <c r="HF538" s="117"/>
      <c r="HG538" s="117"/>
      <c r="HH538" s="117"/>
      <c r="HI538" s="117"/>
      <c r="HJ538" s="117"/>
      <c r="HK538" s="117"/>
      <c r="HL538" s="117"/>
      <c r="HM538" s="117"/>
      <c r="HN538" s="117"/>
      <c r="HO538" s="117"/>
      <c r="HP538" s="117"/>
      <c r="HQ538" s="117"/>
      <c r="HR538" s="117"/>
      <c r="HS538" s="117"/>
      <c r="HT538" s="117"/>
      <c r="HU538" s="117"/>
      <c r="HV538" s="117"/>
      <c r="HW538" s="117"/>
      <c r="HX538" s="117"/>
      <c r="HY538" s="117"/>
      <c r="HZ538" s="117"/>
      <c r="IA538" s="117"/>
      <c r="IB538" s="117"/>
      <c r="IC538" s="117"/>
      <c r="ID538" s="117"/>
      <c r="IE538" s="117"/>
      <c r="IF538" s="117"/>
      <c r="IG538" s="117"/>
      <c r="IH538" s="117"/>
      <c r="II538" s="117"/>
      <c r="IJ538" s="117"/>
      <c r="IK538" s="117"/>
      <c r="IL538" s="117"/>
      <c r="IM538" s="117"/>
      <c r="IN538" s="117"/>
      <c r="IO538" s="117"/>
      <c r="IP538" s="117"/>
      <c r="IQ538" s="117"/>
      <c r="IR538" s="117"/>
      <c r="IS538" s="117"/>
      <c r="IT538" s="117"/>
      <c r="IU538" s="117"/>
      <c r="IV538" s="117"/>
      <c r="IW538" s="117"/>
    </row>
    <row r="539" customFormat="false" ht="12.75" hidden="false" customHeight="false" outlineLevel="0" collapsed="false">
      <c r="A539" s="117"/>
      <c r="L539" s="117"/>
      <c r="M539" s="117"/>
      <c r="N539" s="117"/>
      <c r="O539" s="117"/>
      <c r="P539" s="117"/>
      <c r="Q539" s="117"/>
      <c r="R539" s="117"/>
      <c r="S539" s="117"/>
      <c r="T539" s="117"/>
      <c r="U539" s="117"/>
      <c r="V539" s="117"/>
      <c r="W539" s="117"/>
      <c r="X539" s="117"/>
      <c r="Y539" s="117"/>
      <c r="Z539" s="117"/>
      <c r="AA539" s="117"/>
      <c r="AB539" s="117"/>
      <c r="AC539" s="117"/>
      <c r="AD539" s="117"/>
      <c r="AE539" s="117"/>
      <c r="AF539" s="117"/>
      <c r="AG539" s="117"/>
      <c r="AH539" s="117"/>
      <c r="AI539" s="117"/>
      <c r="AJ539" s="117"/>
      <c r="AK539" s="117"/>
      <c r="AL539" s="117"/>
      <c r="AM539" s="117"/>
      <c r="AN539" s="117"/>
      <c r="AO539" s="117"/>
      <c r="AP539" s="117"/>
      <c r="AQ539" s="117"/>
      <c r="AR539" s="117"/>
      <c r="AS539" s="117"/>
      <c r="AT539" s="117"/>
      <c r="AU539" s="117"/>
      <c r="AV539" s="117"/>
      <c r="AW539" s="117"/>
      <c r="AX539" s="117"/>
      <c r="AY539" s="117"/>
      <c r="AZ539" s="117"/>
      <c r="BA539" s="117"/>
      <c r="BB539" s="117"/>
      <c r="BC539" s="117"/>
      <c r="BD539" s="117"/>
      <c r="BE539" s="117"/>
      <c r="BF539" s="117"/>
      <c r="BG539" s="117"/>
      <c r="BH539" s="117"/>
      <c r="BI539" s="117"/>
      <c r="BJ539" s="117"/>
      <c r="BK539" s="117"/>
      <c r="BL539" s="117"/>
      <c r="BM539" s="117"/>
      <c r="BN539" s="117"/>
      <c r="BO539" s="117"/>
      <c r="BP539" s="117"/>
      <c r="BQ539" s="117"/>
      <c r="BR539" s="117"/>
      <c r="BS539" s="117"/>
      <c r="BT539" s="117"/>
      <c r="BU539" s="117"/>
      <c r="BV539" s="117"/>
      <c r="BW539" s="117"/>
      <c r="BX539" s="117"/>
      <c r="BY539" s="117"/>
      <c r="BZ539" s="117"/>
      <c r="CA539" s="117"/>
      <c r="CB539" s="117"/>
      <c r="CC539" s="117"/>
      <c r="CD539" s="117"/>
      <c r="CE539" s="117"/>
      <c r="CF539" s="117"/>
      <c r="CG539" s="117"/>
      <c r="CH539" s="117"/>
      <c r="CI539" s="117"/>
      <c r="CJ539" s="117"/>
      <c r="CK539" s="117"/>
      <c r="CL539" s="117"/>
      <c r="CM539" s="117"/>
      <c r="CN539" s="117"/>
      <c r="CO539" s="117"/>
      <c r="CP539" s="117"/>
      <c r="CQ539" s="117"/>
      <c r="CR539" s="117"/>
      <c r="CS539" s="117"/>
      <c r="CT539" s="117"/>
      <c r="CU539" s="117"/>
      <c r="CV539" s="117"/>
      <c r="CW539" s="117"/>
      <c r="CX539" s="117"/>
      <c r="CY539" s="117"/>
      <c r="CZ539" s="117"/>
      <c r="DA539" s="117"/>
      <c r="DB539" s="117"/>
      <c r="DC539" s="117"/>
      <c r="DD539" s="117"/>
      <c r="DE539" s="117"/>
      <c r="DF539" s="117"/>
      <c r="DG539" s="117"/>
      <c r="DH539" s="117"/>
      <c r="DI539" s="117"/>
      <c r="DJ539" s="117"/>
      <c r="DK539" s="117"/>
      <c r="DL539" s="117"/>
      <c r="DM539" s="117"/>
      <c r="DN539" s="117"/>
      <c r="DO539" s="117"/>
      <c r="DP539" s="117"/>
      <c r="DQ539" s="117"/>
      <c r="DR539" s="117"/>
      <c r="DS539" s="117"/>
      <c r="DT539" s="117"/>
      <c r="DU539" s="117"/>
      <c r="DV539" s="117"/>
      <c r="DW539" s="117"/>
      <c r="DX539" s="117"/>
      <c r="DY539" s="117"/>
      <c r="DZ539" s="117"/>
      <c r="EA539" s="117"/>
      <c r="EB539" s="117"/>
      <c r="EC539" s="117"/>
      <c r="ED539" s="117"/>
      <c r="EE539" s="117"/>
      <c r="EF539" s="117"/>
      <c r="EG539" s="117"/>
      <c r="EH539" s="117"/>
      <c r="EI539" s="117"/>
      <c r="EJ539" s="117"/>
      <c r="EK539" s="117"/>
      <c r="EL539" s="117"/>
      <c r="EM539" s="117"/>
      <c r="EN539" s="117"/>
      <c r="EO539" s="117"/>
      <c r="EP539" s="117"/>
      <c r="EQ539" s="117"/>
      <c r="ER539" s="117"/>
      <c r="ES539" s="117"/>
      <c r="ET539" s="117"/>
      <c r="EU539" s="117"/>
      <c r="EV539" s="117"/>
      <c r="EW539" s="117"/>
      <c r="EX539" s="117"/>
      <c r="EY539" s="117"/>
      <c r="EZ539" s="117"/>
      <c r="FA539" s="117"/>
      <c r="FB539" s="117"/>
      <c r="FC539" s="117"/>
      <c r="FD539" s="117"/>
      <c r="FE539" s="117"/>
      <c r="FF539" s="117"/>
      <c r="FG539" s="117"/>
      <c r="FH539" s="117"/>
      <c r="FI539" s="117"/>
      <c r="FJ539" s="117"/>
      <c r="FK539" s="117"/>
      <c r="FL539" s="117"/>
      <c r="FM539" s="117"/>
      <c r="FN539" s="117"/>
      <c r="FO539" s="117"/>
      <c r="FP539" s="117"/>
      <c r="FQ539" s="117"/>
      <c r="FR539" s="117"/>
      <c r="FS539" s="117"/>
      <c r="FT539" s="117"/>
      <c r="FU539" s="117"/>
      <c r="FV539" s="117"/>
      <c r="FW539" s="117"/>
      <c r="FX539" s="117"/>
      <c r="FY539" s="117"/>
      <c r="FZ539" s="117"/>
      <c r="GA539" s="117"/>
      <c r="GB539" s="117"/>
      <c r="GC539" s="117"/>
      <c r="GD539" s="117"/>
      <c r="GE539" s="117"/>
      <c r="GF539" s="117"/>
      <c r="GG539" s="117"/>
      <c r="GH539" s="117"/>
      <c r="GI539" s="117"/>
      <c r="GJ539" s="117"/>
      <c r="GK539" s="117"/>
      <c r="GL539" s="117"/>
      <c r="GM539" s="117"/>
      <c r="GN539" s="117"/>
      <c r="GO539" s="117"/>
      <c r="GP539" s="117"/>
      <c r="GQ539" s="117"/>
      <c r="GR539" s="117"/>
      <c r="GS539" s="117"/>
      <c r="GT539" s="117"/>
      <c r="GU539" s="117"/>
      <c r="GV539" s="117"/>
      <c r="GW539" s="117"/>
      <c r="GX539" s="117"/>
      <c r="GY539" s="117"/>
      <c r="GZ539" s="117"/>
      <c r="HA539" s="117"/>
      <c r="HB539" s="117"/>
      <c r="HC539" s="117"/>
      <c r="HD539" s="117"/>
      <c r="HE539" s="117"/>
      <c r="HF539" s="117"/>
      <c r="HG539" s="117"/>
      <c r="HH539" s="117"/>
      <c r="HI539" s="117"/>
      <c r="HJ539" s="117"/>
      <c r="HK539" s="117"/>
      <c r="HL539" s="117"/>
      <c r="HM539" s="117"/>
      <c r="HN539" s="117"/>
      <c r="HO539" s="117"/>
      <c r="HP539" s="117"/>
      <c r="HQ539" s="117"/>
      <c r="HR539" s="117"/>
      <c r="HS539" s="117"/>
      <c r="HT539" s="117"/>
      <c r="HU539" s="117"/>
      <c r="HV539" s="117"/>
      <c r="HW539" s="117"/>
      <c r="HX539" s="117"/>
      <c r="HY539" s="117"/>
      <c r="HZ539" s="117"/>
      <c r="IA539" s="117"/>
      <c r="IB539" s="117"/>
      <c r="IC539" s="117"/>
      <c r="ID539" s="117"/>
      <c r="IE539" s="117"/>
      <c r="IF539" s="117"/>
      <c r="IG539" s="117"/>
      <c r="IH539" s="117"/>
      <c r="II539" s="117"/>
      <c r="IJ539" s="117"/>
      <c r="IK539" s="117"/>
      <c r="IL539" s="117"/>
      <c r="IM539" s="117"/>
      <c r="IN539" s="117"/>
      <c r="IO539" s="117"/>
      <c r="IP539" s="117"/>
      <c r="IQ539" s="117"/>
      <c r="IR539" s="117"/>
      <c r="IS539" s="117"/>
      <c r="IT539" s="117"/>
      <c r="IU539" s="117"/>
      <c r="IV539" s="117"/>
      <c r="IW539" s="117"/>
    </row>
    <row r="540" customFormat="false" ht="12.75" hidden="false" customHeight="false" outlineLevel="0" collapsed="false">
      <c r="A540" s="117"/>
      <c r="L540" s="117"/>
      <c r="M540" s="117"/>
      <c r="N540" s="117"/>
      <c r="O540" s="117"/>
      <c r="P540" s="117"/>
      <c r="Q540" s="117"/>
      <c r="R540" s="117"/>
      <c r="S540" s="117"/>
      <c r="T540" s="117"/>
      <c r="U540" s="117"/>
      <c r="V540" s="117"/>
      <c r="W540" s="117"/>
      <c r="X540" s="117"/>
      <c r="Y540" s="117"/>
      <c r="Z540" s="117"/>
      <c r="AA540" s="117"/>
      <c r="AB540" s="117"/>
      <c r="AC540" s="117"/>
      <c r="AD540" s="117"/>
      <c r="AE540" s="117"/>
      <c r="AF540" s="117"/>
      <c r="AG540" s="117"/>
      <c r="AH540" s="117"/>
      <c r="AI540" s="117"/>
      <c r="AJ540" s="117"/>
      <c r="AK540" s="117"/>
      <c r="AL540" s="117"/>
      <c r="AM540" s="117"/>
      <c r="AN540" s="117"/>
      <c r="AO540" s="117"/>
      <c r="AP540" s="117"/>
      <c r="AQ540" s="117"/>
      <c r="AR540" s="117"/>
      <c r="AS540" s="117"/>
      <c r="AT540" s="117"/>
      <c r="AU540" s="117"/>
      <c r="AV540" s="117"/>
      <c r="AW540" s="117"/>
      <c r="AX540" s="117"/>
      <c r="AY540" s="117"/>
      <c r="AZ540" s="117"/>
      <c r="BA540" s="117"/>
      <c r="BB540" s="117"/>
      <c r="BC540" s="117"/>
      <c r="BD540" s="117"/>
      <c r="BE540" s="117"/>
      <c r="BF540" s="117"/>
      <c r="BG540" s="117"/>
      <c r="BH540" s="117"/>
      <c r="BI540" s="117"/>
      <c r="BJ540" s="117"/>
      <c r="BK540" s="117"/>
      <c r="BL540" s="117"/>
      <c r="BM540" s="117"/>
      <c r="BN540" s="117"/>
      <c r="BO540" s="117"/>
      <c r="BP540" s="117"/>
      <c r="BQ540" s="117"/>
      <c r="BR540" s="117"/>
      <c r="BS540" s="117"/>
      <c r="BT540" s="117"/>
      <c r="BU540" s="117"/>
      <c r="BV540" s="117"/>
      <c r="BW540" s="117"/>
      <c r="BX540" s="117"/>
      <c r="BY540" s="117"/>
      <c r="BZ540" s="117"/>
      <c r="CA540" s="117"/>
      <c r="CB540" s="117"/>
      <c r="CC540" s="117"/>
      <c r="CD540" s="117"/>
      <c r="CE540" s="117"/>
      <c r="CF540" s="117"/>
      <c r="CG540" s="117"/>
      <c r="CH540" s="117"/>
      <c r="CI540" s="117"/>
      <c r="CJ540" s="117"/>
      <c r="CK540" s="117"/>
      <c r="CL540" s="117"/>
      <c r="CM540" s="117"/>
      <c r="CN540" s="117"/>
      <c r="CO540" s="117"/>
      <c r="CP540" s="117"/>
      <c r="CQ540" s="117"/>
      <c r="CR540" s="117"/>
      <c r="CS540" s="117"/>
      <c r="CT540" s="117"/>
      <c r="CU540" s="117"/>
      <c r="CV540" s="117"/>
      <c r="CW540" s="117"/>
      <c r="CX540" s="117"/>
      <c r="CY540" s="117"/>
      <c r="CZ540" s="117"/>
      <c r="DA540" s="117"/>
      <c r="DB540" s="117"/>
      <c r="DC540" s="117"/>
      <c r="DD540" s="117"/>
      <c r="DE540" s="117"/>
      <c r="DF540" s="117"/>
      <c r="DG540" s="117"/>
      <c r="DH540" s="117"/>
      <c r="DI540" s="117"/>
      <c r="DJ540" s="117"/>
      <c r="DK540" s="117"/>
      <c r="DL540" s="117"/>
      <c r="DM540" s="117"/>
      <c r="DN540" s="117"/>
      <c r="DO540" s="117"/>
      <c r="DP540" s="117"/>
      <c r="DQ540" s="117"/>
      <c r="DR540" s="117"/>
      <c r="DS540" s="117"/>
      <c r="DT540" s="117"/>
      <c r="DU540" s="117"/>
      <c r="DV540" s="117"/>
      <c r="DW540" s="117"/>
      <c r="DX540" s="117"/>
      <c r="DY540" s="117"/>
      <c r="DZ540" s="117"/>
      <c r="EA540" s="117"/>
      <c r="EB540" s="117"/>
      <c r="EC540" s="117"/>
      <c r="ED540" s="117"/>
      <c r="EE540" s="117"/>
      <c r="EF540" s="117"/>
      <c r="EG540" s="117"/>
      <c r="EH540" s="117"/>
      <c r="EI540" s="117"/>
      <c r="EJ540" s="117"/>
      <c r="EK540" s="117"/>
      <c r="EL540" s="117"/>
      <c r="EM540" s="117"/>
      <c r="EN540" s="117"/>
      <c r="EO540" s="117"/>
      <c r="EP540" s="117"/>
      <c r="EQ540" s="117"/>
      <c r="ER540" s="117"/>
      <c r="ES540" s="117"/>
      <c r="ET540" s="117"/>
      <c r="EU540" s="117"/>
      <c r="EV540" s="117"/>
      <c r="EW540" s="117"/>
      <c r="EX540" s="117"/>
      <c r="EY540" s="117"/>
      <c r="EZ540" s="117"/>
      <c r="FA540" s="117"/>
      <c r="FB540" s="117"/>
      <c r="FC540" s="117"/>
      <c r="FD540" s="117"/>
      <c r="FE540" s="117"/>
      <c r="FF540" s="117"/>
      <c r="FG540" s="117"/>
      <c r="FH540" s="117"/>
      <c r="FI540" s="117"/>
      <c r="FJ540" s="117"/>
      <c r="FK540" s="117"/>
      <c r="FL540" s="117"/>
      <c r="FM540" s="117"/>
      <c r="FN540" s="117"/>
      <c r="FO540" s="117"/>
      <c r="FP540" s="117"/>
      <c r="FQ540" s="117"/>
      <c r="FR540" s="117"/>
      <c r="FS540" s="117"/>
      <c r="FT540" s="117"/>
      <c r="FU540" s="117"/>
      <c r="FV540" s="117"/>
      <c r="FW540" s="117"/>
      <c r="FX540" s="117"/>
      <c r="FY540" s="117"/>
      <c r="FZ540" s="117"/>
      <c r="GA540" s="117"/>
      <c r="GB540" s="117"/>
      <c r="GC540" s="117"/>
      <c r="GD540" s="117"/>
      <c r="GE540" s="117"/>
      <c r="GF540" s="117"/>
      <c r="GG540" s="117"/>
      <c r="GH540" s="117"/>
      <c r="GI540" s="117"/>
      <c r="GJ540" s="117"/>
      <c r="GK540" s="117"/>
      <c r="GL540" s="117"/>
      <c r="GM540" s="117"/>
      <c r="GN540" s="117"/>
      <c r="GO540" s="117"/>
      <c r="GP540" s="117"/>
      <c r="GQ540" s="117"/>
      <c r="GR540" s="117"/>
      <c r="GS540" s="117"/>
      <c r="GT540" s="117"/>
      <c r="GU540" s="117"/>
      <c r="GV540" s="117"/>
      <c r="GW540" s="117"/>
      <c r="GX540" s="117"/>
      <c r="GY540" s="117"/>
      <c r="GZ540" s="117"/>
      <c r="HA540" s="117"/>
      <c r="HB540" s="117"/>
      <c r="HC540" s="117"/>
      <c r="HD540" s="117"/>
      <c r="HE540" s="117"/>
      <c r="HF540" s="117"/>
      <c r="HG540" s="117"/>
      <c r="HH540" s="117"/>
      <c r="HI540" s="117"/>
      <c r="HJ540" s="117"/>
      <c r="HK540" s="117"/>
      <c r="HL540" s="117"/>
      <c r="HM540" s="117"/>
      <c r="HN540" s="117"/>
      <c r="HO540" s="117"/>
      <c r="HP540" s="117"/>
      <c r="HQ540" s="117"/>
      <c r="HR540" s="117"/>
      <c r="HS540" s="117"/>
      <c r="HT540" s="117"/>
      <c r="HU540" s="117"/>
      <c r="HV540" s="117"/>
      <c r="HW540" s="117"/>
      <c r="HX540" s="117"/>
      <c r="HY540" s="117"/>
      <c r="HZ540" s="117"/>
      <c r="IA540" s="117"/>
      <c r="IB540" s="117"/>
      <c r="IC540" s="117"/>
      <c r="ID540" s="117"/>
      <c r="IE540" s="117"/>
      <c r="IF540" s="117"/>
      <c r="IG540" s="117"/>
      <c r="IH540" s="117"/>
      <c r="II540" s="117"/>
      <c r="IJ540" s="117"/>
      <c r="IK540" s="117"/>
      <c r="IL540" s="117"/>
      <c r="IM540" s="117"/>
      <c r="IN540" s="117"/>
      <c r="IO540" s="117"/>
      <c r="IP540" s="117"/>
      <c r="IQ540" s="117"/>
      <c r="IR540" s="117"/>
      <c r="IS540" s="117"/>
      <c r="IT540" s="117"/>
      <c r="IU540" s="117"/>
      <c r="IV540" s="117"/>
      <c r="IW540" s="117"/>
    </row>
    <row r="541" customFormat="false" ht="12.75" hidden="false" customHeight="false" outlineLevel="0" collapsed="false">
      <c r="A541" s="117"/>
      <c r="L541" s="117"/>
      <c r="M541" s="117"/>
      <c r="N541" s="117"/>
      <c r="O541" s="117"/>
      <c r="P541" s="117"/>
      <c r="Q541" s="117"/>
      <c r="R541" s="117"/>
      <c r="S541" s="117"/>
      <c r="T541" s="117"/>
      <c r="U541" s="117"/>
      <c r="V541" s="117"/>
      <c r="W541" s="117"/>
      <c r="X541" s="117"/>
      <c r="Y541" s="117"/>
      <c r="Z541" s="117"/>
      <c r="AA541" s="117"/>
      <c r="AB541" s="117"/>
      <c r="AC541" s="117"/>
      <c r="AD541" s="117"/>
      <c r="AE541" s="117"/>
      <c r="AF541" s="117"/>
      <c r="AG541" s="117"/>
      <c r="AH541" s="117"/>
      <c r="AI541" s="117"/>
      <c r="AJ541" s="117"/>
      <c r="AK541" s="117"/>
      <c r="AL541" s="117"/>
      <c r="AM541" s="117"/>
      <c r="AN541" s="117"/>
      <c r="AO541" s="117"/>
      <c r="AP541" s="117"/>
      <c r="AQ541" s="117"/>
      <c r="AR541" s="117"/>
      <c r="AS541" s="117"/>
      <c r="AT541" s="117"/>
      <c r="AU541" s="117"/>
      <c r="AV541" s="117"/>
      <c r="AW541" s="117"/>
      <c r="AX541" s="117"/>
      <c r="AY541" s="117"/>
      <c r="AZ541" s="117"/>
      <c r="BA541" s="117"/>
      <c r="BB541" s="117"/>
      <c r="BC541" s="117"/>
      <c r="BD541" s="117"/>
      <c r="BE541" s="117"/>
      <c r="BF541" s="117"/>
      <c r="BG541" s="117"/>
      <c r="BH541" s="117"/>
      <c r="BI541" s="117"/>
      <c r="BJ541" s="117"/>
      <c r="BK541" s="117"/>
      <c r="BL541" s="117"/>
      <c r="BM541" s="117"/>
      <c r="BN541" s="117"/>
      <c r="BO541" s="117"/>
      <c r="BP541" s="117"/>
      <c r="BQ541" s="117"/>
      <c r="BR541" s="117"/>
      <c r="BS541" s="117"/>
      <c r="BT541" s="117"/>
      <c r="BU541" s="117"/>
      <c r="BV541" s="117"/>
      <c r="BW541" s="117"/>
      <c r="BX541" s="117"/>
      <c r="BY541" s="117"/>
      <c r="BZ541" s="117"/>
      <c r="CA541" s="117"/>
      <c r="CB541" s="117"/>
      <c r="CC541" s="117"/>
      <c r="CD541" s="117"/>
      <c r="CE541" s="117"/>
      <c r="CF541" s="117"/>
      <c r="CG541" s="117"/>
      <c r="CH541" s="117"/>
      <c r="CI541" s="117"/>
      <c r="CJ541" s="117"/>
      <c r="CK541" s="117"/>
      <c r="CL541" s="117"/>
      <c r="CM541" s="117"/>
      <c r="CN541" s="117"/>
      <c r="CO541" s="117"/>
      <c r="CP541" s="117"/>
      <c r="CQ541" s="117"/>
      <c r="CR541" s="117"/>
      <c r="CS541" s="117"/>
      <c r="CT541" s="117"/>
      <c r="CU541" s="117"/>
      <c r="CV541" s="117"/>
      <c r="CW541" s="117"/>
      <c r="CX541" s="117"/>
      <c r="CY541" s="117"/>
      <c r="CZ541" s="117"/>
      <c r="DA541" s="117"/>
      <c r="DB541" s="117"/>
      <c r="DC541" s="117"/>
      <c r="DD541" s="117"/>
      <c r="DE541" s="117"/>
      <c r="DF541" s="117"/>
      <c r="DG541" s="117"/>
      <c r="DH541" s="117"/>
      <c r="DI541" s="117"/>
      <c r="DJ541" s="117"/>
      <c r="DK541" s="117"/>
      <c r="DL541" s="117"/>
      <c r="DM541" s="117"/>
      <c r="DN541" s="117"/>
      <c r="DO541" s="117"/>
      <c r="DP541" s="117"/>
      <c r="DQ541" s="117"/>
      <c r="DR541" s="117"/>
      <c r="DS541" s="117"/>
      <c r="DT541" s="117"/>
      <c r="DU541" s="117"/>
      <c r="DV541" s="117"/>
      <c r="DW541" s="117"/>
      <c r="DX541" s="117"/>
      <c r="DY541" s="117"/>
      <c r="DZ541" s="117"/>
      <c r="EA541" s="117"/>
      <c r="EB541" s="117"/>
      <c r="EC541" s="117"/>
      <c r="ED541" s="117"/>
      <c r="EE541" s="117"/>
      <c r="EF541" s="117"/>
      <c r="EG541" s="117"/>
      <c r="EH541" s="117"/>
      <c r="EI541" s="117"/>
      <c r="EJ541" s="117"/>
      <c r="EK541" s="117"/>
      <c r="EL541" s="117"/>
      <c r="EM541" s="117"/>
      <c r="EN541" s="117"/>
      <c r="EO541" s="117"/>
      <c r="EP541" s="117"/>
      <c r="EQ541" s="117"/>
      <c r="ER541" s="117"/>
      <c r="ES541" s="117"/>
      <c r="ET541" s="117"/>
      <c r="EU541" s="117"/>
      <c r="EV541" s="117"/>
      <c r="EW541" s="117"/>
      <c r="EX541" s="117"/>
      <c r="EY541" s="117"/>
      <c r="EZ541" s="117"/>
      <c r="FA541" s="117"/>
      <c r="FB541" s="117"/>
      <c r="FC541" s="117"/>
      <c r="FD541" s="117"/>
      <c r="FE541" s="117"/>
      <c r="FF541" s="117"/>
      <c r="FG541" s="117"/>
      <c r="FH541" s="117"/>
      <c r="FI541" s="117"/>
      <c r="FJ541" s="117"/>
      <c r="FK541" s="117"/>
      <c r="FL541" s="117"/>
      <c r="FM541" s="117"/>
      <c r="FN541" s="117"/>
      <c r="FO541" s="117"/>
      <c r="FP541" s="117"/>
      <c r="FQ541" s="117"/>
      <c r="FR541" s="117"/>
      <c r="FS541" s="117"/>
      <c r="FT541" s="117"/>
      <c r="FU541" s="117"/>
      <c r="FV541" s="117"/>
      <c r="FW541" s="117"/>
      <c r="FX541" s="117"/>
      <c r="FY541" s="117"/>
      <c r="FZ541" s="117"/>
      <c r="GA541" s="117"/>
      <c r="GB541" s="117"/>
      <c r="GC541" s="117"/>
      <c r="GD541" s="117"/>
      <c r="GE541" s="117"/>
      <c r="GF541" s="117"/>
      <c r="GG541" s="117"/>
      <c r="GH541" s="117"/>
      <c r="GI541" s="117"/>
      <c r="GJ541" s="117"/>
      <c r="GK541" s="117"/>
      <c r="GL541" s="117"/>
      <c r="GM541" s="117"/>
      <c r="GN541" s="117"/>
      <c r="GO541" s="117"/>
      <c r="GP541" s="117"/>
      <c r="GQ541" s="117"/>
      <c r="GR541" s="117"/>
      <c r="GS541" s="117"/>
      <c r="GT541" s="117"/>
      <c r="GU541" s="117"/>
      <c r="GV541" s="117"/>
      <c r="GW541" s="117"/>
      <c r="GX541" s="117"/>
      <c r="GY541" s="117"/>
      <c r="GZ541" s="117"/>
      <c r="HA541" s="117"/>
      <c r="HB541" s="117"/>
      <c r="HC541" s="117"/>
      <c r="HD541" s="117"/>
      <c r="HE541" s="117"/>
      <c r="HF541" s="117"/>
      <c r="HG541" s="117"/>
      <c r="HH541" s="117"/>
      <c r="HI541" s="117"/>
      <c r="HJ541" s="117"/>
      <c r="HK541" s="117"/>
      <c r="HL541" s="117"/>
      <c r="HM541" s="117"/>
      <c r="HN541" s="117"/>
      <c r="HO541" s="117"/>
      <c r="HP541" s="117"/>
      <c r="HQ541" s="117"/>
      <c r="HR541" s="117"/>
      <c r="HS541" s="117"/>
      <c r="HT541" s="117"/>
      <c r="HU541" s="117"/>
      <c r="HV541" s="117"/>
      <c r="HW541" s="117"/>
      <c r="HX541" s="117"/>
      <c r="HY541" s="117"/>
      <c r="HZ541" s="117"/>
      <c r="IA541" s="117"/>
      <c r="IB541" s="117"/>
      <c r="IC541" s="117"/>
      <c r="ID541" s="117"/>
      <c r="IE541" s="117"/>
      <c r="IF541" s="117"/>
      <c r="IG541" s="117"/>
      <c r="IH541" s="117"/>
      <c r="II541" s="117"/>
      <c r="IJ541" s="117"/>
      <c r="IK541" s="117"/>
      <c r="IL541" s="117"/>
      <c r="IM541" s="117"/>
      <c r="IN541" s="117"/>
      <c r="IO541" s="117"/>
      <c r="IP541" s="117"/>
      <c r="IQ541" s="117"/>
      <c r="IR541" s="117"/>
      <c r="IS541" s="117"/>
      <c r="IT541" s="117"/>
      <c r="IU541" s="117"/>
      <c r="IV541" s="117"/>
      <c r="IW541" s="117"/>
    </row>
    <row r="542" customFormat="false" ht="12.75" hidden="false" customHeight="false" outlineLevel="0" collapsed="false">
      <c r="A542" s="117"/>
      <c r="L542" s="117"/>
      <c r="M542" s="117"/>
      <c r="N542" s="117"/>
      <c r="O542" s="117"/>
      <c r="P542" s="117"/>
      <c r="Q542" s="117"/>
      <c r="R542" s="117"/>
      <c r="S542" s="117"/>
      <c r="T542" s="117"/>
      <c r="U542" s="117"/>
      <c r="V542" s="117"/>
      <c r="W542" s="117"/>
      <c r="X542" s="117"/>
      <c r="Y542" s="117"/>
      <c r="Z542" s="117"/>
      <c r="AA542" s="117"/>
      <c r="AB542" s="117"/>
      <c r="AC542" s="117"/>
      <c r="AD542" s="117"/>
      <c r="AE542" s="117"/>
      <c r="AF542" s="117"/>
      <c r="AG542" s="117"/>
      <c r="AH542" s="117"/>
      <c r="AI542" s="117"/>
      <c r="AJ542" s="117"/>
      <c r="AK542" s="117"/>
      <c r="AL542" s="117"/>
      <c r="AM542" s="117"/>
      <c r="AN542" s="117"/>
      <c r="AO542" s="117"/>
      <c r="AP542" s="117"/>
      <c r="AQ542" s="117"/>
      <c r="AR542" s="117"/>
      <c r="AS542" s="117"/>
      <c r="AT542" s="117"/>
      <c r="AU542" s="117"/>
      <c r="AV542" s="117"/>
      <c r="AW542" s="117"/>
      <c r="AX542" s="117"/>
      <c r="AY542" s="117"/>
      <c r="AZ542" s="117"/>
      <c r="BA542" s="117"/>
      <c r="BB542" s="117"/>
      <c r="BC542" s="117"/>
      <c r="BD542" s="117"/>
      <c r="BE542" s="117"/>
      <c r="BF542" s="117"/>
      <c r="BG542" s="117"/>
      <c r="BH542" s="117"/>
      <c r="BI542" s="117"/>
      <c r="BJ542" s="117"/>
      <c r="BK542" s="117"/>
      <c r="BL542" s="117"/>
      <c r="BM542" s="117"/>
      <c r="BN542" s="117"/>
      <c r="BO542" s="117"/>
      <c r="BP542" s="117"/>
      <c r="BQ542" s="117"/>
      <c r="BR542" s="117"/>
      <c r="BS542" s="117"/>
      <c r="BT542" s="117"/>
      <c r="BU542" s="117"/>
      <c r="BV542" s="117"/>
      <c r="BW542" s="117"/>
      <c r="BX542" s="117"/>
      <c r="BY542" s="117"/>
      <c r="BZ542" s="117"/>
      <c r="CA542" s="117"/>
      <c r="CB542" s="117"/>
      <c r="CC542" s="117"/>
      <c r="CD542" s="117"/>
      <c r="CE542" s="117"/>
      <c r="CF542" s="117"/>
      <c r="CG542" s="117"/>
      <c r="CH542" s="117"/>
      <c r="CI542" s="117"/>
      <c r="CJ542" s="117"/>
      <c r="CK542" s="117"/>
      <c r="CL542" s="117"/>
      <c r="CM542" s="117"/>
      <c r="CN542" s="117"/>
      <c r="CO542" s="117"/>
      <c r="CP542" s="117"/>
      <c r="CQ542" s="117"/>
      <c r="CR542" s="117"/>
      <c r="CS542" s="117"/>
      <c r="CT542" s="117"/>
      <c r="CU542" s="117"/>
      <c r="CV542" s="117"/>
      <c r="CW542" s="117"/>
      <c r="CX542" s="117"/>
      <c r="CY542" s="117"/>
      <c r="CZ542" s="117"/>
      <c r="DA542" s="117"/>
      <c r="DB542" s="117"/>
      <c r="DC542" s="117"/>
      <c r="DD542" s="117"/>
      <c r="DE542" s="117"/>
      <c r="DF542" s="117"/>
      <c r="DG542" s="117"/>
      <c r="DH542" s="117"/>
      <c r="DI542" s="117"/>
      <c r="DJ542" s="117"/>
      <c r="DK542" s="117"/>
      <c r="DL542" s="117"/>
      <c r="DM542" s="117"/>
      <c r="DN542" s="117"/>
      <c r="DO542" s="117"/>
      <c r="DP542" s="117"/>
      <c r="DQ542" s="117"/>
      <c r="DR542" s="117"/>
      <c r="DS542" s="117"/>
      <c r="DT542" s="117"/>
      <c r="DU542" s="117"/>
      <c r="DV542" s="117"/>
      <c r="DW542" s="117"/>
      <c r="DX542" s="117"/>
      <c r="DY542" s="117"/>
      <c r="DZ542" s="117"/>
      <c r="EA542" s="117"/>
      <c r="EB542" s="117"/>
      <c r="EC542" s="117"/>
      <c r="ED542" s="117"/>
      <c r="EE542" s="117"/>
      <c r="EF542" s="117"/>
      <c r="EG542" s="117"/>
      <c r="EH542" s="117"/>
      <c r="EI542" s="117"/>
      <c r="EJ542" s="117"/>
      <c r="EK542" s="117"/>
      <c r="EL542" s="117"/>
      <c r="EM542" s="117"/>
      <c r="EN542" s="117"/>
      <c r="EO542" s="117"/>
      <c r="EP542" s="117"/>
      <c r="EQ542" s="117"/>
      <c r="ER542" s="117"/>
      <c r="ES542" s="117"/>
      <c r="ET542" s="117"/>
      <c r="EU542" s="117"/>
      <c r="EV542" s="117"/>
      <c r="EW542" s="117"/>
      <c r="EX542" s="117"/>
      <c r="EY542" s="117"/>
      <c r="EZ542" s="117"/>
      <c r="FA542" s="117"/>
      <c r="FB542" s="117"/>
      <c r="FC542" s="117"/>
      <c r="FD542" s="117"/>
      <c r="FE542" s="117"/>
      <c r="FF542" s="117"/>
      <c r="FG542" s="117"/>
      <c r="FH542" s="117"/>
      <c r="FI542" s="117"/>
      <c r="FJ542" s="117"/>
      <c r="FK542" s="117"/>
      <c r="FL542" s="117"/>
      <c r="FM542" s="117"/>
      <c r="FN542" s="117"/>
      <c r="FO542" s="117"/>
      <c r="FP542" s="117"/>
      <c r="FQ542" s="117"/>
      <c r="FR542" s="117"/>
      <c r="FS542" s="117"/>
      <c r="FT542" s="117"/>
      <c r="FU542" s="117"/>
      <c r="FV542" s="117"/>
      <c r="FW542" s="117"/>
      <c r="FX542" s="117"/>
      <c r="FY542" s="117"/>
      <c r="FZ542" s="117"/>
      <c r="GA542" s="117"/>
      <c r="GB542" s="117"/>
      <c r="GC542" s="117"/>
      <c r="GD542" s="117"/>
      <c r="GE542" s="117"/>
      <c r="GF542" s="117"/>
      <c r="GG542" s="117"/>
      <c r="GH542" s="117"/>
      <c r="GI542" s="117"/>
      <c r="GJ542" s="117"/>
      <c r="GK542" s="117"/>
      <c r="GL542" s="117"/>
      <c r="GM542" s="117"/>
      <c r="GN542" s="117"/>
      <c r="GO542" s="117"/>
      <c r="GP542" s="117"/>
      <c r="GQ542" s="117"/>
      <c r="GR542" s="117"/>
      <c r="GS542" s="117"/>
      <c r="GT542" s="117"/>
      <c r="GU542" s="117"/>
      <c r="GV542" s="117"/>
      <c r="GW542" s="117"/>
      <c r="GX542" s="117"/>
      <c r="GY542" s="117"/>
      <c r="GZ542" s="117"/>
      <c r="HA542" s="117"/>
      <c r="HB542" s="117"/>
      <c r="HC542" s="117"/>
      <c r="HD542" s="117"/>
      <c r="HE542" s="117"/>
      <c r="HF542" s="117"/>
      <c r="HG542" s="117"/>
      <c r="HH542" s="117"/>
      <c r="HI542" s="117"/>
      <c r="HJ542" s="117"/>
      <c r="HK542" s="117"/>
      <c r="HL542" s="117"/>
      <c r="HM542" s="117"/>
      <c r="HN542" s="117"/>
      <c r="HO542" s="117"/>
      <c r="HP542" s="117"/>
      <c r="HQ542" s="117"/>
      <c r="HR542" s="117"/>
      <c r="HS542" s="117"/>
      <c r="HT542" s="117"/>
      <c r="HU542" s="117"/>
      <c r="HV542" s="117"/>
      <c r="HW542" s="117"/>
      <c r="HX542" s="117"/>
      <c r="HY542" s="117"/>
      <c r="HZ542" s="117"/>
      <c r="IA542" s="117"/>
      <c r="IB542" s="117"/>
      <c r="IC542" s="117"/>
      <c r="ID542" s="117"/>
      <c r="IE542" s="117"/>
      <c r="IF542" s="117"/>
      <c r="IG542" s="117"/>
      <c r="IH542" s="117"/>
      <c r="II542" s="117"/>
      <c r="IJ542" s="117"/>
      <c r="IK542" s="117"/>
      <c r="IL542" s="117"/>
      <c r="IM542" s="117"/>
      <c r="IN542" s="117"/>
      <c r="IO542" s="117"/>
      <c r="IP542" s="117"/>
      <c r="IQ542" s="117"/>
      <c r="IR542" s="117"/>
      <c r="IS542" s="117"/>
      <c r="IT542" s="117"/>
      <c r="IU542" s="117"/>
      <c r="IV542" s="117"/>
      <c r="IW542" s="117"/>
    </row>
    <row r="543" customFormat="false" ht="12.75" hidden="false" customHeight="false" outlineLevel="0" collapsed="false">
      <c r="A543" s="117"/>
      <c r="L543" s="117"/>
      <c r="M543" s="117"/>
      <c r="N543" s="117"/>
      <c r="O543" s="117"/>
      <c r="P543" s="117"/>
      <c r="Q543" s="117"/>
      <c r="R543" s="117"/>
      <c r="S543" s="117"/>
      <c r="T543" s="117"/>
      <c r="U543" s="117"/>
      <c r="V543" s="117"/>
      <c r="W543" s="117"/>
      <c r="X543" s="117"/>
      <c r="Y543" s="117"/>
      <c r="Z543" s="117"/>
      <c r="AA543" s="117"/>
      <c r="AB543" s="117"/>
      <c r="AC543" s="117"/>
      <c r="AD543" s="117"/>
      <c r="AE543" s="117"/>
      <c r="AF543" s="117"/>
      <c r="AG543" s="117"/>
      <c r="AH543" s="117"/>
      <c r="AI543" s="117"/>
      <c r="AJ543" s="117"/>
      <c r="AK543" s="117"/>
      <c r="AL543" s="117"/>
      <c r="AM543" s="117"/>
      <c r="AN543" s="117"/>
      <c r="AO543" s="117"/>
      <c r="AP543" s="117"/>
      <c r="AQ543" s="117"/>
      <c r="AR543" s="117"/>
      <c r="AS543" s="117"/>
      <c r="AT543" s="117"/>
      <c r="AU543" s="117"/>
      <c r="AV543" s="117"/>
      <c r="AW543" s="117"/>
      <c r="AX543" s="117"/>
      <c r="AY543" s="117"/>
      <c r="AZ543" s="117"/>
      <c r="BA543" s="117"/>
      <c r="BB543" s="117"/>
      <c r="BC543" s="117"/>
      <c r="BD543" s="117"/>
      <c r="BE543" s="117"/>
      <c r="BF543" s="117"/>
      <c r="BG543" s="117"/>
      <c r="BH543" s="117"/>
      <c r="BI543" s="117"/>
      <c r="BJ543" s="117"/>
      <c r="BK543" s="117"/>
      <c r="BL543" s="117"/>
      <c r="BM543" s="117"/>
      <c r="BN543" s="117"/>
      <c r="BO543" s="117"/>
      <c r="BP543" s="117"/>
      <c r="BQ543" s="117"/>
      <c r="BR543" s="117"/>
      <c r="BS543" s="117"/>
      <c r="BT543" s="117"/>
      <c r="BU543" s="117"/>
      <c r="BV543" s="117"/>
      <c r="BW543" s="117"/>
      <c r="BX543" s="117"/>
      <c r="BY543" s="117"/>
      <c r="BZ543" s="117"/>
      <c r="CA543" s="117"/>
      <c r="CB543" s="117"/>
      <c r="CC543" s="117"/>
      <c r="CD543" s="117"/>
      <c r="CE543" s="117"/>
      <c r="CF543" s="117"/>
      <c r="CG543" s="117"/>
      <c r="CH543" s="117"/>
      <c r="CI543" s="117"/>
      <c r="CJ543" s="117"/>
      <c r="CK543" s="117"/>
      <c r="CL543" s="117"/>
      <c r="CM543" s="117"/>
      <c r="CN543" s="117"/>
      <c r="CO543" s="117"/>
      <c r="CP543" s="117"/>
      <c r="CQ543" s="117"/>
      <c r="CR543" s="117"/>
      <c r="CS543" s="117"/>
      <c r="CT543" s="117"/>
      <c r="CU543" s="117"/>
      <c r="CV543" s="117"/>
      <c r="CW543" s="117"/>
      <c r="CX543" s="117"/>
      <c r="CY543" s="117"/>
      <c r="CZ543" s="117"/>
      <c r="DA543" s="117"/>
      <c r="DB543" s="117"/>
      <c r="DC543" s="117"/>
      <c r="DD543" s="117"/>
      <c r="DE543" s="117"/>
      <c r="DF543" s="117"/>
      <c r="DG543" s="117"/>
      <c r="DH543" s="117"/>
      <c r="DI543" s="117"/>
      <c r="DJ543" s="117"/>
      <c r="DK543" s="117"/>
      <c r="DL543" s="117"/>
      <c r="DM543" s="117"/>
      <c r="DN543" s="117"/>
      <c r="DO543" s="117"/>
      <c r="DP543" s="117"/>
      <c r="DQ543" s="117"/>
      <c r="DR543" s="117"/>
      <c r="DS543" s="117"/>
      <c r="DT543" s="117"/>
      <c r="DU543" s="117"/>
      <c r="DV543" s="117"/>
      <c r="DW543" s="117"/>
      <c r="DX543" s="117"/>
      <c r="DY543" s="117"/>
      <c r="DZ543" s="117"/>
      <c r="EA543" s="117"/>
      <c r="EB543" s="117"/>
      <c r="EC543" s="117"/>
      <c r="ED543" s="117"/>
      <c r="EE543" s="117"/>
      <c r="EF543" s="117"/>
      <c r="EG543" s="117"/>
      <c r="EH543" s="117"/>
      <c r="EI543" s="117"/>
      <c r="EJ543" s="117"/>
      <c r="EK543" s="117"/>
      <c r="EL543" s="117"/>
      <c r="EM543" s="117"/>
      <c r="EN543" s="117"/>
      <c r="EO543" s="117"/>
      <c r="EP543" s="117"/>
      <c r="EQ543" s="117"/>
      <c r="ER543" s="117"/>
      <c r="ES543" s="117"/>
      <c r="ET543" s="117"/>
      <c r="EU543" s="117"/>
      <c r="EV543" s="117"/>
      <c r="EW543" s="117"/>
      <c r="EX543" s="117"/>
      <c r="EY543" s="117"/>
      <c r="EZ543" s="117"/>
      <c r="FA543" s="117"/>
      <c r="FB543" s="117"/>
      <c r="FC543" s="117"/>
      <c r="FD543" s="117"/>
      <c r="FE543" s="117"/>
      <c r="FF543" s="117"/>
      <c r="FG543" s="117"/>
      <c r="FH543" s="117"/>
      <c r="FI543" s="117"/>
      <c r="FJ543" s="117"/>
      <c r="FK543" s="117"/>
      <c r="FL543" s="117"/>
      <c r="FM543" s="117"/>
      <c r="FN543" s="117"/>
      <c r="FO543" s="117"/>
      <c r="FP543" s="117"/>
      <c r="FQ543" s="117"/>
      <c r="FR543" s="117"/>
      <c r="FS543" s="117"/>
      <c r="FT543" s="117"/>
      <c r="FU543" s="117"/>
      <c r="FV543" s="117"/>
      <c r="FW543" s="117"/>
      <c r="FX543" s="117"/>
      <c r="FY543" s="117"/>
      <c r="FZ543" s="117"/>
      <c r="GA543" s="117"/>
      <c r="GB543" s="117"/>
      <c r="GC543" s="117"/>
      <c r="GD543" s="117"/>
      <c r="GE543" s="117"/>
      <c r="GF543" s="117"/>
      <c r="GG543" s="117"/>
      <c r="GH543" s="117"/>
      <c r="GI543" s="117"/>
      <c r="GJ543" s="117"/>
      <c r="GK543" s="117"/>
      <c r="GL543" s="117"/>
      <c r="GM543" s="117"/>
      <c r="GN543" s="117"/>
      <c r="GO543" s="117"/>
      <c r="GP543" s="117"/>
      <c r="GQ543" s="117"/>
      <c r="GR543" s="117"/>
      <c r="GS543" s="117"/>
      <c r="GT543" s="117"/>
      <c r="GU543" s="117"/>
      <c r="GV543" s="117"/>
      <c r="GW543" s="117"/>
      <c r="GX543" s="117"/>
      <c r="GY543" s="117"/>
      <c r="GZ543" s="117"/>
      <c r="HA543" s="117"/>
      <c r="HB543" s="117"/>
      <c r="HC543" s="117"/>
      <c r="HD543" s="117"/>
      <c r="HE543" s="117"/>
      <c r="HF543" s="117"/>
      <c r="HG543" s="117"/>
      <c r="HH543" s="117"/>
      <c r="HI543" s="117"/>
      <c r="HJ543" s="117"/>
      <c r="HK543" s="117"/>
      <c r="HL543" s="117"/>
      <c r="HM543" s="117"/>
      <c r="HN543" s="117"/>
      <c r="HO543" s="117"/>
      <c r="HP543" s="117"/>
      <c r="HQ543" s="117"/>
      <c r="HR543" s="117"/>
      <c r="HS543" s="117"/>
      <c r="HT543" s="117"/>
      <c r="HU543" s="117"/>
      <c r="HV543" s="117"/>
      <c r="HW543" s="117"/>
      <c r="HX543" s="117"/>
      <c r="HY543" s="117"/>
      <c r="HZ543" s="117"/>
      <c r="IA543" s="117"/>
      <c r="IB543" s="117"/>
      <c r="IC543" s="117"/>
      <c r="ID543" s="117"/>
      <c r="IE543" s="117"/>
      <c r="IF543" s="117"/>
      <c r="IG543" s="117"/>
      <c r="IH543" s="117"/>
      <c r="II543" s="117"/>
      <c r="IJ543" s="117"/>
      <c r="IK543" s="117"/>
      <c r="IL543" s="117"/>
      <c r="IM543" s="117"/>
      <c r="IN543" s="117"/>
      <c r="IO543" s="117"/>
      <c r="IP543" s="117"/>
      <c r="IQ543" s="117"/>
      <c r="IR543" s="117"/>
      <c r="IS543" s="117"/>
      <c r="IT543" s="117"/>
      <c r="IU543" s="117"/>
      <c r="IV543" s="117"/>
      <c r="IW543" s="117"/>
    </row>
    <row r="544" customFormat="false" ht="12.75" hidden="false" customHeight="false" outlineLevel="0" collapsed="false">
      <c r="A544" s="117"/>
      <c r="L544" s="117"/>
      <c r="M544" s="117"/>
      <c r="N544" s="117"/>
      <c r="O544" s="117"/>
      <c r="P544" s="117"/>
      <c r="Q544" s="117"/>
      <c r="R544" s="117"/>
      <c r="S544" s="117"/>
      <c r="T544" s="117"/>
      <c r="U544" s="117"/>
      <c r="V544" s="117"/>
      <c r="W544" s="117"/>
      <c r="X544" s="117"/>
      <c r="Y544" s="117"/>
      <c r="Z544" s="117"/>
      <c r="AA544" s="117"/>
      <c r="AB544" s="117"/>
      <c r="AC544" s="117"/>
      <c r="AD544" s="117"/>
      <c r="AE544" s="117"/>
      <c r="AF544" s="117"/>
      <c r="AG544" s="117"/>
      <c r="AH544" s="117"/>
      <c r="AI544" s="117"/>
      <c r="AJ544" s="117"/>
      <c r="AK544" s="117"/>
      <c r="AL544" s="117"/>
      <c r="AM544" s="117"/>
      <c r="AN544" s="117"/>
      <c r="AO544" s="117"/>
      <c r="AP544" s="117"/>
      <c r="AQ544" s="117"/>
      <c r="AR544" s="117"/>
      <c r="AS544" s="117"/>
      <c r="AT544" s="117"/>
      <c r="AU544" s="117"/>
      <c r="AV544" s="117"/>
      <c r="AW544" s="117"/>
      <c r="AX544" s="117"/>
      <c r="AY544" s="117"/>
      <c r="AZ544" s="117"/>
      <c r="BA544" s="117"/>
      <c r="BB544" s="117"/>
      <c r="BC544" s="117"/>
      <c r="BD544" s="117"/>
      <c r="BE544" s="117"/>
      <c r="BF544" s="117"/>
      <c r="BG544" s="117"/>
      <c r="BH544" s="117"/>
      <c r="BI544" s="117"/>
      <c r="BJ544" s="117"/>
      <c r="BK544" s="117"/>
      <c r="BL544" s="117"/>
      <c r="BM544" s="117"/>
      <c r="BN544" s="117"/>
      <c r="BO544" s="117"/>
      <c r="BP544" s="117"/>
      <c r="BQ544" s="117"/>
      <c r="BR544" s="117"/>
      <c r="BS544" s="117"/>
      <c r="BT544" s="117"/>
      <c r="BU544" s="117"/>
      <c r="BV544" s="117"/>
      <c r="BW544" s="117"/>
      <c r="BX544" s="117"/>
      <c r="BY544" s="117"/>
      <c r="BZ544" s="117"/>
      <c r="CA544" s="117"/>
      <c r="CB544" s="117"/>
      <c r="CC544" s="117"/>
      <c r="CD544" s="117"/>
      <c r="CE544" s="117"/>
      <c r="CF544" s="117"/>
      <c r="CG544" s="117"/>
      <c r="CH544" s="117"/>
      <c r="CI544" s="117"/>
      <c r="CJ544" s="117"/>
      <c r="CK544" s="117"/>
      <c r="CL544" s="117"/>
      <c r="CM544" s="117"/>
      <c r="CN544" s="117"/>
      <c r="CO544" s="117"/>
      <c r="CP544" s="117"/>
      <c r="CQ544" s="117"/>
      <c r="CR544" s="117"/>
      <c r="CS544" s="117"/>
      <c r="CT544" s="117"/>
      <c r="CU544" s="117"/>
      <c r="CV544" s="117"/>
      <c r="CW544" s="117"/>
      <c r="CX544" s="117"/>
      <c r="CY544" s="117"/>
      <c r="CZ544" s="117"/>
      <c r="DA544" s="117"/>
      <c r="DB544" s="117"/>
      <c r="DC544" s="117"/>
      <c r="DD544" s="117"/>
      <c r="DE544" s="117"/>
      <c r="DF544" s="117"/>
      <c r="DG544" s="117"/>
      <c r="DH544" s="117"/>
      <c r="DI544" s="117"/>
      <c r="DJ544" s="117"/>
      <c r="DK544" s="117"/>
      <c r="DL544" s="117"/>
      <c r="DM544" s="117"/>
      <c r="DN544" s="117"/>
      <c r="DO544" s="117"/>
      <c r="DP544" s="117"/>
      <c r="DQ544" s="117"/>
      <c r="DR544" s="117"/>
      <c r="DS544" s="117"/>
      <c r="DT544" s="117"/>
      <c r="DU544" s="117"/>
      <c r="DV544" s="117"/>
      <c r="DW544" s="117"/>
      <c r="DX544" s="117"/>
      <c r="DY544" s="117"/>
      <c r="DZ544" s="117"/>
      <c r="EA544" s="117"/>
      <c r="EB544" s="117"/>
      <c r="EC544" s="117"/>
      <c r="ED544" s="117"/>
      <c r="EE544" s="117"/>
      <c r="EF544" s="117"/>
      <c r="EG544" s="117"/>
      <c r="EH544" s="117"/>
      <c r="EI544" s="117"/>
      <c r="EJ544" s="117"/>
      <c r="EK544" s="117"/>
      <c r="EL544" s="117"/>
      <c r="EM544" s="117"/>
      <c r="EN544" s="117"/>
      <c r="EO544" s="117"/>
      <c r="EP544" s="117"/>
      <c r="EQ544" s="117"/>
      <c r="ER544" s="117"/>
      <c r="ES544" s="117"/>
      <c r="ET544" s="117"/>
      <c r="EU544" s="117"/>
      <c r="EV544" s="117"/>
      <c r="EW544" s="117"/>
      <c r="EX544" s="117"/>
      <c r="EY544" s="117"/>
      <c r="EZ544" s="117"/>
      <c r="FA544" s="117"/>
      <c r="FB544" s="117"/>
      <c r="FC544" s="117"/>
      <c r="FD544" s="117"/>
      <c r="FE544" s="117"/>
      <c r="FF544" s="117"/>
      <c r="FG544" s="117"/>
      <c r="FH544" s="117"/>
      <c r="FI544" s="117"/>
      <c r="FJ544" s="117"/>
      <c r="FK544" s="117"/>
      <c r="FL544" s="117"/>
      <c r="FM544" s="117"/>
      <c r="FN544" s="117"/>
      <c r="FO544" s="117"/>
      <c r="FP544" s="117"/>
      <c r="FQ544" s="117"/>
      <c r="FR544" s="117"/>
      <c r="FS544" s="117"/>
      <c r="FT544" s="117"/>
      <c r="FU544" s="117"/>
      <c r="FV544" s="117"/>
      <c r="FW544" s="117"/>
      <c r="FX544" s="117"/>
      <c r="FY544" s="117"/>
      <c r="FZ544" s="117"/>
      <c r="GA544" s="117"/>
      <c r="GB544" s="117"/>
      <c r="GC544" s="117"/>
      <c r="GD544" s="117"/>
      <c r="GE544" s="117"/>
      <c r="GF544" s="117"/>
      <c r="GG544" s="117"/>
      <c r="GH544" s="117"/>
      <c r="GI544" s="117"/>
      <c r="GJ544" s="117"/>
      <c r="GK544" s="117"/>
      <c r="GL544" s="117"/>
      <c r="GM544" s="117"/>
      <c r="GN544" s="117"/>
      <c r="GO544" s="117"/>
      <c r="GP544" s="117"/>
      <c r="GQ544" s="117"/>
      <c r="GR544" s="117"/>
      <c r="GS544" s="117"/>
      <c r="GT544" s="117"/>
      <c r="GU544" s="117"/>
      <c r="GV544" s="117"/>
      <c r="GW544" s="117"/>
      <c r="GX544" s="117"/>
      <c r="GY544" s="117"/>
      <c r="GZ544" s="117"/>
      <c r="HA544" s="117"/>
      <c r="HB544" s="117"/>
      <c r="HC544" s="117"/>
      <c r="HD544" s="117"/>
      <c r="HE544" s="117"/>
      <c r="HF544" s="117"/>
      <c r="HG544" s="117"/>
      <c r="HH544" s="117"/>
      <c r="HI544" s="117"/>
      <c r="HJ544" s="117"/>
      <c r="HK544" s="117"/>
      <c r="HL544" s="117"/>
      <c r="HM544" s="117"/>
      <c r="HN544" s="117"/>
      <c r="HO544" s="117"/>
      <c r="HP544" s="117"/>
      <c r="HQ544" s="117"/>
      <c r="HR544" s="117"/>
      <c r="HS544" s="117"/>
      <c r="HT544" s="117"/>
      <c r="HU544" s="117"/>
      <c r="HV544" s="117"/>
      <c r="HW544" s="117"/>
      <c r="HX544" s="117"/>
      <c r="HY544" s="117"/>
      <c r="HZ544" s="117"/>
      <c r="IA544" s="117"/>
      <c r="IB544" s="117"/>
      <c r="IC544" s="117"/>
      <c r="ID544" s="117"/>
      <c r="IE544" s="117"/>
      <c r="IF544" s="117"/>
      <c r="IG544" s="117"/>
      <c r="IH544" s="117"/>
      <c r="II544" s="117"/>
      <c r="IJ544" s="117"/>
      <c r="IK544" s="117"/>
      <c r="IL544" s="117"/>
      <c r="IM544" s="117"/>
      <c r="IN544" s="117"/>
      <c r="IO544" s="117"/>
      <c r="IP544" s="117"/>
      <c r="IQ544" s="117"/>
      <c r="IR544" s="117"/>
      <c r="IS544" s="117"/>
      <c r="IT544" s="117"/>
      <c r="IU544" s="117"/>
      <c r="IV544" s="117"/>
      <c r="IW544" s="117"/>
    </row>
    <row r="545" customFormat="false" ht="12.75" hidden="false" customHeight="false" outlineLevel="0" collapsed="false">
      <c r="A545" s="117"/>
      <c r="L545" s="117"/>
      <c r="M545" s="117"/>
      <c r="N545" s="117"/>
      <c r="O545" s="117"/>
      <c r="P545" s="117"/>
      <c r="Q545" s="117"/>
      <c r="R545" s="117"/>
      <c r="S545" s="117"/>
      <c r="T545" s="117"/>
      <c r="U545" s="117"/>
      <c r="V545" s="117"/>
      <c r="W545" s="117"/>
      <c r="X545" s="117"/>
      <c r="Y545" s="117"/>
      <c r="Z545" s="117"/>
      <c r="AA545" s="117"/>
      <c r="AB545" s="117"/>
      <c r="AC545" s="117"/>
      <c r="AD545" s="117"/>
      <c r="AE545" s="117"/>
      <c r="AF545" s="117"/>
      <c r="AG545" s="117"/>
      <c r="AH545" s="117"/>
      <c r="AI545" s="117"/>
      <c r="AJ545" s="117"/>
      <c r="AK545" s="117"/>
      <c r="AL545" s="117"/>
      <c r="AM545" s="117"/>
      <c r="AN545" s="117"/>
      <c r="AO545" s="117"/>
      <c r="AP545" s="117"/>
      <c r="AQ545" s="117"/>
      <c r="AR545" s="117"/>
      <c r="AS545" s="117"/>
      <c r="AT545" s="117"/>
      <c r="AU545" s="117"/>
      <c r="AV545" s="117"/>
      <c r="AW545" s="117"/>
      <c r="AX545" s="117"/>
      <c r="AY545" s="117"/>
      <c r="AZ545" s="117"/>
      <c r="BA545" s="117"/>
      <c r="BB545" s="117"/>
      <c r="BC545" s="117"/>
      <c r="BD545" s="117"/>
      <c r="BE545" s="117"/>
      <c r="BF545" s="117"/>
      <c r="BG545" s="117"/>
      <c r="BH545" s="117"/>
      <c r="BI545" s="117"/>
      <c r="BJ545" s="117"/>
      <c r="BK545" s="117"/>
      <c r="BL545" s="117"/>
      <c r="BM545" s="117"/>
      <c r="BN545" s="117"/>
      <c r="BO545" s="117"/>
      <c r="BP545" s="117"/>
      <c r="BQ545" s="117"/>
      <c r="BR545" s="117"/>
      <c r="BS545" s="117"/>
      <c r="BT545" s="117"/>
      <c r="BU545" s="117"/>
      <c r="BV545" s="117"/>
      <c r="BW545" s="117"/>
      <c r="BX545" s="117"/>
      <c r="BY545" s="117"/>
      <c r="BZ545" s="117"/>
      <c r="CA545" s="117"/>
      <c r="CB545" s="117"/>
      <c r="CC545" s="117"/>
      <c r="CD545" s="117"/>
      <c r="CE545" s="117"/>
      <c r="CF545" s="117"/>
      <c r="CG545" s="117"/>
      <c r="CH545" s="117"/>
      <c r="CI545" s="117"/>
      <c r="CJ545" s="117"/>
      <c r="CK545" s="117"/>
      <c r="CL545" s="117"/>
      <c r="CM545" s="117"/>
      <c r="CN545" s="117"/>
      <c r="CO545" s="117"/>
      <c r="CP545" s="117"/>
      <c r="CQ545" s="117"/>
      <c r="CR545" s="117"/>
      <c r="CS545" s="117"/>
      <c r="CT545" s="117"/>
      <c r="CU545" s="117"/>
      <c r="CV545" s="117"/>
      <c r="CW545" s="117"/>
      <c r="CX545" s="117"/>
      <c r="CY545" s="117"/>
      <c r="CZ545" s="117"/>
      <c r="DA545" s="117"/>
      <c r="DB545" s="117"/>
      <c r="DC545" s="117"/>
      <c r="DD545" s="117"/>
      <c r="DE545" s="117"/>
      <c r="DF545" s="117"/>
      <c r="DG545" s="117"/>
      <c r="DH545" s="117"/>
      <c r="DI545" s="117"/>
      <c r="DJ545" s="117"/>
      <c r="DK545" s="117"/>
      <c r="DL545" s="117"/>
      <c r="DM545" s="117"/>
      <c r="DN545" s="117"/>
      <c r="DO545" s="117"/>
      <c r="DP545" s="117"/>
      <c r="DQ545" s="117"/>
      <c r="DR545" s="117"/>
      <c r="DS545" s="117"/>
      <c r="DT545" s="117"/>
      <c r="DU545" s="117"/>
      <c r="DV545" s="117"/>
      <c r="DW545" s="117"/>
      <c r="DX545" s="117"/>
      <c r="DY545" s="117"/>
      <c r="DZ545" s="117"/>
      <c r="EA545" s="117"/>
      <c r="EB545" s="117"/>
      <c r="EC545" s="117"/>
      <c r="ED545" s="117"/>
      <c r="EE545" s="117"/>
      <c r="EF545" s="117"/>
      <c r="EG545" s="117"/>
      <c r="EH545" s="117"/>
      <c r="EI545" s="117"/>
      <c r="EJ545" s="117"/>
      <c r="EK545" s="117"/>
      <c r="EL545" s="117"/>
      <c r="EM545" s="117"/>
      <c r="EN545" s="117"/>
      <c r="EO545" s="117"/>
      <c r="EP545" s="117"/>
      <c r="EQ545" s="117"/>
      <c r="ER545" s="117"/>
      <c r="ES545" s="117"/>
      <c r="ET545" s="117"/>
      <c r="EU545" s="117"/>
      <c r="EV545" s="117"/>
      <c r="EW545" s="117"/>
      <c r="EX545" s="117"/>
      <c r="EY545" s="117"/>
      <c r="EZ545" s="117"/>
      <c r="FA545" s="117"/>
      <c r="FB545" s="117"/>
      <c r="FC545" s="117"/>
      <c r="FD545" s="117"/>
      <c r="FE545" s="117"/>
      <c r="FF545" s="117"/>
      <c r="FG545" s="117"/>
      <c r="FH545" s="117"/>
      <c r="FI545" s="117"/>
      <c r="FJ545" s="117"/>
      <c r="FK545" s="117"/>
      <c r="FL545" s="117"/>
      <c r="FM545" s="117"/>
      <c r="FN545" s="117"/>
      <c r="FO545" s="117"/>
      <c r="FP545" s="117"/>
      <c r="FQ545" s="117"/>
      <c r="FR545" s="117"/>
      <c r="FS545" s="117"/>
      <c r="FT545" s="117"/>
      <c r="FU545" s="117"/>
      <c r="FV545" s="117"/>
      <c r="FW545" s="117"/>
      <c r="FX545" s="117"/>
      <c r="FY545" s="117"/>
      <c r="FZ545" s="117"/>
      <c r="GA545" s="117"/>
      <c r="GB545" s="117"/>
      <c r="GC545" s="117"/>
      <c r="GD545" s="117"/>
      <c r="GE545" s="117"/>
      <c r="GF545" s="117"/>
      <c r="GG545" s="117"/>
      <c r="GH545" s="117"/>
      <c r="GI545" s="117"/>
      <c r="GJ545" s="117"/>
      <c r="GK545" s="117"/>
      <c r="GL545" s="117"/>
      <c r="GM545" s="117"/>
      <c r="GN545" s="117"/>
      <c r="GO545" s="117"/>
      <c r="GP545" s="117"/>
      <c r="GQ545" s="117"/>
      <c r="GR545" s="117"/>
      <c r="GS545" s="117"/>
      <c r="GT545" s="117"/>
      <c r="GU545" s="117"/>
      <c r="GV545" s="117"/>
      <c r="GW545" s="117"/>
      <c r="GX545" s="117"/>
      <c r="GY545" s="117"/>
      <c r="GZ545" s="117"/>
      <c r="HA545" s="117"/>
      <c r="HB545" s="117"/>
      <c r="HC545" s="117"/>
      <c r="HD545" s="117"/>
      <c r="HE545" s="117"/>
      <c r="HF545" s="117"/>
      <c r="HG545" s="117"/>
      <c r="HH545" s="117"/>
      <c r="HI545" s="117"/>
      <c r="HJ545" s="117"/>
      <c r="HK545" s="117"/>
      <c r="HL545" s="117"/>
      <c r="HM545" s="117"/>
      <c r="HN545" s="117"/>
      <c r="HO545" s="117"/>
      <c r="HP545" s="117"/>
      <c r="HQ545" s="117"/>
      <c r="HR545" s="117"/>
      <c r="HS545" s="117"/>
      <c r="HT545" s="117"/>
      <c r="HU545" s="117"/>
      <c r="HV545" s="117"/>
      <c r="HW545" s="117"/>
      <c r="HX545" s="117"/>
      <c r="HY545" s="117"/>
      <c r="HZ545" s="117"/>
      <c r="IA545" s="117"/>
      <c r="IB545" s="117"/>
      <c r="IC545" s="117"/>
      <c r="ID545" s="117"/>
      <c r="IE545" s="117"/>
      <c r="IF545" s="117"/>
      <c r="IG545" s="117"/>
      <c r="IH545" s="117"/>
      <c r="II545" s="117"/>
      <c r="IJ545" s="117"/>
      <c r="IK545" s="117"/>
      <c r="IL545" s="117"/>
      <c r="IM545" s="117"/>
      <c r="IN545" s="117"/>
      <c r="IO545" s="117"/>
      <c r="IP545" s="117"/>
      <c r="IQ545" s="117"/>
      <c r="IR545" s="117"/>
      <c r="IS545" s="117"/>
      <c r="IT545" s="117"/>
      <c r="IU545" s="117"/>
      <c r="IV545" s="117"/>
      <c r="IW545" s="117"/>
    </row>
    <row r="546" customFormat="false" ht="12.75" hidden="false" customHeight="false" outlineLevel="0" collapsed="false">
      <c r="A546" s="117"/>
      <c r="L546" s="117"/>
      <c r="M546" s="117"/>
      <c r="N546" s="117"/>
      <c r="O546" s="117"/>
      <c r="P546" s="117"/>
      <c r="Q546" s="117"/>
      <c r="R546" s="117"/>
      <c r="S546" s="117"/>
      <c r="T546" s="117"/>
      <c r="U546" s="117"/>
      <c r="V546" s="117"/>
      <c r="W546" s="117"/>
      <c r="X546" s="117"/>
      <c r="Y546" s="117"/>
      <c r="Z546" s="117"/>
      <c r="AA546" s="117"/>
      <c r="AB546" s="117"/>
      <c r="AC546" s="117"/>
      <c r="AD546" s="117"/>
      <c r="AE546" s="117"/>
      <c r="AF546" s="117"/>
      <c r="AG546" s="117"/>
      <c r="AH546" s="117"/>
      <c r="AI546" s="117"/>
      <c r="AJ546" s="117"/>
      <c r="AK546" s="117"/>
      <c r="AL546" s="117"/>
      <c r="AM546" s="117"/>
      <c r="AN546" s="117"/>
      <c r="AO546" s="117"/>
      <c r="AP546" s="117"/>
      <c r="AQ546" s="117"/>
      <c r="AR546" s="117"/>
      <c r="AS546" s="117"/>
      <c r="AT546" s="117"/>
      <c r="AU546" s="117"/>
      <c r="AV546" s="117"/>
      <c r="AW546" s="117"/>
      <c r="AX546" s="117"/>
      <c r="AY546" s="117"/>
      <c r="AZ546" s="117"/>
      <c r="BA546" s="117"/>
      <c r="BB546" s="117"/>
      <c r="BC546" s="117"/>
      <c r="BD546" s="117"/>
      <c r="BE546" s="117"/>
      <c r="BF546" s="117"/>
      <c r="BG546" s="117"/>
      <c r="BH546" s="117"/>
      <c r="BI546" s="117"/>
      <c r="BJ546" s="117"/>
      <c r="BK546" s="117"/>
      <c r="BL546" s="117"/>
      <c r="BM546" s="117"/>
      <c r="BN546" s="117"/>
      <c r="BO546" s="117"/>
      <c r="BP546" s="117"/>
      <c r="BQ546" s="117"/>
      <c r="BR546" s="117"/>
      <c r="BS546" s="117"/>
      <c r="BT546" s="117"/>
      <c r="BU546" s="117"/>
      <c r="BV546" s="117"/>
      <c r="BW546" s="117"/>
      <c r="BX546" s="117"/>
      <c r="BY546" s="117"/>
      <c r="BZ546" s="117"/>
      <c r="CA546" s="117"/>
      <c r="CB546" s="117"/>
      <c r="CC546" s="117"/>
      <c r="CD546" s="117"/>
      <c r="CE546" s="117"/>
      <c r="CF546" s="117"/>
      <c r="CG546" s="117"/>
      <c r="CH546" s="117"/>
      <c r="CI546" s="117"/>
      <c r="CJ546" s="117"/>
      <c r="CK546" s="117"/>
      <c r="CL546" s="117"/>
      <c r="CM546" s="117"/>
      <c r="CN546" s="117"/>
      <c r="CO546" s="117"/>
      <c r="CP546" s="117"/>
      <c r="CQ546" s="117"/>
      <c r="CR546" s="117"/>
      <c r="CS546" s="117"/>
      <c r="CT546" s="117"/>
      <c r="CU546" s="117"/>
      <c r="CV546" s="117"/>
      <c r="CW546" s="117"/>
      <c r="CX546" s="117"/>
      <c r="CY546" s="117"/>
      <c r="CZ546" s="117"/>
      <c r="DA546" s="117"/>
      <c r="DB546" s="117"/>
      <c r="DC546" s="117"/>
      <c r="DD546" s="117"/>
      <c r="DE546" s="117"/>
      <c r="DF546" s="117"/>
      <c r="DG546" s="117"/>
      <c r="DH546" s="117"/>
      <c r="DI546" s="117"/>
      <c r="DJ546" s="117"/>
      <c r="DK546" s="117"/>
      <c r="DL546" s="117"/>
      <c r="DM546" s="117"/>
      <c r="DN546" s="117"/>
      <c r="DO546" s="117"/>
      <c r="DP546" s="117"/>
      <c r="DQ546" s="117"/>
      <c r="DR546" s="117"/>
      <c r="DS546" s="117"/>
      <c r="DT546" s="117"/>
      <c r="DU546" s="117"/>
      <c r="DV546" s="117"/>
      <c r="DW546" s="117"/>
      <c r="DX546" s="117"/>
      <c r="DY546" s="117"/>
      <c r="DZ546" s="117"/>
      <c r="EA546" s="117"/>
      <c r="EB546" s="117"/>
      <c r="EC546" s="117"/>
      <c r="ED546" s="117"/>
      <c r="EE546" s="117"/>
      <c r="EF546" s="117"/>
      <c r="EG546" s="117"/>
      <c r="EH546" s="117"/>
      <c r="EI546" s="117"/>
      <c r="EJ546" s="117"/>
      <c r="EK546" s="117"/>
      <c r="EL546" s="117"/>
      <c r="EM546" s="117"/>
      <c r="EN546" s="117"/>
      <c r="EO546" s="117"/>
      <c r="EP546" s="117"/>
      <c r="EQ546" s="117"/>
      <c r="ER546" s="117"/>
      <c r="ES546" s="117"/>
      <c r="ET546" s="117"/>
      <c r="EU546" s="117"/>
      <c r="EV546" s="117"/>
      <c r="EW546" s="117"/>
      <c r="EX546" s="117"/>
      <c r="EY546" s="117"/>
      <c r="EZ546" s="117"/>
      <c r="FA546" s="117"/>
      <c r="FB546" s="117"/>
      <c r="FC546" s="117"/>
      <c r="FD546" s="117"/>
      <c r="FE546" s="117"/>
      <c r="FF546" s="117"/>
      <c r="FG546" s="117"/>
      <c r="FH546" s="117"/>
      <c r="FI546" s="117"/>
      <c r="FJ546" s="117"/>
      <c r="FK546" s="117"/>
      <c r="FL546" s="117"/>
      <c r="FM546" s="117"/>
      <c r="FN546" s="117"/>
      <c r="FO546" s="117"/>
      <c r="FP546" s="117"/>
      <c r="FQ546" s="117"/>
      <c r="FR546" s="117"/>
      <c r="FS546" s="117"/>
      <c r="FT546" s="117"/>
      <c r="FU546" s="117"/>
      <c r="FV546" s="117"/>
      <c r="FW546" s="117"/>
      <c r="FX546" s="117"/>
      <c r="FY546" s="117"/>
      <c r="FZ546" s="117"/>
      <c r="GA546" s="117"/>
      <c r="GB546" s="117"/>
      <c r="GC546" s="117"/>
      <c r="GD546" s="117"/>
      <c r="GE546" s="117"/>
      <c r="GF546" s="117"/>
      <c r="GG546" s="117"/>
      <c r="GH546" s="117"/>
      <c r="GI546" s="117"/>
      <c r="GJ546" s="117"/>
      <c r="GK546" s="117"/>
      <c r="GL546" s="117"/>
      <c r="GM546" s="117"/>
      <c r="GN546" s="117"/>
      <c r="GO546" s="117"/>
      <c r="GP546" s="117"/>
      <c r="GQ546" s="117"/>
      <c r="GR546" s="117"/>
      <c r="GS546" s="117"/>
      <c r="GT546" s="117"/>
      <c r="GU546" s="117"/>
      <c r="GV546" s="117"/>
      <c r="GW546" s="117"/>
      <c r="GX546" s="117"/>
      <c r="GY546" s="117"/>
      <c r="GZ546" s="117"/>
      <c r="HA546" s="117"/>
      <c r="HB546" s="117"/>
      <c r="HC546" s="117"/>
      <c r="HD546" s="117"/>
      <c r="HE546" s="117"/>
      <c r="HF546" s="117"/>
      <c r="HG546" s="117"/>
      <c r="HH546" s="117"/>
      <c r="HI546" s="117"/>
      <c r="HJ546" s="117"/>
      <c r="HK546" s="117"/>
      <c r="HL546" s="117"/>
      <c r="HM546" s="117"/>
      <c r="HN546" s="117"/>
      <c r="HO546" s="117"/>
      <c r="HP546" s="117"/>
      <c r="HQ546" s="117"/>
      <c r="HR546" s="117"/>
      <c r="HS546" s="117"/>
      <c r="HT546" s="117"/>
      <c r="HU546" s="117"/>
      <c r="HV546" s="117"/>
      <c r="HW546" s="117"/>
      <c r="HX546" s="117"/>
      <c r="HY546" s="117"/>
      <c r="HZ546" s="117"/>
      <c r="IA546" s="117"/>
      <c r="IB546" s="117"/>
      <c r="IC546" s="117"/>
      <c r="ID546" s="117"/>
      <c r="IE546" s="117"/>
      <c r="IF546" s="117"/>
      <c r="IG546" s="117"/>
      <c r="IH546" s="117"/>
      <c r="II546" s="117"/>
      <c r="IJ546" s="117"/>
      <c r="IK546" s="117"/>
      <c r="IL546" s="117"/>
      <c r="IM546" s="117"/>
      <c r="IN546" s="117"/>
      <c r="IO546" s="117"/>
      <c r="IP546" s="117"/>
      <c r="IQ546" s="117"/>
      <c r="IR546" s="117"/>
      <c r="IS546" s="117"/>
      <c r="IT546" s="117"/>
      <c r="IU546" s="117"/>
      <c r="IV546" s="117"/>
      <c r="IW546" s="117"/>
    </row>
    <row r="547" customFormat="false" ht="12.75" hidden="false" customHeight="false" outlineLevel="0" collapsed="false">
      <c r="A547" s="117"/>
      <c r="L547" s="117"/>
      <c r="M547" s="117"/>
      <c r="N547" s="117"/>
      <c r="O547" s="117"/>
      <c r="P547" s="117"/>
      <c r="Q547" s="117"/>
      <c r="R547" s="117"/>
      <c r="S547" s="117"/>
      <c r="T547" s="117"/>
      <c r="U547" s="117"/>
      <c r="V547" s="117"/>
      <c r="W547" s="117"/>
      <c r="X547" s="117"/>
      <c r="Y547" s="117"/>
      <c r="Z547" s="117"/>
      <c r="AA547" s="117"/>
      <c r="AB547" s="117"/>
      <c r="AC547" s="117"/>
      <c r="AD547" s="117"/>
      <c r="AE547" s="117"/>
      <c r="AF547" s="117"/>
      <c r="AG547" s="117"/>
      <c r="AH547" s="117"/>
      <c r="AI547" s="117"/>
      <c r="AJ547" s="117"/>
      <c r="AK547" s="117"/>
      <c r="AL547" s="117"/>
      <c r="AM547" s="117"/>
      <c r="AN547" s="117"/>
      <c r="AO547" s="117"/>
      <c r="AP547" s="117"/>
      <c r="AQ547" s="117"/>
      <c r="AR547" s="117"/>
      <c r="AS547" s="117"/>
      <c r="AT547" s="117"/>
      <c r="AU547" s="117"/>
      <c r="AV547" s="117"/>
      <c r="AW547" s="117"/>
      <c r="AX547" s="117"/>
      <c r="AY547" s="117"/>
      <c r="AZ547" s="117"/>
      <c r="BA547" s="117"/>
      <c r="BB547" s="117"/>
      <c r="BC547" s="117"/>
      <c r="BD547" s="117"/>
      <c r="BE547" s="117"/>
      <c r="BF547" s="117"/>
      <c r="BG547" s="117"/>
      <c r="BH547" s="117"/>
      <c r="BI547" s="117"/>
      <c r="BJ547" s="117"/>
      <c r="BK547" s="117"/>
      <c r="BL547" s="117"/>
      <c r="BM547" s="117"/>
      <c r="BN547" s="117"/>
      <c r="BO547" s="117"/>
      <c r="BP547" s="117"/>
      <c r="BQ547" s="117"/>
      <c r="BR547" s="117"/>
      <c r="BS547" s="117"/>
      <c r="BT547" s="117"/>
      <c r="BU547" s="117"/>
      <c r="BV547" s="117"/>
      <c r="BW547" s="117"/>
      <c r="BX547" s="117"/>
      <c r="BY547" s="117"/>
      <c r="BZ547" s="117"/>
      <c r="CA547" s="117"/>
      <c r="CB547" s="117"/>
      <c r="CC547" s="117"/>
      <c r="CD547" s="117"/>
      <c r="CE547" s="117"/>
      <c r="CF547" s="117"/>
      <c r="CG547" s="117"/>
      <c r="CH547" s="117"/>
      <c r="CI547" s="117"/>
      <c r="CJ547" s="117"/>
      <c r="CK547" s="117"/>
      <c r="CL547" s="117"/>
      <c r="CM547" s="117"/>
      <c r="CN547" s="117"/>
      <c r="CO547" s="117"/>
      <c r="CP547" s="117"/>
      <c r="CQ547" s="117"/>
      <c r="CR547" s="117"/>
      <c r="CS547" s="117"/>
      <c r="CT547" s="117"/>
      <c r="CU547" s="117"/>
      <c r="CV547" s="117"/>
      <c r="CW547" s="117"/>
      <c r="CX547" s="117"/>
      <c r="CY547" s="117"/>
      <c r="CZ547" s="117"/>
      <c r="DA547" s="117"/>
      <c r="DB547" s="117"/>
      <c r="DC547" s="117"/>
      <c r="DD547" s="117"/>
      <c r="DE547" s="117"/>
      <c r="DF547" s="117"/>
      <c r="DG547" s="117"/>
      <c r="DH547" s="117"/>
      <c r="DI547" s="117"/>
      <c r="DJ547" s="117"/>
      <c r="DK547" s="117"/>
      <c r="DL547" s="117"/>
      <c r="DM547" s="117"/>
      <c r="DN547" s="117"/>
      <c r="DO547" s="117"/>
      <c r="DP547" s="117"/>
      <c r="DQ547" s="117"/>
      <c r="DR547" s="117"/>
      <c r="DS547" s="117"/>
      <c r="DT547" s="117"/>
      <c r="DU547" s="117"/>
      <c r="DV547" s="117"/>
      <c r="DW547" s="117"/>
      <c r="DX547" s="117"/>
      <c r="DY547" s="117"/>
      <c r="DZ547" s="117"/>
      <c r="EA547" s="117"/>
      <c r="EB547" s="117"/>
      <c r="EC547" s="117"/>
      <c r="ED547" s="117"/>
      <c r="EE547" s="117"/>
      <c r="EF547" s="117"/>
      <c r="EG547" s="117"/>
      <c r="EH547" s="117"/>
      <c r="EI547" s="117"/>
      <c r="EJ547" s="117"/>
      <c r="EK547" s="117"/>
      <c r="EL547" s="117"/>
      <c r="EM547" s="117"/>
      <c r="EN547" s="117"/>
      <c r="EO547" s="117"/>
      <c r="EP547" s="117"/>
      <c r="EQ547" s="117"/>
      <c r="ER547" s="117"/>
      <c r="ES547" s="117"/>
      <c r="ET547" s="117"/>
      <c r="EU547" s="117"/>
      <c r="EV547" s="117"/>
      <c r="EW547" s="117"/>
      <c r="EX547" s="117"/>
      <c r="EY547" s="117"/>
      <c r="EZ547" s="117"/>
      <c r="FA547" s="117"/>
      <c r="FB547" s="117"/>
      <c r="FC547" s="117"/>
      <c r="FD547" s="117"/>
      <c r="FE547" s="117"/>
      <c r="FF547" s="117"/>
      <c r="FG547" s="117"/>
      <c r="FH547" s="117"/>
      <c r="FI547" s="117"/>
      <c r="FJ547" s="117"/>
      <c r="FK547" s="117"/>
      <c r="FL547" s="117"/>
      <c r="FM547" s="117"/>
      <c r="FN547" s="117"/>
      <c r="FO547" s="117"/>
      <c r="FP547" s="117"/>
      <c r="FQ547" s="117"/>
      <c r="FR547" s="117"/>
      <c r="FS547" s="117"/>
      <c r="FT547" s="117"/>
      <c r="FU547" s="117"/>
      <c r="FV547" s="117"/>
      <c r="FW547" s="117"/>
      <c r="FX547" s="117"/>
      <c r="FY547" s="117"/>
      <c r="FZ547" s="117"/>
      <c r="GA547" s="117"/>
      <c r="GB547" s="117"/>
      <c r="GC547" s="117"/>
      <c r="GD547" s="117"/>
      <c r="GE547" s="117"/>
      <c r="GF547" s="117"/>
      <c r="GG547" s="117"/>
      <c r="GH547" s="117"/>
      <c r="GI547" s="117"/>
      <c r="GJ547" s="117"/>
      <c r="GK547" s="117"/>
      <c r="GL547" s="117"/>
      <c r="GM547" s="117"/>
      <c r="GN547" s="117"/>
      <c r="GO547" s="117"/>
      <c r="GP547" s="117"/>
      <c r="GQ547" s="117"/>
      <c r="GR547" s="117"/>
      <c r="GS547" s="117"/>
      <c r="GT547" s="117"/>
      <c r="GU547" s="117"/>
      <c r="GV547" s="117"/>
      <c r="GW547" s="117"/>
      <c r="GX547" s="117"/>
      <c r="GY547" s="117"/>
      <c r="GZ547" s="117"/>
      <c r="HA547" s="117"/>
      <c r="HB547" s="117"/>
      <c r="HC547" s="117"/>
      <c r="HD547" s="117"/>
      <c r="HE547" s="117"/>
      <c r="HF547" s="117"/>
      <c r="HG547" s="117"/>
      <c r="HH547" s="117"/>
      <c r="HI547" s="117"/>
      <c r="HJ547" s="117"/>
      <c r="HK547" s="117"/>
      <c r="HL547" s="117"/>
      <c r="HM547" s="117"/>
      <c r="HN547" s="117"/>
      <c r="HO547" s="117"/>
      <c r="HP547" s="117"/>
      <c r="HQ547" s="117"/>
      <c r="HR547" s="117"/>
      <c r="HS547" s="117"/>
      <c r="HT547" s="117"/>
      <c r="HU547" s="117"/>
      <c r="HV547" s="117"/>
      <c r="HW547" s="117"/>
      <c r="HX547" s="117"/>
      <c r="HY547" s="117"/>
      <c r="HZ547" s="117"/>
      <c r="IA547" s="117"/>
      <c r="IB547" s="117"/>
      <c r="IC547" s="117"/>
      <c r="ID547" s="117"/>
      <c r="IE547" s="117"/>
      <c r="IF547" s="117"/>
      <c r="IG547" s="117"/>
      <c r="IH547" s="117"/>
      <c r="II547" s="117"/>
      <c r="IJ547" s="117"/>
      <c r="IK547" s="117"/>
      <c r="IL547" s="117"/>
      <c r="IM547" s="117"/>
      <c r="IN547" s="117"/>
      <c r="IO547" s="117"/>
      <c r="IP547" s="117"/>
      <c r="IQ547" s="117"/>
      <c r="IR547" s="117"/>
      <c r="IS547" s="117"/>
      <c r="IT547" s="117"/>
      <c r="IU547" s="117"/>
      <c r="IV547" s="117"/>
      <c r="IW547" s="117"/>
    </row>
    <row r="548" customFormat="false" ht="12.75" hidden="false" customHeight="false" outlineLevel="0" collapsed="false">
      <c r="A548" s="117"/>
      <c r="L548" s="117"/>
      <c r="M548" s="117"/>
      <c r="N548" s="117"/>
      <c r="O548" s="117"/>
      <c r="P548" s="117"/>
      <c r="Q548" s="117"/>
      <c r="R548" s="117"/>
      <c r="S548" s="117"/>
      <c r="T548" s="117"/>
      <c r="U548" s="117"/>
      <c r="V548" s="117"/>
      <c r="W548" s="117"/>
      <c r="X548" s="117"/>
      <c r="Y548" s="117"/>
      <c r="Z548" s="117"/>
      <c r="AA548" s="117"/>
      <c r="AB548" s="117"/>
      <c r="AC548" s="117"/>
      <c r="AD548" s="117"/>
      <c r="AE548" s="117"/>
      <c r="AF548" s="117"/>
      <c r="AG548" s="117"/>
      <c r="AH548" s="117"/>
      <c r="AI548" s="117"/>
      <c r="AJ548" s="117"/>
      <c r="AK548" s="117"/>
      <c r="AL548" s="117"/>
      <c r="AM548" s="117"/>
      <c r="AN548" s="117"/>
      <c r="AO548" s="117"/>
      <c r="AP548" s="117"/>
      <c r="AQ548" s="117"/>
      <c r="AR548" s="117"/>
      <c r="AS548" s="117"/>
      <c r="AT548" s="117"/>
      <c r="AU548" s="117"/>
      <c r="AV548" s="117"/>
      <c r="AW548" s="117"/>
      <c r="AX548" s="117"/>
      <c r="AY548" s="117"/>
      <c r="AZ548" s="117"/>
      <c r="BA548" s="117"/>
      <c r="BB548" s="117"/>
      <c r="BC548" s="117"/>
      <c r="BD548" s="117"/>
      <c r="BE548" s="117"/>
      <c r="BF548" s="117"/>
      <c r="BG548" s="117"/>
      <c r="BH548" s="117"/>
      <c r="BI548" s="117"/>
      <c r="BJ548" s="117"/>
      <c r="BK548" s="117"/>
      <c r="BL548" s="117"/>
      <c r="BM548" s="117"/>
      <c r="BN548" s="117"/>
      <c r="BO548" s="117"/>
      <c r="BP548" s="117"/>
      <c r="BQ548" s="117"/>
      <c r="BR548" s="117"/>
      <c r="BS548" s="117"/>
      <c r="BT548" s="117"/>
      <c r="BU548" s="117"/>
      <c r="BV548" s="117"/>
      <c r="BW548" s="117"/>
      <c r="BX548" s="117"/>
      <c r="BY548" s="117"/>
      <c r="BZ548" s="117"/>
      <c r="CA548" s="117"/>
      <c r="CB548" s="117"/>
      <c r="CC548" s="117"/>
      <c r="CD548" s="117"/>
      <c r="CE548" s="117"/>
      <c r="CF548" s="117"/>
      <c r="CG548" s="117"/>
      <c r="CH548" s="117"/>
      <c r="CI548" s="117"/>
      <c r="CJ548" s="117"/>
      <c r="CK548" s="117"/>
      <c r="CL548" s="117"/>
      <c r="CM548" s="117"/>
      <c r="CN548" s="117"/>
      <c r="CO548" s="117"/>
      <c r="CP548" s="117"/>
      <c r="CQ548" s="117"/>
      <c r="CR548" s="117"/>
      <c r="CS548" s="117"/>
      <c r="CT548" s="117"/>
      <c r="CU548" s="117"/>
      <c r="CV548" s="117"/>
      <c r="CW548" s="117"/>
      <c r="CX548" s="117"/>
      <c r="CY548" s="117"/>
      <c r="CZ548" s="117"/>
      <c r="DA548" s="117"/>
      <c r="DB548" s="117"/>
      <c r="DC548" s="117"/>
      <c r="DD548" s="117"/>
      <c r="DE548" s="117"/>
      <c r="DF548" s="117"/>
      <c r="DG548" s="117"/>
      <c r="DH548" s="117"/>
      <c r="DI548" s="117"/>
      <c r="DJ548" s="117"/>
      <c r="DK548" s="117"/>
      <c r="DL548" s="117"/>
      <c r="DM548" s="117"/>
      <c r="DN548" s="117"/>
      <c r="DO548" s="117"/>
      <c r="DP548" s="117"/>
      <c r="DQ548" s="117"/>
      <c r="DR548" s="117"/>
      <c r="DS548" s="117"/>
      <c r="DT548" s="117"/>
      <c r="DU548" s="117"/>
      <c r="DV548" s="117"/>
      <c r="DW548" s="117"/>
      <c r="DX548" s="117"/>
      <c r="DY548" s="117"/>
      <c r="DZ548" s="117"/>
      <c r="EA548" s="117"/>
      <c r="EB548" s="117"/>
      <c r="EC548" s="117"/>
      <c r="ED548" s="117"/>
      <c r="EE548" s="117"/>
      <c r="EF548" s="117"/>
      <c r="EG548" s="117"/>
      <c r="EH548" s="117"/>
      <c r="EI548" s="117"/>
      <c r="EJ548" s="117"/>
      <c r="EK548" s="117"/>
      <c r="EL548" s="117"/>
      <c r="EM548" s="117"/>
      <c r="EN548" s="117"/>
      <c r="EO548" s="117"/>
      <c r="EP548" s="117"/>
      <c r="EQ548" s="117"/>
      <c r="ER548" s="117"/>
      <c r="ES548" s="117"/>
      <c r="ET548" s="117"/>
      <c r="EU548" s="117"/>
      <c r="EV548" s="117"/>
      <c r="EW548" s="117"/>
      <c r="EX548" s="117"/>
      <c r="EY548" s="117"/>
      <c r="EZ548" s="117"/>
      <c r="FA548" s="117"/>
      <c r="FB548" s="117"/>
      <c r="FC548" s="117"/>
      <c r="FD548" s="117"/>
      <c r="FE548" s="117"/>
      <c r="FF548" s="117"/>
      <c r="FG548" s="117"/>
      <c r="FH548" s="117"/>
      <c r="FI548" s="117"/>
      <c r="FJ548" s="117"/>
      <c r="FK548" s="117"/>
      <c r="FL548" s="117"/>
      <c r="FM548" s="117"/>
      <c r="FN548" s="117"/>
      <c r="FO548" s="117"/>
      <c r="FP548" s="117"/>
      <c r="FQ548" s="117"/>
      <c r="FR548" s="117"/>
      <c r="FS548" s="117"/>
      <c r="FT548" s="117"/>
      <c r="FU548" s="117"/>
      <c r="FV548" s="117"/>
      <c r="FW548" s="117"/>
      <c r="FX548" s="117"/>
      <c r="FY548" s="117"/>
      <c r="FZ548" s="117"/>
      <c r="GA548" s="117"/>
      <c r="GB548" s="117"/>
      <c r="GC548" s="117"/>
      <c r="GD548" s="117"/>
      <c r="GE548" s="117"/>
      <c r="GF548" s="117"/>
      <c r="GG548" s="117"/>
      <c r="GH548" s="117"/>
      <c r="GI548" s="117"/>
      <c r="GJ548" s="117"/>
      <c r="GK548" s="117"/>
      <c r="GL548" s="117"/>
      <c r="GM548" s="117"/>
      <c r="GN548" s="117"/>
      <c r="GO548" s="117"/>
      <c r="GP548" s="117"/>
      <c r="GQ548" s="117"/>
      <c r="GR548" s="117"/>
      <c r="GS548" s="117"/>
      <c r="GT548" s="117"/>
      <c r="GU548" s="117"/>
      <c r="GV548" s="117"/>
      <c r="GW548" s="117"/>
      <c r="GX548" s="117"/>
      <c r="GY548" s="117"/>
      <c r="GZ548" s="117"/>
      <c r="HA548" s="117"/>
      <c r="HB548" s="117"/>
      <c r="HC548" s="117"/>
      <c r="HD548" s="117"/>
      <c r="HE548" s="117"/>
      <c r="HF548" s="117"/>
      <c r="HG548" s="117"/>
      <c r="HH548" s="117"/>
      <c r="HI548" s="117"/>
      <c r="HJ548" s="117"/>
      <c r="HK548" s="117"/>
      <c r="HL548" s="117"/>
      <c r="HM548" s="117"/>
      <c r="HN548" s="117"/>
      <c r="HO548" s="117"/>
      <c r="HP548" s="117"/>
      <c r="HQ548" s="117"/>
      <c r="HR548" s="117"/>
      <c r="HS548" s="117"/>
      <c r="HT548" s="117"/>
      <c r="HU548" s="117"/>
      <c r="HV548" s="117"/>
      <c r="HW548" s="117"/>
      <c r="HX548" s="117"/>
      <c r="HY548" s="117"/>
      <c r="HZ548" s="117"/>
      <c r="IA548" s="117"/>
      <c r="IB548" s="117"/>
      <c r="IC548" s="117"/>
      <c r="ID548" s="117"/>
      <c r="IE548" s="117"/>
      <c r="IF548" s="117"/>
      <c r="IG548" s="117"/>
      <c r="IH548" s="117"/>
      <c r="II548" s="117"/>
      <c r="IJ548" s="117"/>
      <c r="IK548" s="117"/>
      <c r="IL548" s="117"/>
      <c r="IM548" s="117"/>
      <c r="IN548" s="117"/>
      <c r="IO548" s="117"/>
      <c r="IP548" s="117"/>
      <c r="IQ548" s="117"/>
      <c r="IR548" s="117"/>
      <c r="IS548" s="117"/>
      <c r="IT548" s="117"/>
      <c r="IU548" s="117"/>
      <c r="IV548" s="117"/>
      <c r="IW548" s="117"/>
    </row>
    <row r="549" customFormat="false" ht="12.75" hidden="false" customHeight="false" outlineLevel="0" collapsed="false">
      <c r="A549" s="117"/>
      <c r="L549" s="117"/>
      <c r="M549" s="117"/>
      <c r="N549" s="117"/>
      <c r="O549" s="117"/>
      <c r="P549" s="117"/>
      <c r="Q549" s="117"/>
      <c r="R549" s="117"/>
      <c r="S549" s="117"/>
      <c r="T549" s="117"/>
      <c r="U549" s="117"/>
      <c r="V549" s="117"/>
      <c r="W549" s="117"/>
      <c r="X549" s="117"/>
      <c r="Y549" s="117"/>
      <c r="Z549" s="117"/>
      <c r="AA549" s="117"/>
      <c r="AB549" s="117"/>
      <c r="AC549" s="117"/>
      <c r="AD549" s="117"/>
      <c r="AE549" s="117"/>
      <c r="AF549" s="117"/>
      <c r="AG549" s="117"/>
      <c r="AH549" s="117"/>
      <c r="AI549" s="117"/>
      <c r="AJ549" s="117"/>
      <c r="AK549" s="117"/>
      <c r="AL549" s="117"/>
      <c r="AM549" s="117"/>
      <c r="AN549" s="117"/>
      <c r="AO549" s="117"/>
      <c r="AP549" s="117"/>
      <c r="AQ549" s="117"/>
      <c r="AR549" s="117"/>
      <c r="AS549" s="117"/>
      <c r="AT549" s="117"/>
      <c r="AU549" s="117"/>
      <c r="AV549" s="117"/>
      <c r="AW549" s="117"/>
      <c r="AX549" s="117"/>
      <c r="AY549" s="117"/>
      <c r="AZ549" s="117"/>
      <c r="BA549" s="117"/>
      <c r="BB549" s="117"/>
      <c r="BC549" s="117"/>
      <c r="BD549" s="117"/>
      <c r="BE549" s="117"/>
      <c r="BF549" s="117"/>
      <c r="BG549" s="117"/>
      <c r="BH549" s="117"/>
      <c r="BI549" s="117"/>
      <c r="BJ549" s="117"/>
      <c r="BK549" s="117"/>
      <c r="BL549" s="117"/>
      <c r="BM549" s="117"/>
      <c r="BN549" s="117"/>
      <c r="BO549" s="117"/>
      <c r="BP549" s="117"/>
      <c r="BQ549" s="117"/>
      <c r="BR549" s="117"/>
      <c r="BS549" s="117"/>
      <c r="BT549" s="117"/>
      <c r="BU549" s="117"/>
      <c r="BV549" s="117"/>
      <c r="BW549" s="117"/>
      <c r="BX549" s="117"/>
      <c r="BY549" s="117"/>
      <c r="BZ549" s="117"/>
      <c r="CA549" s="117"/>
      <c r="CB549" s="117"/>
      <c r="CC549" s="117"/>
      <c r="CD549" s="117"/>
      <c r="CE549" s="117"/>
      <c r="CF549" s="117"/>
      <c r="CG549" s="117"/>
      <c r="CH549" s="117"/>
      <c r="CI549" s="117"/>
      <c r="CJ549" s="117"/>
      <c r="CK549" s="117"/>
      <c r="CL549" s="117"/>
      <c r="CM549" s="117"/>
      <c r="CN549" s="117"/>
      <c r="CO549" s="117"/>
      <c r="CP549" s="117"/>
      <c r="CQ549" s="117"/>
      <c r="CR549" s="117"/>
      <c r="CS549" s="117"/>
      <c r="CT549" s="117"/>
      <c r="CU549" s="117"/>
      <c r="CV549" s="117"/>
      <c r="CW549" s="117"/>
      <c r="CX549" s="117"/>
      <c r="CY549" s="117"/>
      <c r="CZ549" s="117"/>
      <c r="DA549" s="117"/>
      <c r="DB549" s="117"/>
      <c r="DC549" s="117"/>
      <c r="DD549" s="117"/>
      <c r="DE549" s="117"/>
      <c r="DF549" s="117"/>
      <c r="DG549" s="117"/>
      <c r="DH549" s="117"/>
      <c r="DI549" s="117"/>
      <c r="DJ549" s="117"/>
      <c r="DK549" s="117"/>
      <c r="DL549" s="117"/>
      <c r="DM549" s="117"/>
      <c r="DN549" s="117"/>
      <c r="DO549" s="117"/>
      <c r="DP549" s="117"/>
      <c r="DQ549" s="117"/>
      <c r="DR549" s="117"/>
      <c r="DS549" s="117"/>
      <c r="DT549" s="117"/>
      <c r="DU549" s="117"/>
      <c r="DV549" s="117"/>
      <c r="DW549" s="117"/>
      <c r="DX549" s="117"/>
      <c r="DY549" s="117"/>
      <c r="DZ549" s="117"/>
      <c r="EA549" s="117"/>
      <c r="EB549" s="117"/>
      <c r="EC549" s="117"/>
      <c r="ED549" s="117"/>
      <c r="EE549" s="117"/>
      <c r="EF549" s="117"/>
      <c r="EG549" s="117"/>
      <c r="EH549" s="117"/>
      <c r="EI549" s="117"/>
      <c r="EJ549" s="117"/>
      <c r="EK549" s="117"/>
      <c r="EL549" s="117"/>
      <c r="EM549" s="117"/>
      <c r="EN549" s="117"/>
      <c r="EO549" s="117"/>
      <c r="EP549" s="117"/>
      <c r="EQ549" s="117"/>
      <c r="ER549" s="117"/>
      <c r="ES549" s="117"/>
      <c r="ET549" s="117"/>
      <c r="EU549" s="117"/>
      <c r="EV549" s="117"/>
      <c r="EW549" s="117"/>
      <c r="EX549" s="117"/>
      <c r="EY549" s="117"/>
      <c r="EZ549" s="117"/>
      <c r="FA549" s="117"/>
      <c r="FB549" s="117"/>
      <c r="FC549" s="117"/>
      <c r="FD549" s="117"/>
      <c r="FE549" s="117"/>
      <c r="FF549" s="117"/>
      <c r="FG549" s="117"/>
      <c r="FH549" s="117"/>
      <c r="FI549" s="117"/>
      <c r="FJ549" s="117"/>
      <c r="FK549" s="117"/>
      <c r="FL549" s="117"/>
      <c r="FM549" s="117"/>
      <c r="FN549" s="117"/>
      <c r="FO549" s="117"/>
      <c r="FP549" s="117"/>
      <c r="FQ549" s="117"/>
      <c r="FR549" s="117"/>
      <c r="FS549" s="117"/>
      <c r="FT549" s="117"/>
      <c r="FU549" s="117"/>
      <c r="FV549" s="117"/>
      <c r="FW549" s="117"/>
      <c r="FX549" s="117"/>
      <c r="FY549" s="117"/>
      <c r="FZ549" s="117"/>
      <c r="GA549" s="117"/>
      <c r="GB549" s="117"/>
      <c r="GC549" s="117"/>
      <c r="GD549" s="117"/>
      <c r="GE549" s="117"/>
      <c r="GF549" s="117"/>
      <c r="GG549" s="117"/>
      <c r="GH549" s="117"/>
      <c r="GI549" s="117"/>
      <c r="GJ549" s="117"/>
      <c r="GK549" s="117"/>
      <c r="GL549" s="117"/>
      <c r="GM549" s="117"/>
      <c r="GN549" s="117"/>
      <c r="GO549" s="117"/>
      <c r="GP549" s="117"/>
      <c r="GQ549" s="117"/>
      <c r="GR549" s="117"/>
      <c r="GS549" s="117"/>
      <c r="GT549" s="117"/>
      <c r="GU549" s="117"/>
      <c r="GV549" s="117"/>
      <c r="GW549" s="117"/>
      <c r="GX549" s="117"/>
      <c r="GY549" s="117"/>
      <c r="GZ549" s="117"/>
      <c r="HA549" s="117"/>
      <c r="HB549" s="117"/>
      <c r="HC549" s="117"/>
      <c r="HD549" s="117"/>
      <c r="HE549" s="117"/>
      <c r="HF549" s="117"/>
      <c r="HG549" s="117"/>
      <c r="HH549" s="117"/>
      <c r="HI549" s="117"/>
      <c r="HJ549" s="117"/>
      <c r="HK549" s="117"/>
      <c r="HL549" s="117"/>
      <c r="HM549" s="117"/>
      <c r="HN549" s="117"/>
      <c r="HO549" s="117"/>
      <c r="HP549" s="117"/>
      <c r="HQ549" s="117"/>
      <c r="HR549" s="117"/>
      <c r="HS549" s="117"/>
      <c r="HT549" s="117"/>
      <c r="HU549" s="117"/>
      <c r="HV549" s="117"/>
      <c r="HW549" s="117"/>
      <c r="HX549" s="117"/>
      <c r="HY549" s="117"/>
      <c r="HZ549" s="117"/>
      <c r="IA549" s="117"/>
      <c r="IB549" s="117"/>
      <c r="IC549" s="117"/>
      <c r="ID549" s="117"/>
      <c r="IE549" s="117"/>
      <c r="IF549" s="117"/>
      <c r="IG549" s="117"/>
      <c r="IH549" s="117"/>
      <c r="II549" s="117"/>
      <c r="IJ549" s="117"/>
      <c r="IK549" s="117"/>
      <c r="IL549" s="117"/>
      <c r="IM549" s="117"/>
      <c r="IN549" s="117"/>
      <c r="IO549" s="117"/>
      <c r="IP549" s="117"/>
      <c r="IQ549" s="117"/>
      <c r="IR549" s="117"/>
      <c r="IS549" s="117"/>
      <c r="IT549" s="117"/>
      <c r="IU549" s="117"/>
      <c r="IV549" s="117"/>
      <c r="IW549" s="117"/>
    </row>
    <row r="550" customFormat="false" ht="12.75" hidden="false" customHeight="false" outlineLevel="0" collapsed="false">
      <c r="A550" s="117"/>
      <c r="L550" s="117"/>
      <c r="M550" s="117"/>
      <c r="N550" s="117"/>
      <c r="O550" s="117"/>
      <c r="P550" s="117"/>
      <c r="Q550" s="117"/>
      <c r="R550" s="117"/>
      <c r="S550" s="117"/>
      <c r="T550" s="117"/>
      <c r="U550" s="117"/>
      <c r="V550" s="117"/>
      <c r="W550" s="117"/>
      <c r="X550" s="117"/>
      <c r="Y550" s="117"/>
      <c r="Z550" s="117"/>
      <c r="AA550" s="117"/>
      <c r="AB550" s="117"/>
      <c r="AC550" s="117"/>
      <c r="AD550" s="117"/>
      <c r="AE550" s="117"/>
      <c r="AF550" s="117"/>
      <c r="AG550" s="117"/>
      <c r="AH550" s="117"/>
      <c r="AI550" s="117"/>
      <c r="AJ550" s="117"/>
      <c r="AK550" s="117"/>
      <c r="AL550" s="117"/>
      <c r="AM550" s="117"/>
      <c r="AN550" s="117"/>
      <c r="AO550" s="117"/>
      <c r="AP550" s="117"/>
      <c r="AQ550" s="117"/>
      <c r="AR550" s="117"/>
      <c r="AS550" s="117"/>
      <c r="AT550" s="117"/>
      <c r="AU550" s="117"/>
      <c r="AV550" s="117"/>
      <c r="AW550" s="117"/>
      <c r="AX550" s="117"/>
      <c r="AY550" s="117"/>
      <c r="AZ550" s="117"/>
      <c r="BA550" s="117"/>
      <c r="BB550" s="117"/>
      <c r="BC550" s="117"/>
      <c r="BD550" s="117"/>
      <c r="BE550" s="117"/>
      <c r="BF550" s="117"/>
      <c r="BG550" s="117"/>
      <c r="BH550" s="117"/>
      <c r="BI550" s="117"/>
      <c r="BJ550" s="117"/>
      <c r="BK550" s="117"/>
      <c r="BL550" s="117"/>
      <c r="BM550" s="117"/>
      <c r="BN550" s="117"/>
      <c r="BO550" s="117"/>
      <c r="BP550" s="117"/>
      <c r="BQ550" s="117"/>
      <c r="BR550" s="117"/>
      <c r="BS550" s="117"/>
      <c r="BT550" s="117"/>
      <c r="BU550" s="117"/>
      <c r="BV550" s="117"/>
      <c r="BW550" s="117"/>
      <c r="BX550" s="117"/>
      <c r="BY550" s="117"/>
      <c r="BZ550" s="117"/>
      <c r="CA550" s="117"/>
      <c r="CB550" s="117"/>
      <c r="CC550" s="117"/>
      <c r="CD550" s="117"/>
      <c r="CE550" s="117"/>
      <c r="CF550" s="117"/>
      <c r="CG550" s="117"/>
      <c r="CH550" s="117"/>
      <c r="CI550" s="117"/>
      <c r="CJ550" s="117"/>
      <c r="CK550" s="117"/>
      <c r="CL550" s="117"/>
      <c r="CM550" s="117"/>
      <c r="CN550" s="117"/>
      <c r="CO550" s="117"/>
      <c r="CP550" s="117"/>
      <c r="CQ550" s="117"/>
      <c r="CR550" s="117"/>
      <c r="CS550" s="117"/>
      <c r="CT550" s="117"/>
      <c r="CU550" s="117"/>
      <c r="CV550" s="117"/>
      <c r="CW550" s="117"/>
      <c r="CX550" s="117"/>
      <c r="CY550" s="117"/>
      <c r="CZ550" s="117"/>
      <c r="DA550" s="117"/>
      <c r="DB550" s="117"/>
      <c r="DC550" s="117"/>
      <c r="DD550" s="117"/>
      <c r="DE550" s="117"/>
      <c r="DF550" s="117"/>
      <c r="DG550" s="117"/>
      <c r="DH550" s="117"/>
      <c r="DI550" s="117"/>
      <c r="DJ550" s="117"/>
      <c r="DK550" s="117"/>
      <c r="DL550" s="117"/>
      <c r="DM550" s="117"/>
      <c r="DN550" s="117"/>
      <c r="DO550" s="117"/>
      <c r="DP550" s="117"/>
      <c r="DQ550" s="117"/>
      <c r="DR550" s="117"/>
      <c r="DS550" s="117"/>
      <c r="DT550" s="117"/>
      <c r="DU550" s="117"/>
      <c r="DV550" s="117"/>
      <c r="DW550" s="117"/>
      <c r="DX550" s="117"/>
      <c r="DY550" s="117"/>
      <c r="DZ550" s="117"/>
      <c r="EA550" s="117"/>
      <c r="EB550" s="117"/>
      <c r="EC550" s="117"/>
      <c r="ED550" s="117"/>
      <c r="EE550" s="117"/>
      <c r="EF550" s="117"/>
      <c r="EG550" s="117"/>
      <c r="EH550" s="117"/>
      <c r="EI550" s="117"/>
      <c r="EJ550" s="117"/>
      <c r="EK550" s="117"/>
      <c r="EL550" s="117"/>
      <c r="EM550" s="117"/>
      <c r="EN550" s="117"/>
      <c r="EO550" s="117"/>
      <c r="EP550" s="117"/>
      <c r="EQ550" s="117"/>
      <c r="ER550" s="117"/>
      <c r="ES550" s="117"/>
      <c r="ET550" s="117"/>
      <c r="EU550" s="117"/>
      <c r="EV550" s="117"/>
      <c r="EW550" s="117"/>
      <c r="EX550" s="117"/>
      <c r="EY550" s="117"/>
      <c r="EZ550" s="117"/>
      <c r="FA550" s="117"/>
      <c r="FB550" s="117"/>
      <c r="FC550" s="117"/>
      <c r="FD550" s="117"/>
      <c r="FE550" s="117"/>
      <c r="FF550" s="117"/>
      <c r="FG550" s="117"/>
      <c r="FH550" s="117"/>
      <c r="FI550" s="117"/>
      <c r="FJ550" s="117"/>
      <c r="FK550" s="117"/>
      <c r="FL550" s="117"/>
      <c r="FM550" s="117"/>
      <c r="FN550" s="117"/>
      <c r="FO550" s="117"/>
      <c r="FP550" s="117"/>
      <c r="FQ550" s="117"/>
      <c r="FR550" s="117"/>
      <c r="FS550" s="117"/>
      <c r="FT550" s="117"/>
      <c r="FU550" s="117"/>
      <c r="FV550" s="117"/>
      <c r="FW550" s="117"/>
      <c r="FX550" s="117"/>
      <c r="FY550" s="117"/>
      <c r="FZ550" s="117"/>
      <c r="GA550" s="117"/>
      <c r="GB550" s="117"/>
      <c r="GC550" s="117"/>
      <c r="GD550" s="117"/>
      <c r="GE550" s="117"/>
      <c r="GF550" s="117"/>
      <c r="GG550" s="117"/>
      <c r="GH550" s="117"/>
      <c r="GI550" s="117"/>
      <c r="GJ550" s="117"/>
      <c r="GK550" s="117"/>
      <c r="GL550" s="117"/>
      <c r="GM550" s="117"/>
      <c r="GN550" s="117"/>
      <c r="GO550" s="117"/>
      <c r="GP550" s="117"/>
      <c r="GQ550" s="117"/>
      <c r="GR550" s="117"/>
      <c r="GS550" s="117"/>
      <c r="GT550" s="117"/>
      <c r="GU550" s="117"/>
      <c r="GV550" s="117"/>
      <c r="GW550" s="117"/>
      <c r="GX550" s="117"/>
      <c r="GY550" s="117"/>
      <c r="GZ550" s="117"/>
      <c r="HA550" s="117"/>
      <c r="HB550" s="117"/>
      <c r="HC550" s="117"/>
      <c r="HD550" s="117"/>
      <c r="HE550" s="117"/>
      <c r="HF550" s="117"/>
      <c r="HG550" s="117"/>
      <c r="HH550" s="117"/>
      <c r="HI550" s="117"/>
      <c r="HJ550" s="117"/>
      <c r="HK550" s="117"/>
      <c r="HL550" s="117"/>
      <c r="HM550" s="117"/>
      <c r="HN550" s="117"/>
      <c r="HO550" s="117"/>
      <c r="HP550" s="117"/>
      <c r="HQ550" s="117"/>
      <c r="HR550" s="117"/>
      <c r="HS550" s="117"/>
      <c r="HT550" s="117"/>
      <c r="HU550" s="117"/>
      <c r="HV550" s="117"/>
      <c r="HW550" s="117"/>
      <c r="HX550" s="117"/>
      <c r="HY550" s="117"/>
      <c r="HZ550" s="117"/>
      <c r="IA550" s="117"/>
      <c r="IB550" s="117"/>
      <c r="IC550" s="117"/>
      <c r="ID550" s="117"/>
      <c r="IE550" s="117"/>
      <c r="IF550" s="117"/>
      <c r="IG550" s="117"/>
      <c r="IH550" s="117"/>
      <c r="II550" s="117"/>
      <c r="IJ550" s="117"/>
      <c r="IK550" s="117"/>
      <c r="IL550" s="117"/>
      <c r="IM550" s="117"/>
      <c r="IN550" s="117"/>
      <c r="IO550" s="117"/>
      <c r="IP550" s="117"/>
      <c r="IQ550" s="117"/>
      <c r="IR550" s="117"/>
      <c r="IS550" s="117"/>
      <c r="IT550" s="117"/>
      <c r="IU550" s="117"/>
      <c r="IV550" s="117"/>
      <c r="IW550" s="117"/>
    </row>
    <row r="551" customFormat="false" ht="12.75" hidden="false" customHeight="false" outlineLevel="0" collapsed="false">
      <c r="A551" s="117"/>
      <c r="L551" s="117"/>
      <c r="M551" s="117"/>
      <c r="N551" s="117"/>
      <c r="O551" s="117"/>
      <c r="P551" s="117"/>
      <c r="Q551" s="117"/>
      <c r="R551" s="117"/>
      <c r="S551" s="117"/>
      <c r="T551" s="117"/>
      <c r="U551" s="117"/>
      <c r="V551" s="117"/>
      <c r="W551" s="117"/>
      <c r="X551" s="117"/>
      <c r="Y551" s="117"/>
      <c r="Z551" s="117"/>
      <c r="AA551" s="117"/>
      <c r="AB551" s="117"/>
      <c r="AC551" s="117"/>
      <c r="AD551" s="117"/>
      <c r="AE551" s="117"/>
      <c r="AF551" s="117"/>
      <c r="AG551" s="117"/>
      <c r="AH551" s="117"/>
      <c r="AI551" s="117"/>
      <c r="AJ551" s="117"/>
      <c r="AK551" s="117"/>
      <c r="AL551" s="117"/>
      <c r="AM551" s="117"/>
      <c r="AN551" s="117"/>
      <c r="AO551" s="117"/>
      <c r="AP551" s="117"/>
      <c r="AQ551" s="117"/>
      <c r="AR551" s="117"/>
      <c r="AS551" s="117"/>
      <c r="AT551" s="117"/>
      <c r="AU551" s="117"/>
      <c r="AV551" s="117"/>
      <c r="AW551" s="117"/>
      <c r="AX551" s="117"/>
      <c r="AY551" s="117"/>
      <c r="AZ551" s="117"/>
      <c r="BA551" s="117"/>
      <c r="BB551" s="117"/>
      <c r="BC551" s="117"/>
      <c r="BD551" s="117"/>
      <c r="BE551" s="117"/>
      <c r="BF551" s="117"/>
      <c r="BG551" s="117"/>
      <c r="BH551" s="117"/>
      <c r="BI551" s="117"/>
      <c r="BJ551" s="117"/>
      <c r="BK551" s="117"/>
      <c r="BL551" s="117"/>
      <c r="BM551" s="117"/>
      <c r="BN551" s="117"/>
      <c r="BO551" s="117"/>
      <c r="BP551" s="117"/>
      <c r="BQ551" s="117"/>
      <c r="BR551" s="117"/>
      <c r="BS551" s="117"/>
      <c r="BT551" s="117"/>
      <c r="BU551" s="117"/>
      <c r="BV551" s="117"/>
      <c r="BW551" s="117"/>
      <c r="BX551" s="117"/>
      <c r="BY551" s="117"/>
      <c r="BZ551" s="117"/>
      <c r="CA551" s="117"/>
      <c r="CB551" s="117"/>
      <c r="CC551" s="117"/>
      <c r="CD551" s="117"/>
      <c r="CE551" s="117"/>
      <c r="CF551" s="117"/>
      <c r="CG551" s="117"/>
      <c r="CH551" s="117"/>
      <c r="CI551" s="117"/>
      <c r="CJ551" s="117"/>
      <c r="CK551" s="117"/>
      <c r="CL551" s="117"/>
      <c r="CM551" s="117"/>
      <c r="CN551" s="117"/>
      <c r="CO551" s="117"/>
      <c r="CP551" s="117"/>
      <c r="CQ551" s="117"/>
      <c r="CR551" s="117"/>
      <c r="CS551" s="117"/>
      <c r="CT551" s="117"/>
      <c r="CU551" s="117"/>
      <c r="CV551" s="117"/>
      <c r="CW551" s="117"/>
      <c r="CX551" s="117"/>
      <c r="CY551" s="117"/>
      <c r="CZ551" s="117"/>
      <c r="DA551" s="117"/>
      <c r="DB551" s="117"/>
      <c r="DC551" s="117"/>
      <c r="DD551" s="117"/>
      <c r="DE551" s="117"/>
      <c r="DF551" s="117"/>
      <c r="DG551" s="117"/>
      <c r="DH551" s="117"/>
      <c r="DI551" s="117"/>
      <c r="DJ551" s="117"/>
      <c r="DK551" s="117"/>
      <c r="DL551" s="117"/>
      <c r="DM551" s="117"/>
      <c r="DN551" s="117"/>
      <c r="DO551" s="117"/>
      <c r="DP551" s="117"/>
      <c r="DQ551" s="117"/>
      <c r="DR551" s="117"/>
      <c r="DS551" s="117"/>
      <c r="DT551" s="117"/>
      <c r="DU551" s="117"/>
      <c r="DV551" s="117"/>
      <c r="DW551" s="117"/>
      <c r="DX551" s="117"/>
      <c r="DY551" s="117"/>
      <c r="DZ551" s="117"/>
      <c r="EA551" s="117"/>
      <c r="EB551" s="117"/>
      <c r="EC551" s="117"/>
      <c r="ED551" s="117"/>
      <c r="EE551" s="117"/>
      <c r="EF551" s="117"/>
      <c r="EG551" s="117"/>
      <c r="EH551" s="117"/>
      <c r="EI551" s="117"/>
      <c r="EJ551" s="117"/>
      <c r="EK551" s="117"/>
      <c r="EL551" s="117"/>
      <c r="EM551" s="117"/>
      <c r="EN551" s="117"/>
      <c r="EO551" s="117"/>
      <c r="EP551" s="117"/>
      <c r="EQ551" s="117"/>
      <c r="ER551" s="117"/>
      <c r="ES551" s="117"/>
      <c r="ET551" s="117"/>
      <c r="EU551" s="117"/>
      <c r="EV551" s="117"/>
      <c r="EW551" s="117"/>
      <c r="EX551" s="117"/>
      <c r="EY551" s="117"/>
      <c r="EZ551" s="117"/>
      <c r="FA551" s="117"/>
      <c r="FB551" s="117"/>
      <c r="FC551" s="117"/>
      <c r="FD551" s="117"/>
      <c r="FE551" s="117"/>
      <c r="FF551" s="117"/>
      <c r="FG551" s="117"/>
      <c r="FH551" s="117"/>
      <c r="FI551" s="117"/>
      <c r="FJ551" s="117"/>
      <c r="FK551" s="117"/>
      <c r="FL551" s="117"/>
      <c r="FM551" s="117"/>
      <c r="FN551" s="117"/>
      <c r="FO551" s="117"/>
      <c r="FP551" s="117"/>
      <c r="FQ551" s="117"/>
      <c r="FR551" s="117"/>
      <c r="FS551" s="117"/>
      <c r="FT551" s="117"/>
      <c r="FU551" s="117"/>
      <c r="FV551" s="117"/>
      <c r="FW551" s="117"/>
      <c r="FX551" s="117"/>
      <c r="FY551" s="117"/>
      <c r="FZ551" s="117"/>
      <c r="GA551" s="117"/>
      <c r="GB551" s="117"/>
      <c r="GC551" s="117"/>
      <c r="GD551" s="117"/>
      <c r="GE551" s="117"/>
      <c r="GF551" s="117"/>
      <c r="GG551" s="117"/>
      <c r="GH551" s="117"/>
      <c r="GI551" s="117"/>
      <c r="GJ551" s="117"/>
      <c r="GK551" s="117"/>
      <c r="GL551" s="117"/>
      <c r="GM551" s="117"/>
      <c r="GN551" s="117"/>
      <c r="GO551" s="117"/>
      <c r="GP551" s="117"/>
      <c r="GQ551" s="117"/>
      <c r="GR551" s="117"/>
      <c r="GS551" s="117"/>
      <c r="GT551" s="117"/>
      <c r="GU551" s="117"/>
      <c r="GV551" s="117"/>
      <c r="GW551" s="117"/>
      <c r="GX551" s="117"/>
      <c r="GY551" s="117"/>
      <c r="GZ551" s="117"/>
      <c r="HA551" s="117"/>
      <c r="HB551" s="117"/>
      <c r="HC551" s="117"/>
      <c r="HD551" s="117"/>
      <c r="HE551" s="117"/>
      <c r="HF551" s="117"/>
      <c r="HG551" s="117"/>
      <c r="HH551" s="117"/>
      <c r="HI551" s="117"/>
      <c r="HJ551" s="117"/>
      <c r="HK551" s="117"/>
      <c r="HL551" s="117"/>
      <c r="HM551" s="117"/>
      <c r="HN551" s="117"/>
      <c r="HO551" s="117"/>
      <c r="HP551" s="117"/>
      <c r="HQ551" s="117"/>
      <c r="HR551" s="117"/>
      <c r="HS551" s="117"/>
      <c r="HT551" s="117"/>
      <c r="HU551" s="117"/>
      <c r="HV551" s="117"/>
      <c r="HW551" s="117"/>
      <c r="HX551" s="117"/>
      <c r="HY551" s="117"/>
      <c r="HZ551" s="117"/>
      <c r="IA551" s="117"/>
      <c r="IB551" s="117"/>
      <c r="IC551" s="117"/>
      <c r="ID551" s="117"/>
      <c r="IE551" s="117"/>
      <c r="IF551" s="117"/>
      <c r="IG551" s="117"/>
      <c r="IH551" s="117"/>
      <c r="II551" s="117"/>
      <c r="IJ551" s="117"/>
      <c r="IK551" s="117"/>
      <c r="IL551" s="117"/>
      <c r="IM551" s="117"/>
      <c r="IN551" s="117"/>
      <c r="IO551" s="117"/>
      <c r="IP551" s="117"/>
      <c r="IQ551" s="117"/>
      <c r="IR551" s="117"/>
      <c r="IS551" s="117"/>
      <c r="IT551" s="117"/>
      <c r="IU551" s="117"/>
      <c r="IV551" s="117"/>
      <c r="IW551" s="117"/>
    </row>
    <row r="552" customFormat="false" ht="12.75" hidden="false" customHeight="false" outlineLevel="0" collapsed="false">
      <c r="A552" s="117"/>
      <c r="L552" s="117"/>
      <c r="M552" s="117"/>
      <c r="N552" s="117"/>
      <c r="O552" s="117"/>
      <c r="P552" s="117"/>
      <c r="Q552" s="117"/>
      <c r="R552" s="117"/>
      <c r="S552" s="117"/>
      <c r="T552" s="117"/>
      <c r="U552" s="117"/>
      <c r="V552" s="117"/>
      <c r="W552" s="117"/>
      <c r="X552" s="117"/>
      <c r="Y552" s="117"/>
      <c r="Z552" s="117"/>
      <c r="AA552" s="117"/>
      <c r="AB552" s="117"/>
      <c r="AC552" s="117"/>
      <c r="AD552" s="117"/>
      <c r="AE552" s="117"/>
      <c r="AF552" s="117"/>
      <c r="AG552" s="117"/>
      <c r="AH552" s="117"/>
      <c r="AI552" s="117"/>
      <c r="AJ552" s="117"/>
      <c r="AK552" s="117"/>
      <c r="AL552" s="117"/>
      <c r="AM552" s="117"/>
      <c r="AN552" s="117"/>
      <c r="AO552" s="117"/>
      <c r="AP552" s="117"/>
      <c r="AQ552" s="117"/>
      <c r="AR552" s="117"/>
      <c r="AS552" s="117"/>
      <c r="AT552" s="117"/>
      <c r="AU552" s="117"/>
      <c r="AV552" s="117"/>
      <c r="AW552" s="117"/>
      <c r="AX552" s="117"/>
      <c r="AY552" s="117"/>
      <c r="AZ552" s="117"/>
      <c r="BA552" s="117"/>
      <c r="BB552" s="117"/>
      <c r="BC552" s="117"/>
      <c r="BD552" s="117"/>
      <c r="BE552" s="117"/>
      <c r="BF552" s="117"/>
      <c r="BG552" s="117"/>
      <c r="BH552" s="117"/>
      <c r="BI552" s="117"/>
      <c r="BJ552" s="117"/>
      <c r="BK552" s="117"/>
      <c r="BL552" s="117"/>
      <c r="BM552" s="117"/>
      <c r="BN552" s="117"/>
      <c r="BO552" s="117"/>
      <c r="BP552" s="117"/>
      <c r="BQ552" s="117"/>
      <c r="BR552" s="117"/>
      <c r="BS552" s="117"/>
      <c r="BT552" s="117"/>
      <c r="BU552" s="117"/>
      <c r="BV552" s="117"/>
      <c r="BW552" s="117"/>
      <c r="BX552" s="117"/>
      <c r="BY552" s="117"/>
      <c r="BZ552" s="117"/>
      <c r="CA552" s="117"/>
      <c r="CB552" s="117"/>
      <c r="CC552" s="117"/>
      <c r="CD552" s="117"/>
      <c r="CE552" s="117"/>
      <c r="CF552" s="117"/>
      <c r="CG552" s="117"/>
      <c r="CH552" s="117"/>
      <c r="CI552" s="117"/>
      <c r="CJ552" s="117"/>
      <c r="CK552" s="117"/>
      <c r="CL552" s="117"/>
      <c r="CM552" s="117"/>
      <c r="CN552" s="117"/>
      <c r="CO552" s="117"/>
      <c r="CP552" s="117"/>
      <c r="CQ552" s="117"/>
      <c r="CR552" s="117"/>
      <c r="CS552" s="117"/>
      <c r="CT552" s="117"/>
      <c r="CU552" s="117"/>
      <c r="CV552" s="117"/>
      <c r="CW552" s="117"/>
      <c r="CX552" s="117"/>
      <c r="CY552" s="117"/>
      <c r="CZ552" s="117"/>
      <c r="DA552" s="117"/>
      <c r="DB552" s="117"/>
      <c r="DC552" s="117"/>
      <c r="DD552" s="117"/>
      <c r="DE552" s="117"/>
      <c r="DF552" s="117"/>
      <c r="DG552" s="117"/>
      <c r="DH552" s="117"/>
      <c r="DI552" s="117"/>
      <c r="DJ552" s="117"/>
      <c r="DK552" s="117"/>
      <c r="DL552" s="117"/>
      <c r="DM552" s="117"/>
      <c r="DN552" s="117"/>
      <c r="DO552" s="117"/>
      <c r="DP552" s="117"/>
      <c r="DQ552" s="117"/>
      <c r="DR552" s="117"/>
      <c r="DS552" s="117"/>
      <c r="DT552" s="117"/>
      <c r="DU552" s="117"/>
      <c r="DV552" s="117"/>
      <c r="DW552" s="117"/>
      <c r="DX552" s="117"/>
      <c r="DY552" s="117"/>
      <c r="DZ552" s="117"/>
      <c r="EA552" s="117"/>
      <c r="EB552" s="117"/>
      <c r="EC552" s="117"/>
      <c r="ED552" s="117"/>
      <c r="EE552" s="117"/>
      <c r="EF552" s="117"/>
      <c r="EG552" s="117"/>
      <c r="EH552" s="117"/>
      <c r="EI552" s="117"/>
      <c r="EJ552" s="117"/>
      <c r="EK552" s="117"/>
      <c r="EL552" s="117"/>
      <c r="EM552" s="117"/>
      <c r="EN552" s="117"/>
      <c r="EO552" s="117"/>
      <c r="EP552" s="117"/>
      <c r="EQ552" s="117"/>
      <c r="ER552" s="117"/>
      <c r="ES552" s="117"/>
      <c r="ET552" s="117"/>
      <c r="EU552" s="117"/>
      <c r="EV552" s="117"/>
      <c r="EW552" s="117"/>
      <c r="EX552" s="117"/>
      <c r="EY552" s="117"/>
      <c r="EZ552" s="117"/>
      <c r="FA552" s="117"/>
      <c r="FB552" s="117"/>
      <c r="FC552" s="117"/>
      <c r="FD552" s="117"/>
      <c r="FE552" s="117"/>
      <c r="FF552" s="117"/>
      <c r="FG552" s="117"/>
      <c r="FH552" s="117"/>
      <c r="FI552" s="117"/>
      <c r="FJ552" s="117"/>
      <c r="FK552" s="117"/>
      <c r="FL552" s="117"/>
      <c r="FM552" s="117"/>
      <c r="FN552" s="117"/>
      <c r="FO552" s="117"/>
      <c r="FP552" s="117"/>
      <c r="FQ552" s="117"/>
      <c r="FR552" s="117"/>
      <c r="FS552" s="117"/>
      <c r="FT552" s="117"/>
      <c r="FU552" s="117"/>
      <c r="FV552" s="117"/>
      <c r="FW552" s="117"/>
      <c r="FX552" s="117"/>
      <c r="FY552" s="117"/>
      <c r="FZ552" s="117"/>
      <c r="GA552" s="117"/>
      <c r="GB552" s="117"/>
      <c r="GC552" s="117"/>
      <c r="GD552" s="117"/>
      <c r="GE552" s="117"/>
      <c r="GF552" s="117"/>
      <c r="GG552" s="117"/>
      <c r="GH552" s="117"/>
      <c r="GI552" s="117"/>
      <c r="GJ552" s="117"/>
      <c r="GK552" s="117"/>
      <c r="GL552" s="117"/>
      <c r="GM552" s="117"/>
      <c r="GN552" s="117"/>
      <c r="GO552" s="117"/>
      <c r="GP552" s="117"/>
      <c r="GQ552" s="117"/>
      <c r="GR552" s="117"/>
      <c r="GS552" s="117"/>
      <c r="GT552" s="117"/>
      <c r="GU552" s="117"/>
      <c r="GV552" s="117"/>
      <c r="GW552" s="117"/>
      <c r="GX552" s="117"/>
      <c r="GY552" s="117"/>
      <c r="GZ552" s="117"/>
      <c r="HA552" s="117"/>
      <c r="HB552" s="117"/>
      <c r="HC552" s="117"/>
      <c r="HD552" s="117"/>
      <c r="HE552" s="117"/>
      <c r="HF552" s="117"/>
      <c r="HG552" s="117"/>
      <c r="HH552" s="117"/>
      <c r="HI552" s="117"/>
      <c r="HJ552" s="117"/>
      <c r="HK552" s="117"/>
      <c r="HL552" s="117"/>
      <c r="HM552" s="117"/>
      <c r="HN552" s="117"/>
      <c r="HO552" s="117"/>
      <c r="HP552" s="117"/>
      <c r="HQ552" s="117"/>
      <c r="HR552" s="117"/>
      <c r="HS552" s="117"/>
      <c r="HT552" s="117"/>
      <c r="HU552" s="117"/>
      <c r="HV552" s="117"/>
      <c r="HW552" s="117"/>
      <c r="HX552" s="117"/>
      <c r="HY552" s="117"/>
      <c r="HZ552" s="117"/>
      <c r="IA552" s="117"/>
      <c r="IB552" s="117"/>
      <c r="IC552" s="117"/>
      <c r="ID552" s="117"/>
      <c r="IE552" s="117"/>
      <c r="IF552" s="117"/>
      <c r="IG552" s="117"/>
      <c r="IH552" s="117"/>
      <c r="II552" s="117"/>
      <c r="IJ552" s="117"/>
      <c r="IK552" s="117"/>
      <c r="IL552" s="117"/>
      <c r="IM552" s="117"/>
      <c r="IN552" s="117"/>
      <c r="IO552" s="117"/>
      <c r="IP552" s="117"/>
      <c r="IQ552" s="117"/>
      <c r="IR552" s="117"/>
      <c r="IS552" s="117"/>
      <c r="IT552" s="117"/>
      <c r="IU552" s="117"/>
      <c r="IV552" s="117"/>
      <c r="IW552" s="117"/>
    </row>
    <row r="553" customFormat="false" ht="12.75" hidden="false" customHeight="false" outlineLevel="0" collapsed="false">
      <c r="A553" s="117"/>
      <c r="L553" s="117"/>
      <c r="M553" s="117"/>
      <c r="N553" s="117"/>
      <c r="O553" s="117"/>
      <c r="P553" s="117"/>
      <c r="Q553" s="117"/>
      <c r="R553" s="117"/>
      <c r="S553" s="117"/>
      <c r="T553" s="117"/>
      <c r="U553" s="117"/>
      <c r="V553" s="117"/>
      <c r="W553" s="117"/>
      <c r="X553" s="117"/>
      <c r="Y553" s="117"/>
      <c r="Z553" s="117"/>
      <c r="AA553" s="117"/>
      <c r="AB553" s="117"/>
      <c r="AC553" s="117"/>
      <c r="AD553" s="117"/>
      <c r="AE553" s="117"/>
      <c r="AF553" s="117"/>
      <c r="AG553" s="117"/>
      <c r="AH553" s="117"/>
      <c r="AI553" s="117"/>
      <c r="AJ553" s="117"/>
      <c r="AK553" s="117"/>
      <c r="AL553" s="117"/>
      <c r="AM553" s="117"/>
      <c r="AN553" s="117"/>
      <c r="AO553" s="117"/>
      <c r="AP553" s="117"/>
      <c r="AQ553" s="117"/>
      <c r="AR553" s="117"/>
      <c r="AS553" s="117"/>
      <c r="AT553" s="117"/>
      <c r="AU553" s="117"/>
      <c r="AV553" s="117"/>
      <c r="AW553" s="117"/>
      <c r="AX553" s="117"/>
      <c r="AY553" s="117"/>
      <c r="AZ553" s="117"/>
      <c r="BA553" s="117"/>
      <c r="BB553" s="117"/>
      <c r="BC553" s="117"/>
      <c r="BD553" s="117"/>
      <c r="BE553" s="117"/>
      <c r="BF553" s="117"/>
      <c r="BG553" s="117"/>
      <c r="BH553" s="117"/>
      <c r="BI553" s="117"/>
      <c r="BJ553" s="117"/>
      <c r="BK553" s="117"/>
      <c r="BL553" s="117"/>
      <c r="BM553" s="117"/>
      <c r="BN553" s="117"/>
      <c r="BO553" s="117"/>
      <c r="BP553" s="117"/>
      <c r="BQ553" s="117"/>
      <c r="BR553" s="117"/>
      <c r="BS553" s="117"/>
      <c r="BT553" s="117"/>
      <c r="BU553" s="117"/>
      <c r="BV553" s="117"/>
      <c r="BW553" s="117"/>
      <c r="BX553" s="117"/>
      <c r="BY553" s="117"/>
      <c r="BZ553" s="117"/>
      <c r="CA553" s="117"/>
      <c r="CB553" s="117"/>
      <c r="CC553" s="117"/>
      <c r="CD553" s="117"/>
      <c r="CE553" s="117"/>
      <c r="CF553" s="117"/>
      <c r="CG553" s="117"/>
      <c r="CH553" s="117"/>
      <c r="CI553" s="117"/>
      <c r="CJ553" s="117"/>
      <c r="CK553" s="117"/>
      <c r="CL553" s="117"/>
      <c r="CM553" s="117"/>
      <c r="CN553" s="117"/>
      <c r="CO553" s="117"/>
      <c r="CP553" s="117"/>
      <c r="CQ553" s="117"/>
      <c r="CR553" s="117"/>
      <c r="CS553" s="117"/>
      <c r="CT553" s="117"/>
      <c r="CU553" s="117"/>
      <c r="CV553" s="117"/>
      <c r="CW553" s="117"/>
      <c r="CX553" s="117"/>
      <c r="CY553" s="117"/>
      <c r="CZ553" s="117"/>
      <c r="DA553" s="117"/>
      <c r="DB553" s="117"/>
      <c r="DC553" s="117"/>
      <c r="DD553" s="117"/>
      <c r="DE553" s="117"/>
      <c r="DF553" s="117"/>
      <c r="DG553" s="117"/>
      <c r="DH553" s="117"/>
      <c r="DI553" s="117"/>
      <c r="DJ553" s="117"/>
      <c r="DK553" s="117"/>
      <c r="DL553" s="117"/>
      <c r="DM553" s="117"/>
      <c r="DN553" s="117"/>
      <c r="DO553" s="117"/>
      <c r="DP553" s="117"/>
      <c r="DQ553" s="117"/>
      <c r="DR553" s="117"/>
      <c r="DS553" s="117"/>
      <c r="DT553" s="117"/>
      <c r="DU553" s="117"/>
      <c r="DV553" s="117"/>
      <c r="DW553" s="117"/>
      <c r="DX553" s="117"/>
      <c r="DY553" s="117"/>
      <c r="DZ553" s="117"/>
      <c r="EA553" s="117"/>
      <c r="EB553" s="117"/>
      <c r="EC553" s="117"/>
      <c r="ED553" s="117"/>
      <c r="EE553" s="117"/>
      <c r="EF553" s="117"/>
      <c r="EG553" s="117"/>
      <c r="EH553" s="117"/>
      <c r="EI553" s="117"/>
      <c r="EJ553" s="117"/>
      <c r="EK553" s="117"/>
      <c r="EL553" s="117"/>
      <c r="EM553" s="117"/>
      <c r="EN553" s="117"/>
      <c r="EO553" s="117"/>
      <c r="EP553" s="117"/>
      <c r="EQ553" s="117"/>
      <c r="ER553" s="117"/>
      <c r="ES553" s="117"/>
      <c r="ET553" s="117"/>
      <c r="EU553" s="117"/>
      <c r="EV553" s="117"/>
      <c r="EW553" s="117"/>
      <c r="EX553" s="117"/>
      <c r="EY553" s="117"/>
      <c r="EZ553" s="117"/>
      <c r="FA553" s="117"/>
      <c r="FB553" s="117"/>
      <c r="FC553" s="117"/>
      <c r="FD553" s="117"/>
      <c r="FE553" s="117"/>
      <c r="FF553" s="117"/>
      <c r="FG553" s="117"/>
      <c r="FH553" s="117"/>
      <c r="FI553" s="117"/>
      <c r="FJ553" s="117"/>
      <c r="FK553" s="117"/>
      <c r="FL553" s="117"/>
      <c r="FM553" s="117"/>
      <c r="FN553" s="117"/>
      <c r="FO553" s="117"/>
      <c r="FP553" s="117"/>
      <c r="FQ553" s="117"/>
      <c r="FR553" s="117"/>
      <c r="FS553" s="117"/>
      <c r="FT553" s="117"/>
      <c r="FU553" s="117"/>
      <c r="FV553" s="117"/>
      <c r="FW553" s="117"/>
      <c r="FX553" s="117"/>
      <c r="FY553" s="117"/>
      <c r="FZ553" s="117"/>
      <c r="GA553" s="117"/>
      <c r="GB553" s="117"/>
      <c r="GC553" s="117"/>
      <c r="GD553" s="117"/>
      <c r="GE553" s="117"/>
      <c r="GF553" s="117"/>
      <c r="GG553" s="117"/>
      <c r="GH553" s="117"/>
      <c r="GI553" s="117"/>
      <c r="GJ553" s="117"/>
      <c r="GK553" s="117"/>
      <c r="GL553" s="117"/>
      <c r="GM553" s="117"/>
      <c r="GN553" s="117"/>
      <c r="GO553" s="117"/>
      <c r="GP553" s="117"/>
      <c r="GQ553" s="117"/>
      <c r="GR553" s="117"/>
      <c r="GS553" s="117"/>
      <c r="GT553" s="117"/>
      <c r="GU553" s="117"/>
      <c r="GV553" s="117"/>
      <c r="GW553" s="117"/>
      <c r="GX553" s="117"/>
      <c r="GY553" s="117"/>
      <c r="GZ553" s="117"/>
      <c r="HA553" s="117"/>
      <c r="HB553" s="117"/>
      <c r="HC553" s="117"/>
      <c r="HD553" s="117"/>
      <c r="HE553" s="117"/>
      <c r="HF553" s="117"/>
      <c r="HG553" s="117"/>
      <c r="HH553" s="117"/>
      <c r="HI553" s="117"/>
      <c r="HJ553" s="117"/>
      <c r="HK553" s="117"/>
      <c r="HL553" s="117"/>
      <c r="HM553" s="117"/>
      <c r="HN553" s="117"/>
      <c r="HO553" s="117"/>
      <c r="HP553" s="117"/>
      <c r="HQ553" s="117"/>
      <c r="HR553" s="117"/>
      <c r="HS553" s="117"/>
      <c r="HT553" s="117"/>
      <c r="HU553" s="117"/>
      <c r="HV553" s="117"/>
      <c r="HW553" s="117"/>
      <c r="HX553" s="117"/>
      <c r="HY553" s="117"/>
      <c r="HZ553" s="117"/>
      <c r="IA553" s="117"/>
      <c r="IB553" s="117"/>
      <c r="IC553" s="117"/>
      <c r="ID553" s="117"/>
      <c r="IE553" s="117"/>
      <c r="IF553" s="117"/>
      <c r="IG553" s="117"/>
      <c r="IH553" s="117"/>
      <c r="II553" s="117"/>
      <c r="IJ553" s="117"/>
      <c r="IK553" s="117"/>
      <c r="IL553" s="117"/>
      <c r="IM553" s="117"/>
      <c r="IN553" s="117"/>
      <c r="IO553" s="117"/>
      <c r="IP553" s="117"/>
      <c r="IQ553" s="117"/>
      <c r="IR553" s="117"/>
      <c r="IS553" s="117"/>
      <c r="IT553" s="117"/>
      <c r="IU553" s="117"/>
      <c r="IV553" s="117"/>
      <c r="IW553" s="117"/>
    </row>
    <row r="554" customFormat="false" ht="12.75" hidden="false" customHeight="false" outlineLevel="0" collapsed="false">
      <c r="A554" s="117"/>
      <c r="L554" s="117"/>
      <c r="M554" s="117"/>
      <c r="N554" s="117"/>
      <c r="O554" s="117"/>
      <c r="P554" s="117"/>
      <c r="Q554" s="117"/>
      <c r="R554" s="117"/>
      <c r="S554" s="117"/>
      <c r="T554" s="117"/>
      <c r="U554" s="117"/>
      <c r="V554" s="117"/>
      <c r="W554" s="117"/>
      <c r="X554" s="117"/>
      <c r="Y554" s="117"/>
      <c r="Z554" s="117"/>
      <c r="AA554" s="117"/>
      <c r="AB554" s="117"/>
      <c r="AC554" s="117"/>
      <c r="AD554" s="117"/>
      <c r="AE554" s="117"/>
      <c r="AF554" s="117"/>
      <c r="AG554" s="117"/>
      <c r="AH554" s="117"/>
      <c r="AI554" s="117"/>
      <c r="AJ554" s="117"/>
      <c r="AK554" s="117"/>
      <c r="AL554" s="117"/>
      <c r="AM554" s="117"/>
      <c r="AN554" s="117"/>
      <c r="AO554" s="117"/>
      <c r="AP554" s="117"/>
      <c r="AQ554" s="117"/>
      <c r="AR554" s="117"/>
      <c r="AS554" s="117"/>
      <c r="AT554" s="117"/>
      <c r="AU554" s="117"/>
      <c r="AV554" s="117"/>
      <c r="AW554" s="117"/>
      <c r="AX554" s="117"/>
      <c r="AY554" s="117"/>
      <c r="AZ554" s="117"/>
      <c r="BA554" s="117"/>
      <c r="BB554" s="117"/>
      <c r="BC554" s="117"/>
      <c r="BD554" s="117"/>
      <c r="BE554" s="117"/>
      <c r="BF554" s="117"/>
      <c r="BG554" s="117"/>
      <c r="BH554" s="117"/>
      <c r="BI554" s="117"/>
      <c r="BJ554" s="117"/>
      <c r="BK554" s="117"/>
      <c r="BL554" s="117"/>
      <c r="BM554" s="117"/>
      <c r="BN554" s="117"/>
      <c r="BO554" s="117"/>
      <c r="BP554" s="117"/>
      <c r="BQ554" s="117"/>
      <c r="BR554" s="117"/>
      <c r="BS554" s="117"/>
      <c r="BT554" s="117"/>
      <c r="BU554" s="117"/>
      <c r="BV554" s="117"/>
      <c r="BW554" s="117"/>
      <c r="BX554" s="117"/>
      <c r="BY554" s="117"/>
      <c r="BZ554" s="117"/>
      <c r="CA554" s="117"/>
      <c r="CB554" s="117"/>
      <c r="CC554" s="117"/>
      <c r="CD554" s="117"/>
      <c r="CE554" s="117"/>
      <c r="CF554" s="117"/>
      <c r="CG554" s="117"/>
      <c r="CH554" s="117"/>
      <c r="CI554" s="117"/>
      <c r="CJ554" s="117"/>
      <c r="CK554" s="117"/>
      <c r="CL554" s="117"/>
      <c r="CM554" s="117"/>
      <c r="CN554" s="117"/>
      <c r="CO554" s="117"/>
      <c r="CP554" s="117"/>
      <c r="CQ554" s="117"/>
      <c r="CR554" s="117"/>
      <c r="CS554" s="117"/>
      <c r="CT554" s="117"/>
      <c r="CU554" s="117"/>
      <c r="CV554" s="117"/>
      <c r="CW554" s="117"/>
      <c r="CX554" s="117"/>
      <c r="CY554" s="117"/>
      <c r="CZ554" s="117"/>
      <c r="DA554" s="117"/>
      <c r="DB554" s="117"/>
      <c r="DC554" s="117"/>
      <c r="DD554" s="117"/>
      <c r="DE554" s="117"/>
      <c r="DF554" s="117"/>
      <c r="DG554" s="117"/>
      <c r="DH554" s="117"/>
      <c r="DI554" s="117"/>
      <c r="DJ554" s="117"/>
      <c r="DK554" s="117"/>
      <c r="DL554" s="117"/>
      <c r="DM554" s="117"/>
      <c r="DN554" s="117"/>
      <c r="DO554" s="117"/>
      <c r="DP554" s="117"/>
      <c r="DQ554" s="117"/>
      <c r="DR554" s="117"/>
      <c r="DS554" s="117"/>
      <c r="DT554" s="117"/>
      <c r="DU554" s="117"/>
      <c r="DV554" s="117"/>
      <c r="DW554" s="117"/>
      <c r="DX554" s="117"/>
      <c r="DY554" s="117"/>
      <c r="DZ554" s="117"/>
      <c r="EA554" s="117"/>
      <c r="EB554" s="117"/>
      <c r="EC554" s="117"/>
      <c r="ED554" s="117"/>
      <c r="EE554" s="117"/>
      <c r="EF554" s="117"/>
      <c r="EG554" s="117"/>
      <c r="EH554" s="117"/>
      <c r="EI554" s="117"/>
      <c r="EJ554" s="117"/>
      <c r="EK554" s="117"/>
      <c r="EL554" s="117"/>
      <c r="EM554" s="117"/>
      <c r="EN554" s="117"/>
      <c r="EO554" s="117"/>
      <c r="EP554" s="117"/>
      <c r="EQ554" s="117"/>
      <c r="ER554" s="117"/>
      <c r="ES554" s="117"/>
      <c r="ET554" s="117"/>
      <c r="EU554" s="117"/>
      <c r="EV554" s="117"/>
      <c r="EW554" s="117"/>
      <c r="EX554" s="117"/>
      <c r="EY554" s="117"/>
      <c r="EZ554" s="117"/>
      <c r="FA554" s="117"/>
      <c r="FB554" s="117"/>
      <c r="FC554" s="117"/>
      <c r="FD554" s="117"/>
      <c r="FE554" s="117"/>
      <c r="FF554" s="117"/>
      <c r="FG554" s="117"/>
      <c r="FH554" s="117"/>
      <c r="FI554" s="117"/>
      <c r="FJ554" s="117"/>
      <c r="FK554" s="117"/>
      <c r="FL554" s="117"/>
      <c r="FM554" s="117"/>
      <c r="FN554" s="117"/>
      <c r="FO554" s="117"/>
      <c r="FP554" s="117"/>
      <c r="FQ554" s="117"/>
      <c r="FR554" s="117"/>
      <c r="FS554" s="117"/>
      <c r="FT554" s="117"/>
      <c r="FU554" s="117"/>
      <c r="FV554" s="117"/>
      <c r="FW554" s="117"/>
      <c r="FX554" s="117"/>
      <c r="FY554" s="117"/>
      <c r="FZ554" s="117"/>
      <c r="GA554" s="117"/>
      <c r="GB554" s="117"/>
      <c r="GC554" s="117"/>
      <c r="GD554" s="117"/>
      <c r="GE554" s="117"/>
      <c r="GF554" s="117"/>
      <c r="GG554" s="117"/>
      <c r="GH554" s="117"/>
      <c r="GI554" s="117"/>
      <c r="GJ554" s="117"/>
      <c r="GK554" s="117"/>
      <c r="GL554" s="117"/>
      <c r="GM554" s="117"/>
      <c r="GN554" s="117"/>
      <c r="GO554" s="117"/>
      <c r="GP554" s="117"/>
      <c r="GQ554" s="117"/>
      <c r="GR554" s="117"/>
      <c r="GS554" s="117"/>
      <c r="GT554" s="117"/>
      <c r="GU554" s="117"/>
      <c r="GV554" s="117"/>
      <c r="GW554" s="117"/>
      <c r="GX554" s="117"/>
      <c r="GY554" s="117"/>
      <c r="GZ554" s="117"/>
      <c r="HA554" s="117"/>
      <c r="HB554" s="117"/>
      <c r="HC554" s="117"/>
      <c r="HD554" s="117"/>
      <c r="HE554" s="117"/>
      <c r="HF554" s="117"/>
      <c r="HG554" s="117"/>
      <c r="HH554" s="117"/>
      <c r="HI554" s="117"/>
      <c r="HJ554" s="117"/>
      <c r="HK554" s="117"/>
      <c r="HL554" s="117"/>
      <c r="HM554" s="117"/>
      <c r="HN554" s="117"/>
      <c r="HO554" s="117"/>
      <c r="HP554" s="117"/>
      <c r="HQ554" s="117"/>
      <c r="HR554" s="117"/>
      <c r="HS554" s="117"/>
      <c r="HT554" s="117"/>
      <c r="HU554" s="117"/>
      <c r="HV554" s="117"/>
      <c r="HW554" s="117"/>
      <c r="HX554" s="117"/>
      <c r="HY554" s="117"/>
      <c r="HZ554" s="117"/>
      <c r="IA554" s="117"/>
      <c r="IB554" s="117"/>
      <c r="IC554" s="117"/>
      <c r="ID554" s="117"/>
      <c r="IE554" s="117"/>
      <c r="IF554" s="117"/>
      <c r="IG554" s="117"/>
      <c r="IH554" s="117"/>
      <c r="II554" s="117"/>
      <c r="IJ554" s="117"/>
      <c r="IK554" s="117"/>
      <c r="IL554" s="117"/>
      <c r="IM554" s="117"/>
      <c r="IN554" s="117"/>
      <c r="IO554" s="117"/>
      <c r="IP554" s="117"/>
      <c r="IQ554" s="117"/>
      <c r="IR554" s="117"/>
      <c r="IS554" s="117"/>
      <c r="IT554" s="117"/>
      <c r="IU554" s="117"/>
      <c r="IV554" s="117"/>
      <c r="IW554" s="117"/>
    </row>
    <row r="555" customFormat="false" ht="12.75" hidden="false" customHeight="false" outlineLevel="0" collapsed="false">
      <c r="A555" s="117"/>
      <c r="L555" s="117"/>
      <c r="M555" s="117"/>
      <c r="N555" s="117"/>
      <c r="O555" s="117"/>
      <c r="P555" s="117"/>
      <c r="Q555" s="117"/>
      <c r="R555" s="117"/>
      <c r="S555" s="117"/>
      <c r="T555" s="117"/>
      <c r="U555" s="117"/>
      <c r="V555" s="117"/>
      <c r="W555" s="117"/>
      <c r="X555" s="117"/>
      <c r="Y555" s="117"/>
      <c r="Z555" s="117"/>
      <c r="AA555" s="117"/>
      <c r="AB555" s="117"/>
      <c r="AC555" s="117"/>
      <c r="AD555" s="117"/>
      <c r="AE555" s="117"/>
      <c r="AF555" s="117"/>
      <c r="AG555" s="117"/>
      <c r="AH555" s="117"/>
      <c r="AI555" s="117"/>
      <c r="AJ555" s="117"/>
      <c r="AK555" s="117"/>
      <c r="AL555" s="117"/>
      <c r="AM555" s="117"/>
      <c r="AN555" s="117"/>
      <c r="AO555" s="117"/>
      <c r="AP555" s="117"/>
      <c r="AQ555" s="117"/>
      <c r="AR555" s="117"/>
      <c r="AS555" s="117"/>
      <c r="AT555" s="117"/>
      <c r="AU555" s="117"/>
      <c r="AV555" s="117"/>
      <c r="AW555" s="117"/>
      <c r="AX555" s="117"/>
      <c r="AY555" s="117"/>
      <c r="AZ555" s="117"/>
      <c r="BA555" s="117"/>
      <c r="BB555" s="117"/>
      <c r="BC555" s="117"/>
      <c r="BD555" s="117"/>
      <c r="BE555" s="117"/>
      <c r="BF555" s="117"/>
      <c r="BG555" s="117"/>
      <c r="BH555" s="117"/>
      <c r="BI555" s="117"/>
      <c r="BJ555" s="117"/>
      <c r="BK555" s="117"/>
      <c r="BL555" s="117"/>
      <c r="BM555" s="117"/>
      <c r="BN555" s="117"/>
      <c r="BO555" s="117"/>
      <c r="BP555" s="117"/>
      <c r="BQ555" s="117"/>
      <c r="BR555" s="117"/>
      <c r="BS555" s="117"/>
      <c r="BT555" s="117"/>
      <c r="BU555" s="117"/>
      <c r="BV555" s="117"/>
      <c r="BW555" s="117"/>
      <c r="BX555" s="117"/>
      <c r="BY555" s="117"/>
      <c r="BZ555" s="117"/>
      <c r="CA555" s="117"/>
      <c r="CB555" s="117"/>
      <c r="CC555" s="117"/>
      <c r="CD555" s="117"/>
      <c r="CE555" s="117"/>
      <c r="CF555" s="117"/>
      <c r="CG555" s="117"/>
      <c r="CH555" s="117"/>
      <c r="CI555" s="117"/>
      <c r="CJ555" s="117"/>
      <c r="CK555" s="117"/>
      <c r="CL555" s="117"/>
      <c r="CM555" s="117"/>
      <c r="CN555" s="117"/>
      <c r="CO555" s="117"/>
      <c r="CP555" s="117"/>
      <c r="CQ555" s="117"/>
      <c r="CR555" s="117"/>
      <c r="CS555" s="117"/>
      <c r="CT555" s="117"/>
      <c r="CU555" s="117"/>
      <c r="CV555" s="117"/>
      <c r="CW555" s="117"/>
      <c r="CX555" s="117"/>
      <c r="CY555" s="117"/>
      <c r="CZ555" s="117"/>
      <c r="DA555" s="117"/>
      <c r="DB555" s="117"/>
      <c r="DC555" s="117"/>
      <c r="DD555" s="117"/>
      <c r="DE555" s="117"/>
      <c r="DF555" s="117"/>
      <c r="DG555" s="117"/>
      <c r="DH555" s="117"/>
      <c r="DI555" s="117"/>
      <c r="DJ555" s="117"/>
      <c r="DK555" s="117"/>
      <c r="DL555" s="117"/>
      <c r="DM555" s="117"/>
      <c r="DN555" s="117"/>
      <c r="DO555" s="117"/>
      <c r="DP555" s="117"/>
      <c r="DQ555" s="117"/>
      <c r="DR555" s="117"/>
      <c r="DS555" s="117"/>
      <c r="DT555" s="117"/>
      <c r="DU555" s="117"/>
      <c r="DV555" s="117"/>
      <c r="DW555" s="117"/>
      <c r="DX555" s="117"/>
      <c r="DY555" s="117"/>
      <c r="DZ555" s="117"/>
      <c r="EA555" s="117"/>
      <c r="EB555" s="117"/>
      <c r="EC555" s="117"/>
      <c r="ED555" s="117"/>
      <c r="EE555" s="117"/>
      <c r="EF555" s="117"/>
      <c r="EG555" s="117"/>
      <c r="EH555" s="117"/>
      <c r="EI555" s="117"/>
      <c r="EJ555" s="117"/>
      <c r="EK555" s="117"/>
      <c r="EL555" s="117"/>
      <c r="EM555" s="117"/>
      <c r="EN555" s="117"/>
      <c r="EO555" s="117"/>
      <c r="EP555" s="117"/>
      <c r="EQ555" s="117"/>
      <c r="ER555" s="117"/>
      <c r="ES555" s="117"/>
      <c r="ET555" s="117"/>
      <c r="EU555" s="117"/>
      <c r="EV555" s="117"/>
      <c r="EW555" s="117"/>
      <c r="EX555" s="117"/>
      <c r="EY555" s="117"/>
      <c r="EZ555" s="117"/>
      <c r="FA555" s="117"/>
      <c r="FB555" s="117"/>
      <c r="FC555" s="117"/>
      <c r="FD555" s="117"/>
      <c r="FE555" s="117"/>
      <c r="FF555" s="117"/>
      <c r="FG555" s="117"/>
      <c r="FH555" s="117"/>
      <c r="FI555" s="117"/>
      <c r="FJ555" s="117"/>
      <c r="FK555" s="117"/>
      <c r="FL555" s="117"/>
      <c r="FM555" s="117"/>
      <c r="FN555" s="117"/>
      <c r="FO555" s="117"/>
      <c r="FP555" s="117"/>
      <c r="FQ555" s="117"/>
      <c r="FR555" s="117"/>
      <c r="FS555" s="117"/>
      <c r="FT555" s="117"/>
      <c r="FU555" s="117"/>
      <c r="FV555" s="117"/>
      <c r="FW555" s="117"/>
      <c r="FX555" s="117"/>
      <c r="FY555" s="117"/>
      <c r="FZ555" s="117"/>
      <c r="GA555" s="117"/>
      <c r="GB555" s="117"/>
      <c r="GC555" s="117"/>
      <c r="GD555" s="117"/>
      <c r="GE555" s="117"/>
      <c r="GF555" s="117"/>
      <c r="GG555" s="117"/>
      <c r="GH555" s="117"/>
      <c r="GI555" s="117"/>
      <c r="GJ555" s="117"/>
      <c r="GK555" s="117"/>
      <c r="GL555" s="117"/>
      <c r="GM555" s="117"/>
      <c r="GN555" s="117"/>
      <c r="GO555" s="117"/>
      <c r="GP555" s="117"/>
      <c r="GQ555" s="117"/>
      <c r="GR555" s="117"/>
      <c r="GS555" s="117"/>
      <c r="GT555" s="117"/>
      <c r="GU555" s="117"/>
      <c r="GV555" s="117"/>
      <c r="GW555" s="117"/>
      <c r="GX555" s="117"/>
      <c r="GY555" s="117"/>
      <c r="GZ555" s="117"/>
      <c r="HA555" s="117"/>
      <c r="HB555" s="117"/>
      <c r="HC555" s="117"/>
      <c r="HD555" s="117"/>
      <c r="HE555" s="117"/>
      <c r="HF555" s="117"/>
      <c r="HG555" s="117"/>
      <c r="HH555" s="117"/>
      <c r="HI555" s="117"/>
      <c r="HJ555" s="117"/>
      <c r="HK555" s="117"/>
      <c r="HL555" s="117"/>
      <c r="HM555" s="117"/>
      <c r="HN555" s="117"/>
      <c r="HO555" s="117"/>
      <c r="HP555" s="117"/>
      <c r="HQ555" s="117"/>
      <c r="HR555" s="117"/>
      <c r="HS555" s="117"/>
      <c r="HT555" s="117"/>
      <c r="HU555" s="117"/>
      <c r="HV555" s="117"/>
      <c r="HW555" s="117"/>
      <c r="HX555" s="117"/>
      <c r="HY555" s="117"/>
      <c r="HZ555" s="117"/>
      <c r="IA555" s="117"/>
      <c r="IB555" s="117"/>
      <c r="IC555" s="117"/>
      <c r="ID555" s="117"/>
      <c r="IE555" s="117"/>
      <c r="IF555" s="117"/>
      <c r="IG555" s="117"/>
      <c r="IH555" s="117"/>
      <c r="II555" s="117"/>
      <c r="IJ555" s="117"/>
      <c r="IK555" s="117"/>
      <c r="IL555" s="117"/>
      <c r="IM555" s="117"/>
      <c r="IN555" s="117"/>
      <c r="IO555" s="117"/>
      <c r="IP555" s="117"/>
      <c r="IQ555" s="117"/>
      <c r="IR555" s="117"/>
      <c r="IS555" s="117"/>
      <c r="IT555" s="117"/>
      <c r="IU555" s="117"/>
      <c r="IV555" s="117"/>
      <c r="IW555" s="117"/>
    </row>
    <row r="556" customFormat="false" ht="12.75" hidden="false" customHeight="false" outlineLevel="0" collapsed="false">
      <c r="A556" s="117"/>
      <c r="L556" s="117"/>
      <c r="M556" s="117"/>
      <c r="N556" s="117"/>
      <c r="O556" s="117"/>
      <c r="P556" s="117"/>
      <c r="Q556" s="117"/>
      <c r="R556" s="117"/>
      <c r="S556" s="117"/>
      <c r="T556" s="117"/>
      <c r="U556" s="117"/>
      <c r="V556" s="117"/>
      <c r="W556" s="117"/>
      <c r="X556" s="117"/>
      <c r="Y556" s="117"/>
      <c r="Z556" s="117"/>
      <c r="AA556" s="117"/>
      <c r="AB556" s="117"/>
      <c r="AC556" s="117"/>
      <c r="AD556" s="117"/>
      <c r="AE556" s="117"/>
      <c r="AF556" s="117"/>
      <c r="AG556" s="117"/>
      <c r="AH556" s="117"/>
      <c r="AI556" s="117"/>
      <c r="AJ556" s="117"/>
      <c r="AK556" s="117"/>
      <c r="AL556" s="117"/>
      <c r="AM556" s="117"/>
      <c r="AN556" s="117"/>
      <c r="AO556" s="117"/>
      <c r="AP556" s="117"/>
      <c r="AQ556" s="117"/>
      <c r="AR556" s="117"/>
      <c r="AS556" s="117"/>
      <c r="AT556" s="117"/>
      <c r="AU556" s="117"/>
      <c r="AV556" s="117"/>
      <c r="AW556" s="117"/>
      <c r="AX556" s="117"/>
      <c r="AY556" s="117"/>
      <c r="AZ556" s="117"/>
      <c r="BA556" s="117"/>
      <c r="BB556" s="117"/>
      <c r="BC556" s="117"/>
      <c r="BD556" s="117"/>
      <c r="BE556" s="117"/>
      <c r="BF556" s="117"/>
      <c r="BG556" s="117"/>
      <c r="BH556" s="117"/>
      <c r="BI556" s="117"/>
      <c r="BJ556" s="117"/>
      <c r="BK556" s="117"/>
      <c r="BL556" s="117"/>
      <c r="BM556" s="117"/>
      <c r="BN556" s="117"/>
      <c r="BO556" s="117"/>
      <c r="BP556" s="117"/>
      <c r="BQ556" s="117"/>
      <c r="BR556" s="117"/>
      <c r="BS556" s="117"/>
      <c r="BT556" s="117"/>
      <c r="BU556" s="117"/>
      <c r="BV556" s="117"/>
      <c r="BW556" s="117"/>
      <c r="BX556" s="117"/>
      <c r="BY556" s="117"/>
      <c r="BZ556" s="117"/>
      <c r="CA556" s="117"/>
      <c r="CB556" s="117"/>
      <c r="CC556" s="117"/>
      <c r="CD556" s="117"/>
      <c r="CE556" s="117"/>
      <c r="CF556" s="117"/>
      <c r="CG556" s="117"/>
      <c r="CH556" s="117"/>
      <c r="CI556" s="117"/>
      <c r="CJ556" s="117"/>
      <c r="CK556" s="117"/>
      <c r="CL556" s="117"/>
      <c r="CM556" s="117"/>
      <c r="CN556" s="117"/>
      <c r="CO556" s="117"/>
      <c r="CP556" s="117"/>
      <c r="CQ556" s="117"/>
      <c r="CR556" s="117"/>
      <c r="CS556" s="117"/>
      <c r="CT556" s="117"/>
      <c r="CU556" s="117"/>
      <c r="CV556" s="117"/>
      <c r="CW556" s="117"/>
      <c r="CX556" s="117"/>
      <c r="CY556" s="117"/>
      <c r="CZ556" s="117"/>
      <c r="DA556" s="117"/>
      <c r="DB556" s="117"/>
      <c r="DC556" s="117"/>
      <c r="DD556" s="117"/>
      <c r="DE556" s="117"/>
      <c r="DF556" s="117"/>
      <c r="DG556" s="117"/>
      <c r="DH556" s="117"/>
      <c r="DI556" s="117"/>
      <c r="DJ556" s="117"/>
      <c r="DK556" s="117"/>
      <c r="DL556" s="117"/>
      <c r="DM556" s="117"/>
      <c r="DN556" s="117"/>
      <c r="DO556" s="117"/>
      <c r="DP556" s="117"/>
      <c r="DQ556" s="117"/>
      <c r="DR556" s="117"/>
      <c r="DS556" s="117"/>
      <c r="DT556" s="117"/>
      <c r="DU556" s="117"/>
      <c r="DV556" s="117"/>
      <c r="DW556" s="117"/>
      <c r="DX556" s="117"/>
      <c r="DY556" s="117"/>
      <c r="DZ556" s="117"/>
      <c r="EA556" s="117"/>
      <c r="EB556" s="117"/>
      <c r="EC556" s="117"/>
      <c r="ED556" s="117"/>
      <c r="EE556" s="117"/>
      <c r="EF556" s="117"/>
      <c r="EG556" s="117"/>
      <c r="EH556" s="117"/>
      <c r="EI556" s="117"/>
      <c r="EJ556" s="117"/>
      <c r="EK556" s="117"/>
      <c r="EL556" s="117"/>
      <c r="EM556" s="117"/>
      <c r="EN556" s="117"/>
      <c r="EO556" s="117"/>
      <c r="EP556" s="117"/>
      <c r="EQ556" s="117"/>
      <c r="ER556" s="117"/>
      <c r="ES556" s="117"/>
      <c r="ET556" s="117"/>
      <c r="EU556" s="117"/>
      <c r="EV556" s="117"/>
      <c r="EW556" s="117"/>
      <c r="EX556" s="117"/>
      <c r="EY556" s="117"/>
      <c r="EZ556" s="117"/>
      <c r="FA556" s="117"/>
      <c r="FB556" s="117"/>
      <c r="FC556" s="117"/>
      <c r="FD556" s="117"/>
      <c r="FE556" s="117"/>
      <c r="FF556" s="117"/>
      <c r="FG556" s="117"/>
      <c r="FH556" s="117"/>
      <c r="FI556" s="117"/>
      <c r="FJ556" s="117"/>
      <c r="FK556" s="117"/>
      <c r="FL556" s="117"/>
      <c r="FM556" s="117"/>
      <c r="FN556" s="117"/>
      <c r="FO556" s="117"/>
      <c r="FP556" s="117"/>
      <c r="FQ556" s="117"/>
      <c r="FR556" s="117"/>
      <c r="FS556" s="117"/>
      <c r="FT556" s="117"/>
      <c r="FU556" s="117"/>
      <c r="FV556" s="117"/>
      <c r="FW556" s="117"/>
      <c r="FX556" s="117"/>
      <c r="FY556" s="117"/>
      <c r="FZ556" s="117"/>
      <c r="GA556" s="117"/>
      <c r="GB556" s="117"/>
      <c r="GC556" s="117"/>
      <c r="GD556" s="117"/>
      <c r="GE556" s="117"/>
      <c r="GF556" s="117"/>
      <c r="GG556" s="117"/>
      <c r="GH556" s="117"/>
      <c r="GI556" s="117"/>
      <c r="GJ556" s="117"/>
      <c r="GK556" s="117"/>
      <c r="GL556" s="117"/>
      <c r="GM556" s="117"/>
      <c r="GN556" s="117"/>
      <c r="GO556" s="117"/>
      <c r="GP556" s="117"/>
      <c r="GQ556" s="117"/>
      <c r="GR556" s="117"/>
      <c r="GS556" s="117"/>
      <c r="GT556" s="117"/>
      <c r="GU556" s="117"/>
      <c r="GV556" s="117"/>
      <c r="GW556" s="117"/>
      <c r="GX556" s="117"/>
      <c r="GY556" s="117"/>
      <c r="GZ556" s="117"/>
      <c r="HA556" s="117"/>
      <c r="HB556" s="117"/>
      <c r="HC556" s="117"/>
      <c r="HD556" s="117"/>
      <c r="HE556" s="117"/>
      <c r="HF556" s="117"/>
      <c r="HG556" s="117"/>
      <c r="HH556" s="117"/>
      <c r="HI556" s="117"/>
      <c r="HJ556" s="117"/>
      <c r="HK556" s="117"/>
      <c r="HL556" s="117"/>
      <c r="HM556" s="117"/>
      <c r="HN556" s="117"/>
      <c r="HO556" s="117"/>
      <c r="HP556" s="117"/>
      <c r="HQ556" s="117"/>
      <c r="HR556" s="117"/>
      <c r="HS556" s="117"/>
      <c r="HT556" s="117"/>
      <c r="HU556" s="117"/>
      <c r="HV556" s="117"/>
      <c r="HW556" s="117"/>
      <c r="HX556" s="117"/>
      <c r="HY556" s="117"/>
      <c r="HZ556" s="117"/>
      <c r="IA556" s="117"/>
      <c r="IB556" s="117"/>
      <c r="IC556" s="117"/>
      <c r="ID556" s="117"/>
      <c r="IE556" s="117"/>
      <c r="IF556" s="117"/>
      <c r="IG556" s="117"/>
      <c r="IH556" s="117"/>
      <c r="II556" s="117"/>
      <c r="IJ556" s="117"/>
      <c r="IK556" s="117"/>
      <c r="IL556" s="117"/>
      <c r="IM556" s="117"/>
      <c r="IN556" s="117"/>
      <c r="IO556" s="117"/>
      <c r="IP556" s="117"/>
      <c r="IQ556" s="117"/>
      <c r="IR556" s="117"/>
      <c r="IS556" s="117"/>
      <c r="IT556" s="117"/>
      <c r="IU556" s="117"/>
      <c r="IV556" s="117"/>
      <c r="IW556" s="117"/>
    </row>
    <row r="557" customFormat="false" ht="12.75" hidden="false" customHeight="false" outlineLevel="0" collapsed="false">
      <c r="A557" s="117"/>
      <c r="L557" s="117"/>
      <c r="M557" s="117"/>
      <c r="N557" s="117"/>
      <c r="O557" s="117"/>
      <c r="P557" s="117"/>
      <c r="Q557" s="117"/>
      <c r="R557" s="117"/>
      <c r="S557" s="117"/>
      <c r="T557" s="117"/>
      <c r="U557" s="117"/>
      <c r="V557" s="117"/>
      <c r="W557" s="117"/>
      <c r="X557" s="117"/>
      <c r="Y557" s="117"/>
      <c r="Z557" s="117"/>
      <c r="AA557" s="117"/>
      <c r="AB557" s="117"/>
      <c r="AC557" s="117"/>
      <c r="AD557" s="117"/>
      <c r="AE557" s="117"/>
      <c r="AF557" s="117"/>
      <c r="AG557" s="117"/>
      <c r="AH557" s="117"/>
      <c r="AI557" s="117"/>
      <c r="AJ557" s="117"/>
      <c r="AK557" s="117"/>
      <c r="AL557" s="117"/>
      <c r="AM557" s="117"/>
      <c r="AN557" s="117"/>
      <c r="AO557" s="117"/>
      <c r="AP557" s="117"/>
      <c r="AQ557" s="117"/>
      <c r="AR557" s="117"/>
      <c r="AS557" s="117"/>
      <c r="AT557" s="117"/>
      <c r="AU557" s="117"/>
      <c r="AV557" s="117"/>
      <c r="AW557" s="117"/>
      <c r="AX557" s="117"/>
      <c r="AY557" s="117"/>
      <c r="AZ557" s="117"/>
      <c r="BA557" s="117"/>
      <c r="BB557" s="117"/>
      <c r="BC557" s="117"/>
      <c r="BD557" s="117"/>
      <c r="BE557" s="117"/>
      <c r="BF557" s="117"/>
      <c r="BG557" s="117"/>
      <c r="BH557" s="117"/>
      <c r="BI557" s="117"/>
      <c r="BJ557" s="117"/>
      <c r="BK557" s="117"/>
      <c r="BL557" s="117"/>
      <c r="BM557" s="117"/>
      <c r="BN557" s="117"/>
      <c r="BO557" s="117"/>
      <c r="BP557" s="117"/>
      <c r="BQ557" s="117"/>
      <c r="BR557" s="117"/>
      <c r="BS557" s="117"/>
      <c r="BT557" s="117"/>
      <c r="BU557" s="117"/>
      <c r="BV557" s="117"/>
      <c r="BW557" s="117"/>
      <c r="BX557" s="117"/>
      <c r="BY557" s="117"/>
      <c r="BZ557" s="117"/>
      <c r="CA557" s="117"/>
      <c r="CB557" s="117"/>
      <c r="CC557" s="117"/>
      <c r="CD557" s="117"/>
      <c r="CE557" s="117"/>
      <c r="CF557" s="117"/>
      <c r="CG557" s="117"/>
      <c r="CH557" s="117"/>
      <c r="CI557" s="117"/>
      <c r="CJ557" s="117"/>
      <c r="CK557" s="117"/>
      <c r="CL557" s="117"/>
      <c r="CM557" s="117"/>
      <c r="CN557" s="117"/>
      <c r="CO557" s="117"/>
      <c r="CP557" s="117"/>
      <c r="CQ557" s="117"/>
      <c r="CR557" s="117"/>
      <c r="CS557" s="117"/>
      <c r="CT557" s="117"/>
      <c r="CU557" s="117"/>
      <c r="CV557" s="117"/>
      <c r="CW557" s="117"/>
      <c r="CX557" s="117"/>
      <c r="CY557" s="117"/>
      <c r="CZ557" s="117"/>
      <c r="DA557" s="117"/>
      <c r="DB557" s="117"/>
      <c r="DC557" s="117"/>
      <c r="DD557" s="117"/>
      <c r="DE557" s="117"/>
      <c r="DF557" s="117"/>
      <c r="DG557" s="117"/>
      <c r="DH557" s="117"/>
      <c r="DI557" s="117"/>
      <c r="DJ557" s="117"/>
      <c r="DK557" s="117"/>
      <c r="DL557" s="117"/>
      <c r="DM557" s="117"/>
      <c r="DN557" s="117"/>
      <c r="DO557" s="117"/>
      <c r="DP557" s="117"/>
      <c r="DQ557" s="117"/>
      <c r="DR557" s="117"/>
      <c r="DS557" s="117"/>
      <c r="DT557" s="117"/>
      <c r="DU557" s="117"/>
      <c r="DV557" s="117"/>
      <c r="DW557" s="117"/>
      <c r="DX557" s="117"/>
      <c r="DY557" s="117"/>
      <c r="DZ557" s="117"/>
      <c r="EA557" s="117"/>
      <c r="EB557" s="117"/>
      <c r="EC557" s="117"/>
      <c r="ED557" s="117"/>
      <c r="EE557" s="117"/>
      <c r="EF557" s="117"/>
      <c r="EG557" s="117"/>
      <c r="EH557" s="117"/>
      <c r="EI557" s="117"/>
      <c r="EJ557" s="117"/>
      <c r="EK557" s="117"/>
      <c r="EL557" s="117"/>
      <c r="EM557" s="117"/>
      <c r="EN557" s="117"/>
      <c r="EO557" s="117"/>
      <c r="EP557" s="117"/>
      <c r="EQ557" s="117"/>
      <c r="ER557" s="117"/>
      <c r="ES557" s="117"/>
      <c r="ET557" s="117"/>
      <c r="EU557" s="117"/>
      <c r="EV557" s="117"/>
      <c r="EW557" s="117"/>
      <c r="EX557" s="117"/>
      <c r="EY557" s="117"/>
      <c r="EZ557" s="117"/>
      <c r="FA557" s="117"/>
      <c r="FB557" s="117"/>
      <c r="FC557" s="117"/>
      <c r="FD557" s="117"/>
      <c r="FE557" s="117"/>
      <c r="FF557" s="117"/>
      <c r="FG557" s="117"/>
      <c r="FH557" s="117"/>
      <c r="FI557" s="117"/>
      <c r="FJ557" s="117"/>
      <c r="FK557" s="117"/>
      <c r="FL557" s="117"/>
      <c r="FM557" s="117"/>
      <c r="FN557" s="117"/>
      <c r="FO557" s="117"/>
      <c r="FP557" s="117"/>
      <c r="FQ557" s="117"/>
      <c r="FR557" s="117"/>
      <c r="FS557" s="117"/>
      <c r="FT557" s="117"/>
      <c r="FU557" s="117"/>
      <c r="FV557" s="117"/>
      <c r="FW557" s="117"/>
      <c r="FX557" s="117"/>
      <c r="FY557" s="117"/>
      <c r="FZ557" s="117"/>
      <c r="GA557" s="117"/>
      <c r="GB557" s="117"/>
      <c r="GC557" s="117"/>
      <c r="GD557" s="117"/>
      <c r="GE557" s="117"/>
      <c r="GF557" s="117"/>
      <c r="GG557" s="117"/>
      <c r="GH557" s="117"/>
      <c r="GI557" s="117"/>
      <c r="GJ557" s="117"/>
      <c r="GK557" s="117"/>
      <c r="GL557" s="117"/>
      <c r="GM557" s="117"/>
      <c r="GN557" s="117"/>
      <c r="GO557" s="117"/>
      <c r="GP557" s="117"/>
      <c r="GQ557" s="117"/>
      <c r="GR557" s="117"/>
      <c r="GS557" s="117"/>
      <c r="GT557" s="117"/>
      <c r="GU557" s="117"/>
      <c r="GV557" s="117"/>
      <c r="GW557" s="117"/>
      <c r="GX557" s="117"/>
      <c r="GY557" s="117"/>
      <c r="GZ557" s="117"/>
      <c r="HA557" s="117"/>
      <c r="HB557" s="117"/>
      <c r="HC557" s="117"/>
      <c r="HD557" s="117"/>
      <c r="HE557" s="117"/>
      <c r="HF557" s="117"/>
      <c r="HG557" s="117"/>
      <c r="HH557" s="117"/>
      <c r="HI557" s="117"/>
      <c r="HJ557" s="117"/>
      <c r="HK557" s="117"/>
      <c r="HL557" s="117"/>
      <c r="HM557" s="117"/>
      <c r="HN557" s="117"/>
      <c r="HO557" s="117"/>
      <c r="HP557" s="117"/>
      <c r="HQ557" s="117"/>
      <c r="HR557" s="117"/>
      <c r="HS557" s="117"/>
      <c r="HT557" s="117"/>
      <c r="HU557" s="117"/>
      <c r="HV557" s="117"/>
      <c r="HW557" s="117"/>
      <c r="HX557" s="117"/>
      <c r="HY557" s="117"/>
      <c r="HZ557" s="117"/>
      <c r="IA557" s="117"/>
      <c r="IB557" s="117"/>
      <c r="IC557" s="117"/>
      <c r="ID557" s="117"/>
      <c r="IE557" s="117"/>
      <c r="IF557" s="117"/>
      <c r="IG557" s="117"/>
      <c r="IH557" s="117"/>
      <c r="II557" s="117"/>
      <c r="IJ557" s="117"/>
      <c r="IK557" s="117"/>
      <c r="IL557" s="117"/>
      <c r="IM557" s="117"/>
      <c r="IN557" s="117"/>
      <c r="IO557" s="117"/>
      <c r="IP557" s="117"/>
      <c r="IQ557" s="117"/>
      <c r="IR557" s="117"/>
      <c r="IS557" s="117"/>
      <c r="IT557" s="117"/>
      <c r="IU557" s="117"/>
      <c r="IV557" s="117"/>
      <c r="IW557" s="117"/>
    </row>
    <row r="558" customFormat="false" ht="12.75" hidden="false" customHeight="false" outlineLevel="0" collapsed="false">
      <c r="A558" s="117"/>
      <c r="L558" s="117"/>
      <c r="M558" s="117"/>
      <c r="N558" s="117"/>
      <c r="O558" s="117"/>
      <c r="P558" s="117"/>
      <c r="Q558" s="117"/>
      <c r="R558" s="117"/>
      <c r="S558" s="117"/>
      <c r="T558" s="117"/>
      <c r="U558" s="117"/>
      <c r="V558" s="117"/>
      <c r="W558" s="117"/>
      <c r="X558" s="117"/>
      <c r="Y558" s="117"/>
      <c r="Z558" s="117"/>
      <c r="AA558" s="117"/>
      <c r="AB558" s="117"/>
      <c r="AC558" s="117"/>
      <c r="AD558" s="117"/>
      <c r="AE558" s="117"/>
      <c r="AF558" s="117"/>
      <c r="AG558" s="117"/>
      <c r="AH558" s="117"/>
      <c r="AI558" s="117"/>
      <c r="AJ558" s="117"/>
      <c r="AK558" s="117"/>
      <c r="AL558" s="117"/>
      <c r="AM558" s="117"/>
      <c r="AN558" s="117"/>
      <c r="AO558" s="117"/>
      <c r="AP558" s="117"/>
      <c r="AQ558" s="117"/>
      <c r="AR558" s="117"/>
      <c r="AS558" s="117"/>
      <c r="AT558" s="117"/>
      <c r="AU558" s="117"/>
      <c r="AV558" s="117"/>
      <c r="AW558" s="117"/>
      <c r="AX558" s="117"/>
      <c r="AY558" s="117"/>
      <c r="AZ558" s="117"/>
      <c r="BA558" s="117"/>
      <c r="BB558" s="117"/>
      <c r="BC558" s="117"/>
      <c r="BD558" s="117"/>
      <c r="BE558" s="117"/>
      <c r="BF558" s="117"/>
      <c r="BG558" s="117"/>
      <c r="BH558" s="117"/>
      <c r="BI558" s="117"/>
      <c r="BJ558" s="117"/>
      <c r="BK558" s="117"/>
      <c r="BL558" s="117"/>
      <c r="BM558" s="117"/>
      <c r="BN558" s="117"/>
      <c r="BO558" s="117"/>
      <c r="BP558" s="117"/>
      <c r="BQ558" s="117"/>
      <c r="BR558" s="117"/>
      <c r="BS558" s="117"/>
      <c r="BT558" s="117"/>
      <c r="BU558" s="117"/>
      <c r="BV558" s="117"/>
      <c r="BW558" s="117"/>
      <c r="BX558" s="117"/>
      <c r="BY558" s="117"/>
      <c r="BZ558" s="117"/>
      <c r="CA558" s="117"/>
      <c r="CB558" s="117"/>
      <c r="CC558" s="117"/>
      <c r="CD558" s="117"/>
      <c r="CE558" s="117"/>
      <c r="CF558" s="117"/>
      <c r="CG558" s="117"/>
      <c r="CH558" s="117"/>
      <c r="CI558" s="117"/>
      <c r="CJ558" s="117"/>
      <c r="CK558" s="117"/>
      <c r="CL558" s="117"/>
      <c r="CM558" s="117"/>
      <c r="CN558" s="117"/>
      <c r="CO558" s="117"/>
      <c r="CP558" s="117"/>
      <c r="CQ558" s="117"/>
      <c r="CR558" s="117"/>
      <c r="CS558" s="117"/>
      <c r="CT558" s="117"/>
      <c r="CU558" s="117"/>
      <c r="CV558" s="117"/>
      <c r="CW558" s="117"/>
      <c r="CX558" s="117"/>
      <c r="CY558" s="117"/>
      <c r="CZ558" s="117"/>
      <c r="DA558" s="117"/>
      <c r="DB558" s="117"/>
      <c r="DC558" s="117"/>
      <c r="DD558" s="117"/>
      <c r="DE558" s="117"/>
      <c r="DF558" s="117"/>
      <c r="DG558" s="117"/>
      <c r="DH558" s="117"/>
      <c r="DI558" s="117"/>
      <c r="DJ558" s="117"/>
      <c r="DK558" s="117"/>
      <c r="DL558" s="117"/>
      <c r="DM558" s="117"/>
      <c r="DN558" s="117"/>
      <c r="DO558" s="117"/>
      <c r="DP558" s="117"/>
      <c r="DQ558" s="117"/>
      <c r="DR558" s="117"/>
      <c r="DS558" s="117"/>
      <c r="DT558" s="117"/>
      <c r="DU558" s="117"/>
      <c r="DV558" s="117"/>
      <c r="DW558" s="117"/>
      <c r="DX558" s="117"/>
      <c r="DY558" s="117"/>
      <c r="DZ558" s="117"/>
      <c r="EA558" s="117"/>
      <c r="EB558" s="117"/>
      <c r="EC558" s="117"/>
      <c r="ED558" s="117"/>
      <c r="EE558" s="117"/>
      <c r="EF558" s="117"/>
      <c r="EG558" s="117"/>
      <c r="EH558" s="117"/>
      <c r="EI558" s="117"/>
      <c r="EJ558" s="117"/>
      <c r="EK558" s="117"/>
      <c r="EL558" s="117"/>
      <c r="EM558" s="117"/>
      <c r="EN558" s="117"/>
      <c r="EO558" s="117"/>
      <c r="EP558" s="117"/>
      <c r="EQ558" s="117"/>
      <c r="ER558" s="117"/>
      <c r="ES558" s="117"/>
      <c r="ET558" s="117"/>
      <c r="EU558" s="117"/>
      <c r="EV558" s="117"/>
      <c r="EW558" s="117"/>
      <c r="EX558" s="117"/>
      <c r="EY558" s="117"/>
      <c r="EZ558" s="117"/>
      <c r="FA558" s="117"/>
      <c r="FB558" s="117"/>
      <c r="FC558" s="117"/>
      <c r="FD558" s="117"/>
      <c r="FE558" s="117"/>
      <c r="FF558" s="117"/>
      <c r="FG558" s="117"/>
      <c r="FH558" s="117"/>
      <c r="FI558" s="117"/>
      <c r="FJ558" s="117"/>
      <c r="FK558" s="117"/>
      <c r="FL558" s="117"/>
      <c r="FM558" s="117"/>
      <c r="FN558" s="117"/>
      <c r="FO558" s="117"/>
      <c r="FP558" s="117"/>
      <c r="FQ558" s="117"/>
      <c r="FR558" s="117"/>
      <c r="FS558" s="117"/>
      <c r="FT558" s="117"/>
      <c r="FU558" s="117"/>
      <c r="FV558" s="117"/>
      <c r="FW558" s="117"/>
      <c r="FX558" s="117"/>
      <c r="FY558" s="117"/>
      <c r="FZ558" s="117"/>
      <c r="GA558" s="117"/>
      <c r="GB558" s="117"/>
      <c r="GC558" s="117"/>
      <c r="GD558" s="117"/>
      <c r="GE558" s="117"/>
      <c r="GF558" s="117"/>
      <c r="GG558" s="117"/>
      <c r="GH558" s="117"/>
      <c r="GI558" s="117"/>
      <c r="GJ558" s="117"/>
      <c r="GK558" s="117"/>
      <c r="GL558" s="117"/>
      <c r="GM558" s="117"/>
      <c r="GN558" s="117"/>
      <c r="GO558" s="117"/>
      <c r="GP558" s="117"/>
      <c r="GQ558" s="117"/>
      <c r="GR558" s="117"/>
      <c r="GS558" s="117"/>
      <c r="GT558" s="117"/>
      <c r="GU558" s="117"/>
      <c r="GV558" s="117"/>
      <c r="GW558" s="117"/>
      <c r="GX558" s="117"/>
      <c r="GY558" s="117"/>
      <c r="GZ558" s="117"/>
      <c r="HA558" s="117"/>
      <c r="HB558" s="117"/>
      <c r="HC558" s="117"/>
      <c r="HD558" s="117"/>
      <c r="HE558" s="117"/>
      <c r="HF558" s="117"/>
      <c r="HG558" s="117"/>
      <c r="HH558" s="117"/>
      <c r="HI558" s="117"/>
      <c r="HJ558" s="117"/>
      <c r="HK558" s="117"/>
      <c r="HL558" s="117"/>
      <c r="HM558" s="117"/>
      <c r="HN558" s="117"/>
      <c r="HO558" s="117"/>
      <c r="HP558" s="117"/>
      <c r="HQ558" s="117"/>
      <c r="HR558" s="117"/>
      <c r="HS558" s="117"/>
      <c r="HT558" s="117"/>
      <c r="HU558" s="117"/>
      <c r="HV558" s="117"/>
      <c r="HW558" s="117"/>
      <c r="HX558" s="117"/>
      <c r="HY558" s="117"/>
      <c r="HZ558" s="117"/>
      <c r="IA558" s="117"/>
      <c r="IB558" s="117"/>
      <c r="IC558" s="117"/>
      <c r="ID558" s="117"/>
      <c r="IE558" s="117"/>
      <c r="IF558" s="117"/>
      <c r="IG558" s="117"/>
      <c r="IH558" s="117"/>
      <c r="II558" s="117"/>
      <c r="IJ558" s="117"/>
      <c r="IK558" s="117"/>
      <c r="IL558" s="117"/>
      <c r="IM558" s="117"/>
      <c r="IN558" s="117"/>
      <c r="IO558" s="117"/>
      <c r="IP558" s="117"/>
      <c r="IQ558" s="117"/>
      <c r="IR558" s="117"/>
      <c r="IS558" s="117"/>
      <c r="IT558" s="117"/>
      <c r="IU558" s="117"/>
      <c r="IV558" s="117"/>
      <c r="IW558" s="117"/>
    </row>
    <row r="559" customFormat="false" ht="12.75" hidden="false" customHeight="false" outlineLevel="0" collapsed="false">
      <c r="A559" s="117"/>
      <c r="L559" s="117"/>
      <c r="M559" s="117"/>
      <c r="N559" s="117"/>
      <c r="O559" s="117"/>
      <c r="P559" s="117"/>
      <c r="Q559" s="117"/>
      <c r="R559" s="117"/>
      <c r="S559" s="117"/>
      <c r="T559" s="117"/>
      <c r="U559" s="117"/>
      <c r="V559" s="117"/>
      <c r="W559" s="117"/>
      <c r="X559" s="117"/>
      <c r="Y559" s="117"/>
      <c r="Z559" s="117"/>
      <c r="AA559" s="117"/>
      <c r="AB559" s="117"/>
      <c r="AC559" s="117"/>
      <c r="AD559" s="117"/>
      <c r="AE559" s="117"/>
      <c r="AF559" s="117"/>
      <c r="AG559" s="117"/>
      <c r="AH559" s="117"/>
      <c r="AI559" s="117"/>
      <c r="AJ559" s="117"/>
      <c r="AK559" s="117"/>
      <c r="AL559" s="117"/>
      <c r="AM559" s="117"/>
      <c r="AN559" s="117"/>
      <c r="AO559" s="117"/>
      <c r="AP559" s="117"/>
      <c r="AQ559" s="117"/>
      <c r="AR559" s="117"/>
      <c r="AS559" s="117"/>
      <c r="AT559" s="117"/>
      <c r="AU559" s="117"/>
      <c r="AV559" s="117"/>
      <c r="AW559" s="117"/>
      <c r="AX559" s="117"/>
      <c r="AY559" s="117"/>
      <c r="AZ559" s="117"/>
      <c r="BA559" s="117"/>
      <c r="BB559" s="117"/>
      <c r="BC559" s="117"/>
      <c r="BD559" s="117"/>
      <c r="BE559" s="117"/>
      <c r="BF559" s="117"/>
      <c r="BG559" s="117"/>
      <c r="BH559" s="117"/>
      <c r="BI559" s="117"/>
      <c r="BJ559" s="117"/>
      <c r="BK559" s="117"/>
      <c r="BL559" s="117"/>
      <c r="BM559" s="117"/>
      <c r="BN559" s="117"/>
      <c r="BO559" s="117"/>
      <c r="BP559" s="117"/>
      <c r="BQ559" s="117"/>
      <c r="BR559" s="117"/>
      <c r="BS559" s="117"/>
      <c r="BT559" s="117"/>
      <c r="BU559" s="117"/>
      <c r="BV559" s="117"/>
      <c r="BW559" s="117"/>
      <c r="BX559" s="117"/>
      <c r="BY559" s="117"/>
      <c r="BZ559" s="117"/>
      <c r="CA559" s="117"/>
      <c r="CB559" s="117"/>
      <c r="CC559" s="117"/>
      <c r="CD559" s="117"/>
      <c r="CE559" s="117"/>
      <c r="CF559" s="117"/>
      <c r="CG559" s="117"/>
      <c r="CH559" s="117"/>
      <c r="CI559" s="117"/>
      <c r="CJ559" s="117"/>
      <c r="CK559" s="117"/>
      <c r="CL559" s="117"/>
      <c r="CM559" s="117"/>
      <c r="CN559" s="117"/>
      <c r="CO559" s="117"/>
      <c r="CP559" s="117"/>
      <c r="CQ559" s="117"/>
      <c r="CR559" s="117"/>
      <c r="CS559" s="117"/>
      <c r="CT559" s="117"/>
      <c r="CU559" s="117"/>
      <c r="CV559" s="117"/>
      <c r="CW559" s="117"/>
      <c r="CX559" s="117"/>
      <c r="CY559" s="117"/>
      <c r="CZ559" s="117"/>
      <c r="DA559" s="117"/>
      <c r="DB559" s="117"/>
      <c r="DC559" s="117"/>
      <c r="DD559" s="117"/>
      <c r="DE559" s="117"/>
      <c r="DF559" s="117"/>
      <c r="DG559" s="117"/>
      <c r="DH559" s="117"/>
      <c r="DI559" s="117"/>
      <c r="DJ559" s="117"/>
      <c r="DK559" s="117"/>
      <c r="DL559" s="117"/>
      <c r="DM559" s="117"/>
      <c r="DN559" s="117"/>
      <c r="DO559" s="117"/>
      <c r="DP559" s="117"/>
      <c r="DQ559" s="117"/>
      <c r="DR559" s="117"/>
      <c r="DS559" s="117"/>
      <c r="DT559" s="117"/>
      <c r="DU559" s="117"/>
      <c r="DV559" s="117"/>
      <c r="DW559" s="117"/>
      <c r="DX559" s="117"/>
      <c r="DY559" s="117"/>
      <c r="DZ559" s="117"/>
      <c r="EA559" s="117"/>
      <c r="EB559" s="117"/>
      <c r="EC559" s="117"/>
      <c r="ED559" s="117"/>
      <c r="EE559" s="117"/>
      <c r="EF559" s="117"/>
      <c r="EG559" s="117"/>
      <c r="EH559" s="117"/>
      <c r="EI559" s="117"/>
      <c r="EJ559" s="117"/>
      <c r="EK559" s="117"/>
      <c r="EL559" s="117"/>
      <c r="EM559" s="117"/>
      <c r="EN559" s="117"/>
      <c r="EO559" s="117"/>
      <c r="EP559" s="117"/>
      <c r="EQ559" s="117"/>
      <c r="ER559" s="117"/>
      <c r="ES559" s="117"/>
      <c r="ET559" s="117"/>
      <c r="EU559" s="117"/>
      <c r="EV559" s="117"/>
      <c r="EW559" s="117"/>
      <c r="EX559" s="117"/>
      <c r="EY559" s="117"/>
      <c r="EZ559" s="117"/>
      <c r="FA559" s="117"/>
      <c r="FB559" s="117"/>
      <c r="FC559" s="117"/>
      <c r="FD559" s="117"/>
      <c r="FE559" s="117"/>
      <c r="FF559" s="117"/>
      <c r="FG559" s="117"/>
      <c r="FH559" s="117"/>
      <c r="FI559" s="117"/>
      <c r="FJ559" s="117"/>
      <c r="FK559" s="117"/>
      <c r="FL559" s="117"/>
      <c r="FM559" s="117"/>
      <c r="FN559" s="117"/>
      <c r="FO559" s="117"/>
      <c r="FP559" s="117"/>
      <c r="FQ559" s="117"/>
      <c r="FR559" s="117"/>
      <c r="FS559" s="117"/>
      <c r="FT559" s="117"/>
      <c r="FU559" s="117"/>
      <c r="FV559" s="117"/>
      <c r="FW559" s="117"/>
      <c r="FX559" s="117"/>
      <c r="FY559" s="117"/>
      <c r="FZ559" s="117"/>
      <c r="GA559" s="117"/>
      <c r="GB559" s="117"/>
      <c r="GC559" s="117"/>
      <c r="GD559" s="117"/>
      <c r="GE559" s="117"/>
      <c r="GF559" s="117"/>
      <c r="GG559" s="117"/>
      <c r="GH559" s="117"/>
      <c r="GI559" s="117"/>
      <c r="GJ559" s="117"/>
      <c r="GK559" s="117"/>
      <c r="GL559" s="117"/>
      <c r="GM559" s="117"/>
      <c r="GN559" s="117"/>
      <c r="GO559" s="117"/>
      <c r="GP559" s="117"/>
      <c r="GQ559" s="117"/>
      <c r="GR559" s="117"/>
      <c r="GS559" s="117"/>
      <c r="GT559" s="117"/>
      <c r="GU559" s="117"/>
      <c r="GV559" s="117"/>
      <c r="GW559" s="117"/>
      <c r="GX559" s="117"/>
      <c r="GY559" s="117"/>
      <c r="GZ559" s="117"/>
      <c r="HA559" s="117"/>
      <c r="HB559" s="117"/>
      <c r="HC559" s="117"/>
      <c r="HD559" s="117"/>
      <c r="HE559" s="117"/>
      <c r="HF559" s="117"/>
      <c r="HG559" s="117"/>
      <c r="HH559" s="117"/>
      <c r="HI559" s="117"/>
      <c r="HJ559" s="117"/>
      <c r="HK559" s="117"/>
      <c r="HL559" s="117"/>
      <c r="HM559" s="117"/>
      <c r="HN559" s="117"/>
      <c r="HO559" s="117"/>
      <c r="HP559" s="117"/>
      <c r="HQ559" s="117"/>
      <c r="HR559" s="117"/>
      <c r="HS559" s="117"/>
      <c r="HT559" s="117"/>
      <c r="HU559" s="117"/>
      <c r="HV559" s="117"/>
      <c r="HW559" s="117"/>
      <c r="HX559" s="117"/>
      <c r="HY559" s="117"/>
      <c r="HZ559" s="117"/>
      <c r="IA559" s="117"/>
      <c r="IB559" s="117"/>
      <c r="IC559" s="117"/>
      <c r="ID559" s="117"/>
      <c r="IE559" s="117"/>
      <c r="IF559" s="117"/>
      <c r="IG559" s="117"/>
      <c r="IH559" s="117"/>
      <c r="II559" s="117"/>
      <c r="IJ559" s="117"/>
      <c r="IK559" s="117"/>
      <c r="IL559" s="117"/>
      <c r="IM559" s="117"/>
      <c r="IN559" s="117"/>
      <c r="IO559" s="117"/>
      <c r="IP559" s="117"/>
      <c r="IQ559" s="117"/>
      <c r="IR559" s="117"/>
      <c r="IS559" s="117"/>
      <c r="IT559" s="117"/>
      <c r="IU559" s="117"/>
      <c r="IV559" s="117"/>
      <c r="IW559" s="117"/>
    </row>
    <row r="560" customFormat="false" ht="12.75" hidden="false" customHeight="false" outlineLevel="0" collapsed="false">
      <c r="A560" s="117"/>
      <c r="L560" s="117"/>
      <c r="M560" s="117"/>
      <c r="N560" s="117"/>
      <c r="O560" s="117"/>
      <c r="P560" s="117"/>
      <c r="Q560" s="117"/>
      <c r="R560" s="117"/>
      <c r="S560" s="117"/>
      <c r="T560" s="117"/>
      <c r="U560" s="117"/>
      <c r="V560" s="117"/>
      <c r="W560" s="117"/>
      <c r="X560" s="117"/>
      <c r="Y560" s="117"/>
      <c r="Z560" s="117"/>
      <c r="AA560" s="117"/>
      <c r="AB560" s="117"/>
      <c r="AC560" s="117"/>
      <c r="AD560" s="117"/>
      <c r="AE560" s="117"/>
      <c r="AF560" s="117"/>
      <c r="AG560" s="117"/>
      <c r="AH560" s="117"/>
      <c r="AI560" s="117"/>
      <c r="AJ560" s="117"/>
      <c r="AK560" s="117"/>
      <c r="AL560" s="117"/>
      <c r="AM560" s="117"/>
      <c r="AN560" s="117"/>
      <c r="AO560" s="117"/>
      <c r="AP560" s="117"/>
      <c r="AQ560" s="117"/>
      <c r="AR560" s="117"/>
      <c r="AS560" s="117"/>
      <c r="AT560" s="117"/>
      <c r="AU560" s="117"/>
      <c r="AV560" s="117"/>
      <c r="AW560" s="117"/>
      <c r="AX560" s="117"/>
      <c r="AY560" s="117"/>
      <c r="AZ560" s="117"/>
      <c r="BA560" s="117"/>
      <c r="BB560" s="117"/>
      <c r="BC560" s="117"/>
      <c r="BD560" s="117"/>
      <c r="BE560" s="117"/>
      <c r="BF560" s="117"/>
      <c r="BG560" s="117"/>
      <c r="BH560" s="117"/>
      <c r="BI560" s="117"/>
      <c r="BJ560" s="117"/>
      <c r="BK560" s="117"/>
      <c r="BL560" s="117"/>
      <c r="BM560" s="117"/>
      <c r="BN560" s="117"/>
      <c r="BO560" s="117"/>
      <c r="BP560" s="117"/>
      <c r="BQ560" s="117"/>
      <c r="BR560" s="117"/>
      <c r="BS560" s="117"/>
      <c r="BT560" s="117"/>
      <c r="BU560" s="117"/>
      <c r="BV560" s="117"/>
      <c r="BW560" s="117"/>
      <c r="BX560" s="117"/>
      <c r="BY560" s="117"/>
      <c r="BZ560" s="117"/>
      <c r="CA560" s="117"/>
      <c r="CB560" s="117"/>
      <c r="CC560" s="117"/>
      <c r="CD560" s="117"/>
      <c r="CE560" s="117"/>
      <c r="CF560" s="117"/>
      <c r="CG560" s="117"/>
      <c r="CH560" s="117"/>
      <c r="CI560" s="117"/>
      <c r="CJ560" s="117"/>
      <c r="CK560" s="117"/>
      <c r="CL560" s="117"/>
      <c r="CM560" s="117"/>
      <c r="CN560" s="117"/>
      <c r="CO560" s="117"/>
      <c r="CP560" s="117"/>
      <c r="CQ560" s="117"/>
      <c r="CR560" s="117"/>
      <c r="CS560" s="117"/>
      <c r="CT560" s="117"/>
      <c r="CU560" s="117"/>
      <c r="CV560" s="117"/>
      <c r="CW560" s="117"/>
      <c r="CX560" s="117"/>
      <c r="CY560" s="117"/>
      <c r="CZ560" s="117"/>
      <c r="DA560" s="117"/>
      <c r="DB560" s="117"/>
      <c r="DC560" s="117"/>
      <c r="DD560" s="117"/>
      <c r="DE560" s="117"/>
      <c r="DF560" s="117"/>
      <c r="DG560" s="117"/>
      <c r="DH560" s="117"/>
      <c r="DI560" s="117"/>
      <c r="DJ560" s="117"/>
      <c r="DK560" s="117"/>
      <c r="DL560" s="117"/>
      <c r="DM560" s="117"/>
      <c r="DN560" s="117"/>
      <c r="DO560" s="117"/>
      <c r="DP560" s="117"/>
      <c r="DQ560" s="117"/>
      <c r="DR560" s="117"/>
      <c r="DS560" s="117"/>
      <c r="DT560" s="117"/>
      <c r="DU560" s="117"/>
      <c r="DV560" s="117"/>
      <c r="DW560" s="117"/>
      <c r="DX560" s="117"/>
      <c r="DY560" s="117"/>
      <c r="DZ560" s="117"/>
      <c r="EA560" s="117"/>
      <c r="EB560" s="117"/>
      <c r="EC560" s="117"/>
      <c r="ED560" s="117"/>
      <c r="EE560" s="117"/>
      <c r="EF560" s="117"/>
      <c r="EG560" s="117"/>
      <c r="EH560" s="117"/>
      <c r="EI560" s="117"/>
      <c r="EJ560" s="117"/>
      <c r="EK560" s="117"/>
      <c r="EL560" s="117"/>
      <c r="EM560" s="117"/>
      <c r="EN560" s="117"/>
      <c r="EO560" s="117"/>
      <c r="EP560" s="117"/>
      <c r="EQ560" s="117"/>
      <c r="ER560" s="117"/>
      <c r="ES560" s="117"/>
      <c r="ET560" s="117"/>
      <c r="EU560" s="117"/>
      <c r="EV560" s="117"/>
      <c r="EW560" s="117"/>
      <c r="EX560" s="117"/>
      <c r="EY560" s="117"/>
      <c r="EZ560" s="117"/>
      <c r="FA560" s="117"/>
      <c r="FB560" s="117"/>
      <c r="FC560" s="117"/>
      <c r="FD560" s="117"/>
      <c r="FE560" s="117"/>
      <c r="FF560" s="117"/>
      <c r="FG560" s="117"/>
      <c r="FH560" s="117"/>
      <c r="FI560" s="117"/>
      <c r="FJ560" s="117"/>
      <c r="FK560" s="117"/>
      <c r="FL560" s="117"/>
      <c r="FM560" s="117"/>
      <c r="FN560" s="117"/>
      <c r="FO560" s="117"/>
      <c r="FP560" s="117"/>
      <c r="FQ560" s="117"/>
      <c r="FR560" s="117"/>
      <c r="FS560" s="117"/>
      <c r="FT560" s="117"/>
      <c r="FU560" s="117"/>
      <c r="FV560" s="117"/>
      <c r="FW560" s="117"/>
      <c r="FX560" s="117"/>
      <c r="FY560" s="117"/>
      <c r="FZ560" s="117"/>
      <c r="GA560" s="117"/>
      <c r="GB560" s="117"/>
      <c r="GC560" s="117"/>
      <c r="GD560" s="117"/>
      <c r="GE560" s="117"/>
      <c r="GF560" s="117"/>
      <c r="GG560" s="117"/>
      <c r="GH560" s="117"/>
      <c r="GI560" s="117"/>
      <c r="GJ560" s="117"/>
      <c r="GK560" s="117"/>
      <c r="GL560" s="117"/>
      <c r="GM560" s="117"/>
      <c r="GN560" s="117"/>
      <c r="GO560" s="117"/>
      <c r="GP560" s="117"/>
      <c r="GQ560" s="117"/>
      <c r="GR560" s="117"/>
      <c r="GS560" s="117"/>
      <c r="GT560" s="117"/>
      <c r="GU560" s="117"/>
      <c r="GV560" s="117"/>
      <c r="GW560" s="117"/>
      <c r="GX560" s="117"/>
      <c r="GY560" s="117"/>
      <c r="GZ560" s="117"/>
      <c r="HA560" s="117"/>
      <c r="HB560" s="117"/>
      <c r="HC560" s="117"/>
      <c r="HD560" s="117"/>
      <c r="HE560" s="117"/>
      <c r="HF560" s="117"/>
      <c r="HG560" s="117"/>
      <c r="HH560" s="117"/>
      <c r="HI560" s="117"/>
      <c r="HJ560" s="117"/>
      <c r="HK560" s="117"/>
      <c r="HL560" s="117"/>
      <c r="HM560" s="117"/>
      <c r="HN560" s="117"/>
      <c r="HO560" s="117"/>
      <c r="HP560" s="117"/>
      <c r="HQ560" s="117"/>
      <c r="HR560" s="117"/>
      <c r="HS560" s="117"/>
      <c r="HT560" s="117"/>
      <c r="HU560" s="117"/>
      <c r="HV560" s="117"/>
      <c r="HW560" s="117"/>
      <c r="HX560" s="117"/>
      <c r="HY560" s="117"/>
      <c r="HZ560" s="117"/>
      <c r="IA560" s="117"/>
      <c r="IB560" s="117"/>
      <c r="IC560" s="117"/>
      <c r="ID560" s="117"/>
      <c r="IE560" s="117"/>
      <c r="IF560" s="117"/>
      <c r="IG560" s="117"/>
      <c r="IH560" s="117"/>
      <c r="II560" s="117"/>
      <c r="IJ560" s="117"/>
      <c r="IK560" s="117"/>
      <c r="IL560" s="117"/>
      <c r="IM560" s="117"/>
      <c r="IN560" s="117"/>
      <c r="IO560" s="117"/>
      <c r="IP560" s="117"/>
      <c r="IQ560" s="117"/>
      <c r="IR560" s="117"/>
      <c r="IS560" s="117"/>
      <c r="IT560" s="117"/>
      <c r="IU560" s="117"/>
      <c r="IV560" s="117"/>
      <c r="IW560" s="117"/>
    </row>
    <row r="561" customFormat="false" ht="12.75" hidden="false" customHeight="false" outlineLevel="0" collapsed="false">
      <c r="A561" s="117"/>
      <c r="L561" s="117"/>
      <c r="M561" s="117"/>
      <c r="N561" s="117"/>
      <c r="O561" s="117"/>
      <c r="P561" s="117"/>
      <c r="Q561" s="117"/>
      <c r="R561" s="117"/>
      <c r="S561" s="117"/>
      <c r="T561" s="117"/>
      <c r="U561" s="117"/>
      <c r="V561" s="117"/>
      <c r="W561" s="117"/>
      <c r="X561" s="117"/>
      <c r="Y561" s="117"/>
      <c r="Z561" s="117"/>
      <c r="AA561" s="117"/>
      <c r="AB561" s="117"/>
      <c r="AC561" s="117"/>
      <c r="AD561" s="117"/>
      <c r="AE561" s="117"/>
      <c r="AF561" s="117"/>
      <c r="AG561" s="117"/>
      <c r="AH561" s="117"/>
      <c r="AI561" s="117"/>
      <c r="AJ561" s="117"/>
      <c r="AK561" s="117"/>
      <c r="AL561" s="117"/>
      <c r="AM561" s="117"/>
      <c r="AN561" s="117"/>
      <c r="AO561" s="117"/>
      <c r="AP561" s="117"/>
      <c r="AQ561" s="117"/>
      <c r="AR561" s="117"/>
      <c r="AS561" s="117"/>
      <c r="AT561" s="117"/>
      <c r="AU561" s="117"/>
      <c r="AV561" s="117"/>
      <c r="AW561" s="117"/>
      <c r="AX561" s="117"/>
      <c r="AY561" s="117"/>
      <c r="AZ561" s="117"/>
      <c r="BA561" s="117"/>
      <c r="BB561" s="117"/>
      <c r="BC561" s="117"/>
      <c r="BD561" s="117"/>
      <c r="BE561" s="117"/>
      <c r="BF561" s="117"/>
      <c r="BG561" s="117"/>
      <c r="BH561" s="117"/>
      <c r="BI561" s="117"/>
      <c r="BJ561" s="117"/>
      <c r="BK561" s="117"/>
      <c r="BL561" s="117"/>
      <c r="BM561" s="117"/>
      <c r="BN561" s="117"/>
      <c r="BO561" s="117"/>
      <c r="BP561" s="117"/>
      <c r="BQ561" s="117"/>
      <c r="BR561" s="117"/>
      <c r="BS561" s="117"/>
      <c r="BT561" s="117"/>
      <c r="BU561" s="117"/>
      <c r="BV561" s="117"/>
      <c r="BW561" s="117"/>
      <c r="BX561" s="117"/>
      <c r="BY561" s="117"/>
      <c r="BZ561" s="117"/>
      <c r="CA561" s="117"/>
      <c r="CB561" s="117"/>
      <c r="CC561" s="117"/>
      <c r="CD561" s="117"/>
      <c r="CE561" s="117"/>
      <c r="CF561" s="117"/>
      <c r="CG561" s="117"/>
      <c r="CH561" s="117"/>
      <c r="CI561" s="117"/>
      <c r="CJ561" s="117"/>
      <c r="CK561" s="117"/>
      <c r="CL561" s="117"/>
      <c r="CM561" s="117"/>
      <c r="CN561" s="117"/>
      <c r="CO561" s="117"/>
      <c r="CP561" s="117"/>
      <c r="CQ561" s="117"/>
      <c r="CR561" s="117"/>
      <c r="CS561" s="117"/>
      <c r="CT561" s="117"/>
      <c r="CU561" s="117"/>
      <c r="CV561" s="117"/>
      <c r="CW561" s="117"/>
      <c r="CX561" s="117"/>
      <c r="CY561" s="117"/>
      <c r="CZ561" s="117"/>
      <c r="DA561" s="117"/>
      <c r="DB561" s="117"/>
      <c r="DC561" s="117"/>
      <c r="DD561" s="117"/>
      <c r="DE561" s="117"/>
      <c r="DF561" s="117"/>
      <c r="DG561" s="117"/>
      <c r="DH561" s="117"/>
      <c r="DI561" s="117"/>
      <c r="DJ561" s="117"/>
      <c r="DK561" s="117"/>
      <c r="DL561" s="117"/>
      <c r="DM561" s="117"/>
      <c r="DN561" s="117"/>
      <c r="DO561" s="117"/>
      <c r="DP561" s="117"/>
      <c r="DQ561" s="117"/>
      <c r="DR561" s="117"/>
      <c r="DS561" s="117"/>
      <c r="DT561" s="117"/>
      <c r="DU561" s="117"/>
      <c r="DV561" s="117"/>
      <c r="DW561" s="117"/>
      <c r="DX561" s="117"/>
      <c r="DY561" s="117"/>
      <c r="DZ561" s="117"/>
      <c r="EA561" s="117"/>
      <c r="EB561" s="117"/>
      <c r="EC561" s="117"/>
      <c r="ED561" s="117"/>
      <c r="EE561" s="117"/>
      <c r="EF561" s="117"/>
      <c r="EG561" s="117"/>
      <c r="EH561" s="117"/>
      <c r="EI561" s="117"/>
      <c r="EJ561" s="117"/>
      <c r="EK561" s="117"/>
      <c r="EL561" s="117"/>
      <c r="EM561" s="117"/>
      <c r="EN561" s="117"/>
      <c r="EO561" s="117"/>
      <c r="EP561" s="117"/>
      <c r="EQ561" s="117"/>
      <c r="ER561" s="117"/>
      <c r="ES561" s="117"/>
      <c r="ET561" s="117"/>
      <c r="EU561" s="117"/>
      <c r="EV561" s="117"/>
      <c r="EW561" s="117"/>
      <c r="EX561" s="117"/>
      <c r="EY561" s="117"/>
      <c r="EZ561" s="117"/>
      <c r="FA561" s="117"/>
      <c r="FB561" s="117"/>
      <c r="FC561" s="117"/>
      <c r="FD561" s="117"/>
      <c r="FE561" s="117"/>
      <c r="FF561" s="117"/>
      <c r="FG561" s="117"/>
      <c r="FH561" s="117"/>
      <c r="FI561" s="117"/>
      <c r="FJ561" s="117"/>
      <c r="FK561" s="117"/>
      <c r="FL561" s="117"/>
      <c r="FM561" s="117"/>
      <c r="FN561" s="117"/>
      <c r="FO561" s="117"/>
      <c r="FP561" s="117"/>
      <c r="FQ561" s="117"/>
      <c r="FR561" s="117"/>
      <c r="FS561" s="117"/>
      <c r="FT561" s="117"/>
      <c r="FU561" s="117"/>
      <c r="FV561" s="117"/>
      <c r="FW561" s="117"/>
      <c r="FX561" s="117"/>
      <c r="FY561" s="117"/>
      <c r="FZ561" s="117"/>
      <c r="GA561" s="117"/>
      <c r="GB561" s="117"/>
      <c r="GC561" s="117"/>
      <c r="GD561" s="117"/>
      <c r="GE561" s="117"/>
      <c r="GF561" s="117"/>
      <c r="GG561" s="117"/>
      <c r="GH561" s="117"/>
      <c r="GI561" s="117"/>
      <c r="GJ561" s="117"/>
      <c r="GK561" s="117"/>
      <c r="GL561" s="117"/>
      <c r="GM561" s="117"/>
      <c r="GN561" s="117"/>
      <c r="GO561" s="117"/>
      <c r="GP561" s="117"/>
      <c r="GQ561" s="117"/>
      <c r="GR561" s="117"/>
      <c r="GS561" s="117"/>
      <c r="GT561" s="117"/>
      <c r="GU561" s="117"/>
      <c r="GV561" s="117"/>
      <c r="GW561" s="117"/>
      <c r="GX561" s="117"/>
      <c r="GY561" s="117"/>
      <c r="GZ561" s="117"/>
      <c r="HA561" s="117"/>
      <c r="HB561" s="117"/>
      <c r="HC561" s="117"/>
      <c r="HD561" s="117"/>
      <c r="HE561" s="117"/>
      <c r="HF561" s="117"/>
      <c r="HG561" s="117"/>
      <c r="HH561" s="117"/>
      <c r="HI561" s="117"/>
      <c r="HJ561" s="117"/>
      <c r="HK561" s="117"/>
      <c r="HL561" s="117"/>
      <c r="HM561" s="117"/>
      <c r="HN561" s="117"/>
      <c r="HO561" s="117"/>
      <c r="HP561" s="117"/>
      <c r="HQ561" s="117"/>
      <c r="HR561" s="117"/>
      <c r="HS561" s="117"/>
      <c r="HT561" s="117"/>
      <c r="HU561" s="117"/>
      <c r="HV561" s="117"/>
      <c r="HW561" s="117"/>
      <c r="HX561" s="117"/>
      <c r="HY561" s="117"/>
      <c r="HZ561" s="117"/>
      <c r="IA561" s="117"/>
      <c r="IB561" s="117"/>
      <c r="IC561" s="117"/>
      <c r="ID561" s="117"/>
      <c r="IE561" s="117"/>
      <c r="IF561" s="117"/>
      <c r="IG561" s="117"/>
      <c r="IH561" s="117"/>
      <c r="II561" s="117"/>
      <c r="IJ561" s="117"/>
      <c r="IK561" s="117"/>
      <c r="IL561" s="117"/>
      <c r="IM561" s="117"/>
      <c r="IN561" s="117"/>
      <c r="IO561" s="117"/>
      <c r="IP561" s="117"/>
      <c r="IQ561" s="117"/>
      <c r="IR561" s="117"/>
      <c r="IS561" s="117"/>
      <c r="IT561" s="117"/>
      <c r="IU561" s="117"/>
      <c r="IV561" s="117"/>
      <c r="IW561" s="117"/>
    </row>
    <row r="562" customFormat="false" ht="12.75" hidden="false" customHeight="false" outlineLevel="0" collapsed="false">
      <c r="A562" s="117"/>
      <c r="L562" s="117"/>
      <c r="M562" s="117"/>
      <c r="N562" s="117"/>
      <c r="O562" s="117"/>
      <c r="P562" s="117"/>
      <c r="Q562" s="117"/>
      <c r="R562" s="117"/>
      <c r="S562" s="117"/>
      <c r="T562" s="117"/>
      <c r="U562" s="117"/>
      <c r="V562" s="117"/>
      <c r="W562" s="117"/>
      <c r="X562" s="117"/>
      <c r="Y562" s="117"/>
      <c r="Z562" s="117"/>
      <c r="AA562" s="117"/>
      <c r="AB562" s="117"/>
      <c r="AC562" s="117"/>
      <c r="AD562" s="117"/>
      <c r="AE562" s="117"/>
      <c r="AF562" s="117"/>
      <c r="AG562" s="117"/>
      <c r="AH562" s="117"/>
      <c r="AI562" s="117"/>
      <c r="AJ562" s="117"/>
      <c r="AK562" s="117"/>
      <c r="AL562" s="117"/>
      <c r="AM562" s="117"/>
      <c r="AN562" s="117"/>
      <c r="AO562" s="117"/>
      <c r="AP562" s="117"/>
      <c r="AQ562" s="117"/>
      <c r="AR562" s="117"/>
      <c r="AS562" s="117"/>
      <c r="AT562" s="117"/>
      <c r="AU562" s="117"/>
      <c r="AV562" s="117"/>
      <c r="AW562" s="117"/>
      <c r="AX562" s="117"/>
      <c r="AY562" s="117"/>
      <c r="AZ562" s="117"/>
      <c r="BA562" s="117"/>
      <c r="BB562" s="117"/>
      <c r="BC562" s="117"/>
      <c r="BD562" s="117"/>
      <c r="BE562" s="117"/>
      <c r="BF562" s="117"/>
      <c r="BG562" s="117"/>
      <c r="BH562" s="117"/>
      <c r="BI562" s="117"/>
      <c r="BJ562" s="117"/>
      <c r="BK562" s="117"/>
      <c r="BL562" s="117"/>
      <c r="BM562" s="117"/>
      <c r="BN562" s="117"/>
      <c r="BO562" s="117"/>
      <c r="BP562" s="117"/>
      <c r="BQ562" s="117"/>
      <c r="BR562" s="117"/>
      <c r="BS562" s="117"/>
      <c r="BT562" s="117"/>
      <c r="BU562" s="117"/>
      <c r="BV562" s="117"/>
      <c r="BW562" s="117"/>
      <c r="BX562" s="117"/>
      <c r="BY562" s="117"/>
      <c r="BZ562" s="117"/>
      <c r="CA562" s="117"/>
      <c r="CB562" s="117"/>
      <c r="CC562" s="117"/>
      <c r="CD562" s="117"/>
      <c r="CE562" s="117"/>
      <c r="CF562" s="117"/>
      <c r="CG562" s="117"/>
      <c r="CH562" s="117"/>
      <c r="CI562" s="117"/>
      <c r="CJ562" s="117"/>
      <c r="CK562" s="117"/>
      <c r="CL562" s="117"/>
      <c r="CM562" s="117"/>
      <c r="CN562" s="117"/>
      <c r="CO562" s="117"/>
      <c r="CP562" s="117"/>
      <c r="CQ562" s="117"/>
      <c r="CR562" s="117"/>
      <c r="CS562" s="117"/>
      <c r="CT562" s="117"/>
      <c r="CU562" s="117"/>
      <c r="CV562" s="117"/>
      <c r="CW562" s="117"/>
      <c r="CX562" s="117"/>
      <c r="CY562" s="117"/>
      <c r="CZ562" s="117"/>
      <c r="DA562" s="117"/>
      <c r="DB562" s="117"/>
      <c r="DC562" s="117"/>
      <c r="DD562" s="117"/>
      <c r="DE562" s="117"/>
      <c r="DF562" s="117"/>
      <c r="DG562" s="117"/>
      <c r="DH562" s="117"/>
      <c r="DI562" s="117"/>
      <c r="DJ562" s="117"/>
      <c r="DK562" s="117"/>
      <c r="DL562" s="117"/>
      <c r="DM562" s="117"/>
      <c r="DN562" s="117"/>
      <c r="DO562" s="117"/>
      <c r="DP562" s="117"/>
      <c r="DQ562" s="117"/>
      <c r="DR562" s="117"/>
      <c r="DS562" s="117"/>
      <c r="DT562" s="117"/>
      <c r="DU562" s="117"/>
      <c r="DV562" s="117"/>
      <c r="DW562" s="117"/>
      <c r="DX562" s="117"/>
      <c r="DY562" s="117"/>
      <c r="DZ562" s="117"/>
      <c r="EA562" s="117"/>
      <c r="EB562" s="117"/>
      <c r="EC562" s="117"/>
      <c r="ED562" s="117"/>
      <c r="EE562" s="117"/>
      <c r="EF562" s="117"/>
      <c r="EG562" s="117"/>
      <c r="EH562" s="117"/>
      <c r="EI562" s="117"/>
      <c r="EJ562" s="117"/>
      <c r="EK562" s="117"/>
      <c r="EL562" s="117"/>
      <c r="EM562" s="117"/>
      <c r="EN562" s="117"/>
      <c r="EO562" s="117"/>
      <c r="EP562" s="117"/>
      <c r="EQ562" s="117"/>
      <c r="ER562" s="117"/>
      <c r="ES562" s="117"/>
      <c r="ET562" s="117"/>
      <c r="EU562" s="117"/>
      <c r="EV562" s="117"/>
      <c r="EW562" s="117"/>
      <c r="EX562" s="117"/>
      <c r="EY562" s="117"/>
      <c r="EZ562" s="117"/>
      <c r="FA562" s="117"/>
      <c r="FB562" s="117"/>
      <c r="FC562" s="117"/>
      <c r="FD562" s="117"/>
      <c r="FE562" s="117"/>
      <c r="FF562" s="117"/>
      <c r="FG562" s="117"/>
      <c r="FH562" s="117"/>
      <c r="FI562" s="117"/>
      <c r="FJ562" s="117"/>
      <c r="FK562" s="117"/>
      <c r="FL562" s="117"/>
      <c r="FM562" s="117"/>
      <c r="FN562" s="117"/>
      <c r="FO562" s="117"/>
      <c r="FP562" s="117"/>
      <c r="FQ562" s="117"/>
      <c r="FR562" s="117"/>
      <c r="FS562" s="117"/>
      <c r="FT562" s="117"/>
      <c r="FU562" s="117"/>
      <c r="FV562" s="117"/>
      <c r="FW562" s="117"/>
      <c r="FX562" s="117"/>
      <c r="FY562" s="117"/>
      <c r="FZ562" s="117"/>
      <c r="GA562" s="117"/>
      <c r="GB562" s="117"/>
      <c r="GC562" s="117"/>
      <c r="GD562" s="117"/>
      <c r="GE562" s="117"/>
      <c r="GF562" s="117"/>
      <c r="GG562" s="117"/>
      <c r="GH562" s="117"/>
      <c r="GI562" s="117"/>
      <c r="GJ562" s="117"/>
      <c r="GK562" s="117"/>
      <c r="GL562" s="117"/>
      <c r="GM562" s="117"/>
      <c r="GN562" s="117"/>
      <c r="GO562" s="117"/>
      <c r="GP562" s="117"/>
      <c r="GQ562" s="117"/>
      <c r="GR562" s="117"/>
      <c r="GS562" s="117"/>
      <c r="GT562" s="117"/>
      <c r="GU562" s="117"/>
      <c r="GV562" s="117"/>
      <c r="GW562" s="117"/>
      <c r="GX562" s="117"/>
      <c r="GY562" s="117"/>
      <c r="GZ562" s="117"/>
      <c r="HA562" s="117"/>
      <c r="HB562" s="117"/>
      <c r="HC562" s="117"/>
      <c r="HD562" s="117"/>
      <c r="HE562" s="117"/>
      <c r="HF562" s="117"/>
      <c r="HG562" s="117"/>
      <c r="HH562" s="117"/>
      <c r="HI562" s="117"/>
      <c r="HJ562" s="117"/>
      <c r="HK562" s="117"/>
      <c r="HL562" s="117"/>
      <c r="HM562" s="117"/>
      <c r="HN562" s="117"/>
      <c r="HO562" s="117"/>
      <c r="HP562" s="117"/>
      <c r="HQ562" s="117"/>
      <c r="HR562" s="117"/>
      <c r="HS562" s="117"/>
      <c r="HT562" s="117"/>
      <c r="HU562" s="117"/>
      <c r="HV562" s="117"/>
      <c r="HW562" s="117"/>
      <c r="HX562" s="117"/>
      <c r="HY562" s="117"/>
      <c r="HZ562" s="117"/>
      <c r="IA562" s="117"/>
      <c r="IB562" s="117"/>
      <c r="IC562" s="117"/>
      <c r="ID562" s="117"/>
      <c r="IE562" s="117"/>
      <c r="IF562" s="117"/>
      <c r="IG562" s="117"/>
      <c r="IH562" s="117"/>
      <c r="II562" s="117"/>
      <c r="IJ562" s="117"/>
      <c r="IK562" s="117"/>
      <c r="IL562" s="117"/>
      <c r="IM562" s="117"/>
      <c r="IN562" s="117"/>
      <c r="IO562" s="117"/>
      <c r="IP562" s="117"/>
      <c r="IQ562" s="117"/>
      <c r="IR562" s="117"/>
      <c r="IS562" s="117"/>
      <c r="IT562" s="117"/>
      <c r="IU562" s="117"/>
      <c r="IV562" s="117"/>
      <c r="IW562" s="117"/>
    </row>
    <row r="563" customFormat="false" ht="12.75" hidden="false" customHeight="false" outlineLevel="0" collapsed="false">
      <c r="A563" s="117"/>
      <c r="L563" s="117"/>
      <c r="M563" s="117"/>
      <c r="N563" s="117"/>
      <c r="O563" s="117"/>
      <c r="P563" s="117"/>
      <c r="Q563" s="117"/>
      <c r="R563" s="117"/>
      <c r="S563" s="117"/>
      <c r="T563" s="117"/>
      <c r="U563" s="117"/>
      <c r="V563" s="117"/>
      <c r="W563" s="117"/>
      <c r="X563" s="117"/>
      <c r="Y563" s="117"/>
      <c r="Z563" s="117"/>
      <c r="AA563" s="117"/>
      <c r="AB563" s="117"/>
      <c r="AC563" s="117"/>
      <c r="AD563" s="117"/>
      <c r="AE563" s="117"/>
      <c r="AF563" s="117"/>
      <c r="AG563" s="117"/>
      <c r="AH563" s="117"/>
      <c r="AI563" s="117"/>
      <c r="AJ563" s="117"/>
      <c r="AK563" s="117"/>
      <c r="AL563" s="117"/>
      <c r="AM563" s="117"/>
      <c r="AN563" s="117"/>
      <c r="AO563" s="117"/>
      <c r="AP563" s="117"/>
      <c r="AQ563" s="117"/>
      <c r="AR563" s="117"/>
      <c r="AS563" s="117"/>
      <c r="AT563" s="117"/>
      <c r="AU563" s="117"/>
      <c r="AV563" s="117"/>
      <c r="AW563" s="117"/>
      <c r="AX563" s="117"/>
      <c r="AY563" s="117"/>
      <c r="AZ563" s="117"/>
      <c r="BA563" s="117"/>
      <c r="BB563" s="117"/>
      <c r="BC563" s="117"/>
      <c r="BD563" s="117"/>
      <c r="BE563" s="117"/>
      <c r="BF563" s="117"/>
      <c r="BG563" s="117"/>
      <c r="BH563" s="117"/>
      <c r="BI563" s="117"/>
      <c r="BJ563" s="117"/>
      <c r="BK563" s="117"/>
      <c r="BL563" s="117"/>
      <c r="BM563" s="117"/>
      <c r="BN563" s="117"/>
      <c r="BO563" s="117"/>
      <c r="BP563" s="117"/>
      <c r="BQ563" s="117"/>
      <c r="BR563" s="117"/>
      <c r="BS563" s="117"/>
      <c r="BT563" s="117"/>
      <c r="BU563" s="117"/>
      <c r="BV563" s="117"/>
      <c r="BW563" s="117"/>
      <c r="BX563" s="117"/>
      <c r="BY563" s="117"/>
      <c r="BZ563" s="117"/>
      <c r="CA563" s="117"/>
      <c r="CB563" s="117"/>
      <c r="CC563" s="117"/>
      <c r="CD563" s="117"/>
      <c r="CE563" s="117"/>
      <c r="CF563" s="117"/>
      <c r="CG563" s="117"/>
      <c r="CH563" s="117"/>
      <c r="CI563" s="117"/>
      <c r="CJ563" s="117"/>
      <c r="CK563" s="117"/>
      <c r="CL563" s="117"/>
      <c r="CM563" s="117"/>
      <c r="CN563" s="117"/>
      <c r="CO563" s="117"/>
      <c r="CP563" s="117"/>
      <c r="CQ563" s="117"/>
      <c r="CR563" s="117"/>
      <c r="CS563" s="117"/>
      <c r="CT563" s="117"/>
      <c r="CU563" s="117"/>
      <c r="CV563" s="117"/>
      <c r="CW563" s="117"/>
      <c r="CX563" s="117"/>
      <c r="CY563" s="117"/>
      <c r="CZ563" s="117"/>
      <c r="DA563" s="117"/>
      <c r="DB563" s="117"/>
      <c r="DC563" s="117"/>
      <c r="DD563" s="117"/>
      <c r="DE563" s="117"/>
      <c r="DF563" s="117"/>
      <c r="DG563" s="117"/>
      <c r="DH563" s="117"/>
      <c r="DI563" s="117"/>
      <c r="DJ563" s="117"/>
      <c r="DK563" s="117"/>
      <c r="DL563" s="117"/>
      <c r="DM563" s="117"/>
      <c r="DN563" s="117"/>
      <c r="DO563" s="117"/>
      <c r="DP563" s="117"/>
      <c r="DQ563" s="117"/>
      <c r="DR563" s="117"/>
      <c r="DS563" s="117"/>
      <c r="DT563" s="117"/>
      <c r="DU563" s="117"/>
      <c r="DV563" s="117"/>
      <c r="DW563" s="117"/>
      <c r="DX563" s="117"/>
      <c r="DY563" s="117"/>
      <c r="DZ563" s="117"/>
      <c r="EA563" s="117"/>
      <c r="EB563" s="117"/>
      <c r="EC563" s="117"/>
      <c r="ED563" s="117"/>
      <c r="EE563" s="117"/>
      <c r="EF563" s="117"/>
      <c r="EG563" s="117"/>
      <c r="EH563" s="117"/>
      <c r="EI563" s="117"/>
      <c r="EJ563" s="117"/>
      <c r="EK563" s="117"/>
      <c r="EL563" s="117"/>
      <c r="EM563" s="117"/>
      <c r="EN563" s="117"/>
      <c r="EO563" s="117"/>
      <c r="EP563" s="117"/>
      <c r="EQ563" s="117"/>
      <c r="ER563" s="117"/>
      <c r="ES563" s="117"/>
      <c r="ET563" s="117"/>
      <c r="EU563" s="117"/>
      <c r="EV563" s="117"/>
      <c r="EW563" s="117"/>
      <c r="EX563" s="117"/>
      <c r="EY563" s="117"/>
      <c r="EZ563" s="117"/>
      <c r="FA563" s="117"/>
      <c r="FB563" s="117"/>
      <c r="FC563" s="117"/>
      <c r="FD563" s="117"/>
      <c r="FE563" s="117"/>
      <c r="FF563" s="117"/>
      <c r="FG563" s="117"/>
      <c r="FH563" s="117"/>
      <c r="FI563" s="117"/>
      <c r="FJ563" s="117"/>
      <c r="FK563" s="117"/>
      <c r="FL563" s="117"/>
      <c r="FM563" s="117"/>
      <c r="FN563" s="117"/>
      <c r="FO563" s="117"/>
      <c r="FP563" s="117"/>
      <c r="FQ563" s="117"/>
      <c r="FR563" s="117"/>
      <c r="FS563" s="117"/>
      <c r="FT563" s="117"/>
      <c r="FU563" s="117"/>
      <c r="FV563" s="117"/>
      <c r="FW563" s="117"/>
      <c r="FX563" s="117"/>
      <c r="FY563" s="117"/>
      <c r="FZ563" s="117"/>
      <c r="GA563" s="117"/>
      <c r="GB563" s="117"/>
      <c r="GC563" s="117"/>
      <c r="GD563" s="117"/>
      <c r="GE563" s="117"/>
      <c r="GF563" s="117"/>
      <c r="GG563" s="117"/>
      <c r="GH563" s="117"/>
      <c r="GI563" s="117"/>
      <c r="GJ563" s="117"/>
      <c r="GK563" s="117"/>
      <c r="GL563" s="117"/>
      <c r="GM563" s="117"/>
      <c r="GN563" s="117"/>
      <c r="GO563" s="117"/>
      <c r="GP563" s="117"/>
      <c r="GQ563" s="117"/>
      <c r="GR563" s="117"/>
      <c r="GS563" s="117"/>
      <c r="GT563" s="117"/>
      <c r="GU563" s="117"/>
      <c r="GV563" s="117"/>
      <c r="GW563" s="117"/>
      <c r="GX563" s="117"/>
      <c r="GY563" s="117"/>
      <c r="GZ563" s="117"/>
      <c r="HA563" s="117"/>
      <c r="HB563" s="117"/>
      <c r="HC563" s="117"/>
      <c r="HD563" s="117"/>
      <c r="HE563" s="117"/>
      <c r="HF563" s="117"/>
      <c r="HG563" s="117"/>
      <c r="HH563" s="117"/>
      <c r="HI563" s="117"/>
      <c r="HJ563" s="117"/>
      <c r="HK563" s="117"/>
      <c r="HL563" s="117"/>
      <c r="HM563" s="117"/>
      <c r="HN563" s="117"/>
      <c r="HO563" s="117"/>
      <c r="HP563" s="117"/>
      <c r="HQ563" s="117"/>
      <c r="HR563" s="117"/>
      <c r="HS563" s="117"/>
      <c r="HT563" s="117"/>
      <c r="HU563" s="117"/>
      <c r="HV563" s="117"/>
      <c r="HW563" s="117"/>
      <c r="HX563" s="117"/>
      <c r="HY563" s="117"/>
      <c r="HZ563" s="117"/>
      <c r="IA563" s="117"/>
      <c r="IB563" s="117"/>
      <c r="IC563" s="117"/>
      <c r="ID563" s="117"/>
      <c r="IE563" s="117"/>
      <c r="IF563" s="117"/>
      <c r="IG563" s="117"/>
      <c r="IH563" s="117"/>
      <c r="II563" s="117"/>
      <c r="IJ563" s="117"/>
      <c r="IK563" s="117"/>
      <c r="IL563" s="117"/>
      <c r="IM563" s="117"/>
      <c r="IN563" s="117"/>
      <c r="IO563" s="117"/>
      <c r="IP563" s="117"/>
      <c r="IQ563" s="117"/>
      <c r="IR563" s="117"/>
      <c r="IS563" s="117"/>
      <c r="IT563" s="117"/>
      <c r="IU563" s="117"/>
      <c r="IV563" s="117"/>
      <c r="IW563" s="117"/>
    </row>
    <row r="564" customFormat="false" ht="12.75" hidden="false" customHeight="false" outlineLevel="0" collapsed="false">
      <c r="A564" s="117"/>
      <c r="L564" s="117"/>
      <c r="M564" s="117"/>
      <c r="N564" s="117"/>
      <c r="O564" s="117"/>
      <c r="P564" s="117"/>
      <c r="Q564" s="117"/>
      <c r="R564" s="117"/>
      <c r="S564" s="117"/>
      <c r="T564" s="117"/>
      <c r="U564" s="117"/>
      <c r="V564" s="117"/>
      <c r="W564" s="117"/>
      <c r="X564" s="117"/>
      <c r="Y564" s="117"/>
      <c r="Z564" s="117"/>
      <c r="AA564" s="117"/>
      <c r="AB564" s="117"/>
      <c r="AC564" s="117"/>
      <c r="AD564" s="117"/>
      <c r="AE564" s="117"/>
      <c r="AF564" s="117"/>
      <c r="AG564" s="117"/>
      <c r="AH564" s="117"/>
      <c r="AI564" s="117"/>
      <c r="AJ564" s="117"/>
      <c r="AK564" s="117"/>
      <c r="AL564" s="117"/>
      <c r="AM564" s="117"/>
      <c r="AN564" s="117"/>
      <c r="AO564" s="117"/>
      <c r="AP564" s="117"/>
      <c r="AQ564" s="117"/>
      <c r="AR564" s="117"/>
      <c r="AS564" s="117"/>
      <c r="AT564" s="117"/>
      <c r="AU564" s="117"/>
      <c r="AV564" s="117"/>
      <c r="AW564" s="117"/>
      <c r="AX564" s="117"/>
      <c r="AY564" s="117"/>
      <c r="AZ564" s="117"/>
      <c r="BA564" s="117"/>
      <c r="BB564" s="117"/>
      <c r="BC564" s="117"/>
      <c r="BD564" s="117"/>
      <c r="BE564" s="117"/>
      <c r="BF564" s="117"/>
      <c r="BG564" s="117"/>
      <c r="BH564" s="117"/>
      <c r="BI564" s="117"/>
      <c r="BJ564" s="117"/>
      <c r="BK564" s="117"/>
      <c r="BL564" s="117"/>
      <c r="BM564" s="117"/>
      <c r="BN564" s="117"/>
      <c r="BO564" s="117"/>
      <c r="BP564" s="117"/>
      <c r="BQ564" s="117"/>
      <c r="BR564" s="117"/>
      <c r="BS564" s="117"/>
      <c r="BT564" s="117"/>
      <c r="BU564" s="117"/>
      <c r="BV564" s="117"/>
      <c r="BW564" s="117"/>
      <c r="BX564" s="117"/>
      <c r="BY564" s="117"/>
      <c r="BZ564" s="117"/>
      <c r="CA564" s="117"/>
      <c r="CB564" s="117"/>
      <c r="CC564" s="117"/>
      <c r="CD564" s="117"/>
      <c r="CE564" s="117"/>
      <c r="CF564" s="117"/>
      <c r="CG564" s="117"/>
      <c r="CH564" s="117"/>
      <c r="CI564" s="117"/>
      <c r="CJ564" s="117"/>
      <c r="CK564" s="117"/>
      <c r="CL564" s="117"/>
      <c r="CM564" s="117"/>
      <c r="CN564" s="117"/>
      <c r="CO564" s="117"/>
      <c r="CP564" s="117"/>
      <c r="CQ564" s="117"/>
      <c r="CR564" s="117"/>
      <c r="CS564" s="117"/>
      <c r="CT564" s="117"/>
      <c r="CU564" s="117"/>
      <c r="CV564" s="117"/>
      <c r="CW564" s="117"/>
      <c r="CX564" s="117"/>
      <c r="CY564" s="117"/>
      <c r="CZ564" s="117"/>
      <c r="DA564" s="117"/>
      <c r="DB564" s="117"/>
      <c r="DC564" s="117"/>
      <c r="DD564" s="117"/>
      <c r="DE564" s="117"/>
      <c r="DF564" s="117"/>
      <c r="DG564" s="117"/>
      <c r="DH564" s="117"/>
      <c r="DI564" s="117"/>
      <c r="DJ564" s="117"/>
      <c r="DK564" s="117"/>
      <c r="DL564" s="117"/>
      <c r="DM564" s="117"/>
      <c r="DN564" s="117"/>
      <c r="DO564" s="117"/>
      <c r="DP564" s="117"/>
      <c r="DQ564" s="117"/>
      <c r="DR564" s="117"/>
      <c r="DS564" s="117"/>
      <c r="DT564" s="117"/>
      <c r="DU564" s="117"/>
      <c r="DV564" s="117"/>
      <c r="DW564" s="117"/>
      <c r="DX564" s="117"/>
      <c r="DY564" s="117"/>
      <c r="DZ564" s="117"/>
      <c r="EA564" s="117"/>
      <c r="EB564" s="117"/>
      <c r="EC564" s="117"/>
      <c r="ED564" s="117"/>
      <c r="EE564" s="117"/>
      <c r="EF564" s="117"/>
      <c r="EG564" s="117"/>
      <c r="EH564" s="117"/>
      <c r="EI564" s="117"/>
      <c r="EJ564" s="117"/>
      <c r="EK564" s="117"/>
      <c r="EL564" s="117"/>
      <c r="EM564" s="117"/>
      <c r="EN564" s="117"/>
      <c r="EO564" s="117"/>
      <c r="EP564" s="117"/>
      <c r="EQ564" s="117"/>
      <c r="ER564" s="117"/>
      <c r="ES564" s="117"/>
      <c r="ET564" s="117"/>
      <c r="EU564" s="117"/>
      <c r="EV564" s="117"/>
      <c r="EW564" s="117"/>
      <c r="EX564" s="117"/>
      <c r="EY564" s="117"/>
      <c r="EZ564" s="117"/>
      <c r="FA564" s="117"/>
      <c r="FB564" s="117"/>
      <c r="FC564" s="117"/>
      <c r="FD564" s="117"/>
      <c r="FE564" s="117"/>
      <c r="FF564" s="117"/>
      <c r="FG564" s="117"/>
      <c r="FH564" s="117"/>
      <c r="FI564" s="117"/>
      <c r="FJ564" s="117"/>
      <c r="FK564" s="117"/>
      <c r="FL564" s="117"/>
      <c r="FM564" s="117"/>
      <c r="FN564" s="117"/>
      <c r="FO564" s="117"/>
      <c r="FP564" s="117"/>
      <c r="FQ564" s="117"/>
      <c r="FR564" s="117"/>
      <c r="FS564" s="117"/>
      <c r="FT564" s="117"/>
      <c r="FU564" s="117"/>
      <c r="FV564" s="117"/>
      <c r="FW564" s="117"/>
      <c r="FX564" s="117"/>
      <c r="FY564" s="117"/>
      <c r="FZ564" s="117"/>
      <c r="GA564" s="117"/>
      <c r="GB564" s="117"/>
      <c r="GC564" s="117"/>
      <c r="GD564" s="117"/>
      <c r="GE564" s="117"/>
      <c r="GF564" s="117"/>
      <c r="GG564" s="117"/>
      <c r="GH564" s="117"/>
      <c r="GI564" s="117"/>
      <c r="GJ564" s="117"/>
      <c r="GK564" s="117"/>
      <c r="GL564" s="117"/>
      <c r="GM564" s="117"/>
      <c r="GN564" s="117"/>
      <c r="GO564" s="117"/>
      <c r="GP564" s="117"/>
      <c r="GQ564" s="117"/>
      <c r="GR564" s="117"/>
      <c r="GS564" s="117"/>
      <c r="GT564" s="117"/>
      <c r="GU564" s="117"/>
      <c r="GV564" s="117"/>
      <c r="GW564" s="117"/>
      <c r="GX564" s="117"/>
      <c r="GY564" s="117"/>
      <c r="GZ564" s="117"/>
      <c r="HA564" s="117"/>
      <c r="HB564" s="117"/>
      <c r="HC564" s="117"/>
      <c r="HD564" s="117"/>
      <c r="HE564" s="117"/>
      <c r="HF564" s="117"/>
      <c r="HG564" s="117"/>
      <c r="HH564" s="117"/>
      <c r="HI564" s="117"/>
      <c r="HJ564" s="117"/>
      <c r="HK564" s="117"/>
      <c r="HL564" s="117"/>
      <c r="HM564" s="117"/>
      <c r="HN564" s="117"/>
      <c r="HO564" s="117"/>
      <c r="HP564" s="117"/>
      <c r="HQ564" s="117"/>
      <c r="HR564" s="117"/>
      <c r="HS564" s="117"/>
      <c r="HT564" s="117"/>
      <c r="HU564" s="117"/>
      <c r="HV564" s="117"/>
      <c r="HW564" s="117"/>
      <c r="HX564" s="117"/>
      <c r="HY564" s="117"/>
      <c r="HZ564" s="117"/>
      <c r="IA564" s="117"/>
      <c r="IB564" s="117"/>
      <c r="IC564" s="117"/>
      <c r="ID564" s="117"/>
      <c r="IE564" s="117"/>
      <c r="IF564" s="117"/>
      <c r="IG564" s="117"/>
      <c r="IH564" s="117"/>
      <c r="II564" s="117"/>
      <c r="IJ564" s="117"/>
      <c r="IK564" s="117"/>
      <c r="IL564" s="117"/>
      <c r="IM564" s="117"/>
      <c r="IN564" s="117"/>
      <c r="IO564" s="117"/>
      <c r="IP564" s="117"/>
      <c r="IQ564" s="117"/>
      <c r="IR564" s="117"/>
      <c r="IS564" s="117"/>
      <c r="IT564" s="117"/>
      <c r="IU564" s="117"/>
      <c r="IV564" s="117"/>
      <c r="IW564" s="117"/>
    </row>
    <row r="565" customFormat="false" ht="12.75" hidden="false" customHeight="false" outlineLevel="0" collapsed="false">
      <c r="A565" s="117"/>
      <c r="L565" s="117"/>
      <c r="M565" s="117"/>
      <c r="N565" s="117"/>
      <c r="O565" s="117"/>
      <c r="P565" s="117"/>
      <c r="Q565" s="117"/>
      <c r="R565" s="117"/>
      <c r="S565" s="117"/>
      <c r="T565" s="117"/>
      <c r="U565" s="117"/>
      <c r="V565" s="117"/>
      <c r="W565" s="117"/>
      <c r="X565" s="117"/>
      <c r="Y565" s="117"/>
      <c r="Z565" s="117"/>
      <c r="AA565" s="117"/>
      <c r="AB565" s="117"/>
      <c r="AC565" s="117"/>
      <c r="AD565" s="117"/>
      <c r="AE565" s="117"/>
      <c r="AF565" s="117"/>
      <c r="AG565" s="117"/>
      <c r="AH565" s="117"/>
      <c r="AI565" s="117"/>
      <c r="AJ565" s="117"/>
      <c r="AK565" s="117"/>
      <c r="AL565" s="117"/>
      <c r="AM565" s="117"/>
      <c r="AN565" s="117"/>
      <c r="AO565" s="117"/>
      <c r="AP565" s="117"/>
      <c r="AQ565" s="117"/>
      <c r="AR565" s="117"/>
      <c r="AS565" s="117"/>
      <c r="AT565" s="117"/>
      <c r="AU565" s="117"/>
      <c r="AV565" s="117"/>
      <c r="AW565" s="117"/>
      <c r="AX565" s="117"/>
      <c r="AY565" s="117"/>
      <c r="AZ565" s="117"/>
      <c r="BA565" s="117"/>
      <c r="BB565" s="117"/>
      <c r="BC565" s="117"/>
      <c r="BD565" s="117"/>
      <c r="BE565" s="117"/>
      <c r="BF565" s="117"/>
      <c r="BG565" s="117"/>
      <c r="BH565" s="117"/>
      <c r="BI565" s="117"/>
      <c r="BJ565" s="117"/>
      <c r="BK565" s="117"/>
      <c r="BL565" s="117"/>
      <c r="BM565" s="117"/>
      <c r="BN565" s="117"/>
      <c r="BO565" s="117"/>
      <c r="BP565" s="117"/>
      <c r="BQ565" s="117"/>
      <c r="BR565" s="117"/>
      <c r="BS565" s="117"/>
      <c r="BT565" s="117"/>
      <c r="BU565" s="117"/>
      <c r="BV565" s="117"/>
      <c r="BW565" s="117"/>
      <c r="BX565" s="117"/>
      <c r="BY565" s="117"/>
      <c r="BZ565" s="117"/>
      <c r="CA565" s="117"/>
      <c r="CB565" s="117"/>
      <c r="CC565" s="117"/>
      <c r="CD565" s="117"/>
      <c r="CE565" s="117"/>
      <c r="CF565" s="117"/>
      <c r="CG565" s="117"/>
      <c r="CH565" s="117"/>
      <c r="CI565" s="117"/>
      <c r="CJ565" s="117"/>
      <c r="CK565" s="117"/>
      <c r="CL565" s="117"/>
      <c r="CM565" s="117"/>
      <c r="CN565" s="117"/>
      <c r="CO565" s="117"/>
      <c r="CP565" s="117"/>
      <c r="CQ565" s="117"/>
      <c r="CR565" s="117"/>
      <c r="CS565" s="117"/>
      <c r="CT565" s="117"/>
      <c r="CU565" s="117"/>
      <c r="CV565" s="117"/>
      <c r="CW565" s="117"/>
      <c r="CX565" s="117"/>
      <c r="CY565" s="117"/>
      <c r="CZ565" s="117"/>
      <c r="DA565" s="117"/>
      <c r="DB565" s="117"/>
      <c r="DC565" s="117"/>
      <c r="DD565" s="117"/>
      <c r="DE565" s="117"/>
      <c r="DF565" s="117"/>
      <c r="DG565" s="117"/>
      <c r="DH565" s="117"/>
      <c r="DI565" s="117"/>
      <c r="DJ565" s="117"/>
      <c r="DK565" s="117"/>
      <c r="DL565" s="117"/>
      <c r="DM565" s="117"/>
      <c r="DN565" s="117"/>
      <c r="DO565" s="117"/>
      <c r="DP565" s="117"/>
      <c r="DQ565" s="117"/>
      <c r="DR565" s="117"/>
      <c r="DS565" s="117"/>
      <c r="DT565" s="117"/>
      <c r="DU565" s="117"/>
      <c r="DV565" s="117"/>
      <c r="DW565" s="117"/>
      <c r="DX565" s="117"/>
      <c r="DY565" s="117"/>
      <c r="DZ565" s="117"/>
      <c r="EA565" s="117"/>
      <c r="EB565" s="117"/>
      <c r="EC565" s="117"/>
      <c r="ED565" s="117"/>
      <c r="EE565" s="117"/>
      <c r="EF565" s="117"/>
      <c r="EG565" s="117"/>
      <c r="EH565" s="117"/>
      <c r="EI565" s="117"/>
      <c r="EJ565" s="117"/>
      <c r="EK565" s="117"/>
      <c r="EL565" s="117"/>
      <c r="EM565" s="117"/>
      <c r="EN565" s="117"/>
      <c r="EO565" s="117"/>
      <c r="EP565" s="117"/>
      <c r="EQ565" s="117"/>
      <c r="ER565" s="117"/>
      <c r="ES565" s="117"/>
      <c r="ET565" s="117"/>
      <c r="EU565" s="117"/>
      <c r="EV565" s="117"/>
      <c r="EW565" s="117"/>
      <c r="EX565" s="117"/>
      <c r="EY565" s="117"/>
      <c r="EZ565" s="117"/>
      <c r="FA565" s="117"/>
      <c r="FB565" s="117"/>
      <c r="FC565" s="117"/>
      <c r="FD565" s="117"/>
      <c r="FE565" s="117"/>
      <c r="FF565" s="117"/>
      <c r="FG565" s="117"/>
      <c r="FH565" s="117"/>
      <c r="FI565" s="117"/>
      <c r="FJ565" s="117"/>
      <c r="FK565" s="117"/>
      <c r="FL565" s="117"/>
      <c r="FM565" s="117"/>
      <c r="FN565" s="117"/>
      <c r="FO565" s="117"/>
      <c r="FP565" s="117"/>
      <c r="FQ565" s="117"/>
      <c r="FR565" s="117"/>
      <c r="FS565" s="117"/>
      <c r="FT565" s="117"/>
      <c r="FU565" s="117"/>
      <c r="FV565" s="117"/>
      <c r="FW565" s="117"/>
      <c r="FX565" s="117"/>
      <c r="FY565" s="117"/>
      <c r="FZ565" s="117"/>
      <c r="GA565" s="117"/>
      <c r="GB565" s="117"/>
      <c r="GC565" s="117"/>
      <c r="GD565" s="117"/>
      <c r="GE565" s="117"/>
      <c r="GF565" s="117"/>
      <c r="GG565" s="117"/>
      <c r="GH565" s="117"/>
      <c r="GI565" s="117"/>
      <c r="GJ565" s="117"/>
      <c r="GK565" s="117"/>
      <c r="GL565" s="117"/>
      <c r="GM565" s="117"/>
      <c r="GN565" s="117"/>
      <c r="GO565" s="117"/>
      <c r="GP565" s="117"/>
      <c r="GQ565" s="117"/>
      <c r="GR565" s="117"/>
      <c r="GS565" s="117"/>
      <c r="GT565" s="117"/>
      <c r="GU565" s="117"/>
      <c r="GV565" s="117"/>
      <c r="GW565" s="117"/>
      <c r="GX565" s="117"/>
      <c r="GY565" s="117"/>
      <c r="GZ565" s="117"/>
      <c r="HA565" s="117"/>
      <c r="HB565" s="117"/>
      <c r="HC565" s="117"/>
      <c r="HD565" s="117"/>
      <c r="HE565" s="117"/>
      <c r="HF565" s="117"/>
      <c r="HG565" s="117"/>
      <c r="HH565" s="117"/>
      <c r="HI565" s="117"/>
      <c r="HJ565" s="117"/>
      <c r="HK565" s="117"/>
      <c r="HL565" s="117"/>
      <c r="HM565" s="117"/>
      <c r="HN565" s="117"/>
      <c r="HO565" s="117"/>
      <c r="HP565" s="117"/>
      <c r="HQ565" s="117"/>
      <c r="HR565" s="117"/>
      <c r="HS565" s="117"/>
      <c r="HT565" s="117"/>
      <c r="HU565" s="117"/>
      <c r="HV565" s="117"/>
      <c r="HW565" s="117"/>
      <c r="HX565" s="117"/>
      <c r="HY565" s="117"/>
      <c r="HZ565" s="117"/>
      <c r="IA565" s="117"/>
      <c r="IB565" s="117"/>
      <c r="IC565" s="117"/>
      <c r="ID565" s="117"/>
      <c r="IE565" s="117"/>
      <c r="IF565" s="117"/>
      <c r="IG565" s="117"/>
      <c r="IH565" s="117"/>
      <c r="II565" s="117"/>
      <c r="IJ565" s="117"/>
      <c r="IK565" s="117"/>
      <c r="IL565" s="117"/>
      <c r="IM565" s="117"/>
      <c r="IN565" s="117"/>
      <c r="IO565" s="117"/>
      <c r="IP565" s="117"/>
      <c r="IQ565" s="117"/>
      <c r="IR565" s="117"/>
      <c r="IS565" s="117"/>
      <c r="IT565" s="117"/>
      <c r="IU565" s="117"/>
      <c r="IV565" s="117"/>
      <c r="IW565" s="117"/>
    </row>
    <row r="566" customFormat="false" ht="12.75" hidden="false" customHeight="false" outlineLevel="0" collapsed="false">
      <c r="A566" s="117"/>
      <c r="L566" s="117"/>
      <c r="M566" s="117"/>
      <c r="N566" s="117"/>
      <c r="O566" s="117"/>
      <c r="P566" s="117"/>
      <c r="Q566" s="117"/>
      <c r="R566" s="117"/>
      <c r="S566" s="117"/>
      <c r="T566" s="117"/>
      <c r="U566" s="117"/>
      <c r="V566" s="117"/>
      <c r="W566" s="117"/>
      <c r="X566" s="117"/>
      <c r="Y566" s="117"/>
      <c r="Z566" s="117"/>
      <c r="AA566" s="117"/>
      <c r="AB566" s="117"/>
      <c r="AC566" s="117"/>
      <c r="AD566" s="117"/>
      <c r="AE566" s="117"/>
      <c r="AF566" s="117"/>
      <c r="AG566" s="117"/>
      <c r="AH566" s="117"/>
      <c r="AI566" s="117"/>
      <c r="AJ566" s="117"/>
      <c r="AK566" s="117"/>
      <c r="AL566" s="117"/>
      <c r="AM566" s="117"/>
      <c r="AN566" s="117"/>
      <c r="AO566" s="117"/>
      <c r="AP566" s="117"/>
      <c r="AQ566" s="117"/>
      <c r="AR566" s="117"/>
      <c r="AS566" s="117"/>
      <c r="AT566" s="117"/>
      <c r="AU566" s="117"/>
      <c r="AV566" s="117"/>
      <c r="AW566" s="117"/>
      <c r="AX566" s="117"/>
      <c r="AY566" s="117"/>
      <c r="AZ566" s="117"/>
      <c r="BA566" s="117"/>
      <c r="BB566" s="117"/>
      <c r="BC566" s="117"/>
      <c r="BD566" s="117"/>
      <c r="BE566" s="117"/>
      <c r="BF566" s="117"/>
      <c r="BG566" s="117"/>
      <c r="BH566" s="117"/>
      <c r="BI566" s="117"/>
      <c r="BJ566" s="117"/>
      <c r="BK566" s="117"/>
      <c r="BL566" s="117"/>
      <c r="BM566" s="117"/>
      <c r="BN566" s="117"/>
      <c r="BO566" s="117"/>
      <c r="BP566" s="117"/>
      <c r="BQ566" s="117"/>
      <c r="BR566" s="117"/>
      <c r="BS566" s="117"/>
      <c r="BT566" s="117"/>
      <c r="BU566" s="117"/>
      <c r="BV566" s="117"/>
      <c r="BW566" s="117"/>
      <c r="BX566" s="117"/>
      <c r="BY566" s="117"/>
      <c r="BZ566" s="117"/>
      <c r="CA566" s="117"/>
      <c r="CB566" s="117"/>
      <c r="CC566" s="117"/>
      <c r="CD566" s="117"/>
      <c r="CE566" s="117"/>
      <c r="CF566" s="117"/>
      <c r="CG566" s="117"/>
      <c r="CH566" s="117"/>
      <c r="CI566" s="117"/>
      <c r="CJ566" s="117"/>
      <c r="CK566" s="117"/>
      <c r="CL566" s="117"/>
      <c r="CM566" s="117"/>
      <c r="CN566" s="117"/>
      <c r="CO566" s="117"/>
      <c r="CP566" s="117"/>
      <c r="CQ566" s="117"/>
      <c r="CR566" s="117"/>
      <c r="CS566" s="117"/>
      <c r="CT566" s="117"/>
      <c r="CU566" s="117"/>
      <c r="CV566" s="117"/>
      <c r="CW566" s="117"/>
      <c r="CX566" s="117"/>
      <c r="CY566" s="117"/>
      <c r="CZ566" s="117"/>
      <c r="DA566" s="117"/>
      <c r="DB566" s="117"/>
      <c r="DC566" s="117"/>
      <c r="DD566" s="117"/>
      <c r="DE566" s="117"/>
      <c r="DF566" s="117"/>
      <c r="DG566" s="117"/>
      <c r="DH566" s="117"/>
      <c r="DI566" s="117"/>
      <c r="DJ566" s="117"/>
      <c r="DK566" s="117"/>
      <c r="DL566" s="117"/>
      <c r="DM566" s="117"/>
      <c r="DN566" s="117"/>
      <c r="DO566" s="117"/>
      <c r="DP566" s="117"/>
      <c r="DQ566" s="117"/>
      <c r="DR566" s="117"/>
      <c r="DS566" s="117"/>
      <c r="DT566" s="117"/>
      <c r="DU566" s="117"/>
      <c r="DV566" s="117"/>
      <c r="DW566" s="117"/>
      <c r="DX566" s="117"/>
      <c r="DY566" s="117"/>
      <c r="DZ566" s="117"/>
      <c r="EA566" s="117"/>
      <c r="EB566" s="117"/>
      <c r="EC566" s="117"/>
      <c r="ED566" s="117"/>
      <c r="EE566" s="117"/>
      <c r="EF566" s="117"/>
      <c r="EG566" s="117"/>
      <c r="EH566" s="117"/>
      <c r="EI566" s="117"/>
      <c r="EJ566" s="117"/>
      <c r="EK566" s="117"/>
      <c r="EL566" s="117"/>
      <c r="EM566" s="117"/>
      <c r="EN566" s="117"/>
      <c r="EO566" s="117"/>
      <c r="EP566" s="117"/>
      <c r="EQ566" s="117"/>
      <c r="ER566" s="117"/>
      <c r="ES566" s="117"/>
      <c r="ET566" s="117"/>
      <c r="EU566" s="117"/>
      <c r="EV566" s="117"/>
      <c r="EW566" s="117"/>
      <c r="EX566" s="117"/>
      <c r="EY566" s="117"/>
      <c r="EZ566" s="117"/>
      <c r="FA566" s="117"/>
      <c r="FB566" s="117"/>
      <c r="FC566" s="117"/>
      <c r="FD566" s="117"/>
      <c r="FE566" s="117"/>
      <c r="FF566" s="117"/>
      <c r="FG566" s="117"/>
      <c r="FH566" s="117"/>
      <c r="FI566" s="117"/>
      <c r="FJ566" s="117"/>
      <c r="FK566" s="117"/>
      <c r="FL566" s="117"/>
      <c r="FM566" s="117"/>
      <c r="FN566" s="117"/>
      <c r="FO566" s="117"/>
      <c r="FP566" s="117"/>
      <c r="FQ566" s="117"/>
      <c r="FR566" s="117"/>
      <c r="FS566" s="117"/>
      <c r="FT566" s="117"/>
      <c r="FU566" s="117"/>
      <c r="FV566" s="117"/>
      <c r="FW566" s="117"/>
      <c r="FX566" s="117"/>
      <c r="FY566" s="117"/>
      <c r="FZ566" s="117"/>
      <c r="GA566" s="117"/>
      <c r="GB566" s="117"/>
      <c r="GC566" s="117"/>
      <c r="GD566" s="117"/>
      <c r="GE566" s="117"/>
      <c r="GF566" s="117"/>
      <c r="GG566" s="117"/>
      <c r="GH566" s="117"/>
      <c r="GI566" s="117"/>
      <c r="GJ566" s="117"/>
      <c r="GK566" s="117"/>
      <c r="GL566" s="117"/>
      <c r="GM566" s="117"/>
      <c r="GN566" s="117"/>
      <c r="GO566" s="117"/>
      <c r="GP566" s="117"/>
      <c r="GQ566" s="117"/>
      <c r="GR566" s="117"/>
      <c r="GS566" s="117"/>
      <c r="GT566" s="117"/>
      <c r="GU566" s="117"/>
      <c r="GV566" s="117"/>
      <c r="GW566" s="117"/>
      <c r="GX566" s="117"/>
      <c r="GY566" s="117"/>
      <c r="GZ566" s="117"/>
      <c r="HA566" s="117"/>
      <c r="HB566" s="117"/>
      <c r="HC566" s="117"/>
      <c r="HD566" s="117"/>
      <c r="HE566" s="117"/>
      <c r="HF566" s="117"/>
      <c r="HG566" s="117"/>
      <c r="HH566" s="117"/>
      <c r="HI566" s="117"/>
      <c r="HJ566" s="117"/>
      <c r="HK566" s="117"/>
      <c r="HL566" s="117"/>
      <c r="HM566" s="117"/>
      <c r="HN566" s="117"/>
      <c r="HO566" s="117"/>
      <c r="HP566" s="117"/>
      <c r="HQ566" s="117"/>
      <c r="HR566" s="117"/>
      <c r="HS566" s="117"/>
      <c r="HT566" s="117"/>
      <c r="HU566" s="117"/>
      <c r="HV566" s="117"/>
      <c r="HW566" s="117"/>
      <c r="HX566" s="117"/>
      <c r="HY566" s="117"/>
      <c r="HZ566" s="117"/>
      <c r="IA566" s="117"/>
      <c r="IB566" s="117"/>
      <c r="IC566" s="117"/>
      <c r="ID566" s="117"/>
      <c r="IE566" s="117"/>
      <c r="IF566" s="117"/>
      <c r="IG566" s="117"/>
      <c r="IH566" s="117"/>
      <c r="II566" s="117"/>
      <c r="IJ566" s="117"/>
      <c r="IK566" s="117"/>
      <c r="IL566" s="117"/>
      <c r="IM566" s="117"/>
      <c r="IN566" s="117"/>
      <c r="IO566" s="117"/>
      <c r="IP566" s="117"/>
      <c r="IQ566" s="117"/>
      <c r="IR566" s="117"/>
      <c r="IS566" s="117"/>
      <c r="IT566" s="117"/>
      <c r="IU566" s="117"/>
      <c r="IV566" s="117"/>
      <c r="IW566" s="117"/>
    </row>
    <row r="567" customFormat="false" ht="12.75" hidden="false" customHeight="false" outlineLevel="0" collapsed="false">
      <c r="A567" s="117"/>
      <c r="L567" s="117"/>
      <c r="M567" s="117"/>
      <c r="N567" s="117"/>
      <c r="O567" s="117"/>
      <c r="P567" s="117"/>
      <c r="Q567" s="117"/>
      <c r="R567" s="117"/>
      <c r="S567" s="117"/>
      <c r="T567" s="117"/>
      <c r="U567" s="117"/>
      <c r="V567" s="117"/>
      <c r="W567" s="117"/>
      <c r="X567" s="117"/>
      <c r="Y567" s="117"/>
      <c r="Z567" s="117"/>
      <c r="AA567" s="117"/>
      <c r="AB567" s="117"/>
      <c r="AC567" s="117"/>
      <c r="AD567" s="117"/>
      <c r="AE567" s="117"/>
      <c r="AF567" s="117"/>
      <c r="AG567" s="117"/>
      <c r="AH567" s="117"/>
      <c r="AI567" s="117"/>
      <c r="AJ567" s="117"/>
      <c r="AK567" s="117"/>
      <c r="AL567" s="117"/>
      <c r="AM567" s="117"/>
      <c r="AN567" s="117"/>
      <c r="AO567" s="117"/>
      <c r="AP567" s="117"/>
      <c r="AQ567" s="117"/>
      <c r="AR567" s="117"/>
      <c r="AS567" s="117"/>
      <c r="AT567" s="117"/>
      <c r="AU567" s="117"/>
      <c r="AV567" s="117"/>
      <c r="AW567" s="117"/>
      <c r="AX567" s="117"/>
      <c r="AY567" s="117"/>
      <c r="AZ567" s="117"/>
      <c r="BA567" s="117"/>
      <c r="BB567" s="117"/>
      <c r="BC567" s="117"/>
      <c r="BD567" s="117"/>
      <c r="BE567" s="117"/>
      <c r="BF567" s="117"/>
      <c r="BG567" s="117"/>
      <c r="BH567" s="117"/>
      <c r="BI567" s="117"/>
      <c r="BJ567" s="117"/>
      <c r="BK567" s="117"/>
      <c r="BL567" s="117"/>
      <c r="BM567" s="117"/>
      <c r="BN567" s="117"/>
      <c r="BO567" s="117"/>
      <c r="BP567" s="117"/>
      <c r="BQ567" s="117"/>
      <c r="BR567" s="117"/>
      <c r="BS567" s="117"/>
      <c r="BT567" s="117"/>
      <c r="BU567" s="117"/>
      <c r="BV567" s="117"/>
      <c r="BW567" s="117"/>
      <c r="BX567" s="117"/>
      <c r="BY567" s="117"/>
      <c r="BZ567" s="117"/>
      <c r="CA567" s="117"/>
      <c r="CB567" s="117"/>
      <c r="CC567" s="117"/>
      <c r="CD567" s="117"/>
      <c r="CE567" s="117"/>
      <c r="CF567" s="117"/>
      <c r="CG567" s="117"/>
      <c r="CH567" s="117"/>
      <c r="CI567" s="117"/>
      <c r="CJ567" s="117"/>
      <c r="CK567" s="117"/>
      <c r="CL567" s="117"/>
      <c r="CM567" s="117"/>
      <c r="CN567" s="117"/>
      <c r="CO567" s="117"/>
      <c r="CP567" s="117"/>
      <c r="CQ567" s="117"/>
      <c r="CR567" s="117"/>
      <c r="CS567" s="117"/>
      <c r="CT567" s="117"/>
      <c r="CU567" s="117"/>
      <c r="CV567" s="117"/>
      <c r="CW567" s="117"/>
      <c r="CX567" s="117"/>
      <c r="CY567" s="117"/>
      <c r="CZ567" s="117"/>
      <c r="DA567" s="117"/>
      <c r="DB567" s="117"/>
      <c r="DC567" s="117"/>
      <c r="DD567" s="117"/>
      <c r="DE567" s="117"/>
      <c r="DF567" s="117"/>
      <c r="DG567" s="117"/>
      <c r="DH567" s="117"/>
      <c r="DI567" s="117"/>
      <c r="DJ567" s="117"/>
      <c r="DK567" s="117"/>
      <c r="DL567" s="117"/>
      <c r="DM567" s="117"/>
      <c r="DN567" s="117"/>
      <c r="DO567" s="117"/>
      <c r="DP567" s="117"/>
      <c r="DQ567" s="117"/>
      <c r="DR567" s="117"/>
      <c r="DS567" s="117"/>
      <c r="DT567" s="117"/>
      <c r="DU567" s="117"/>
      <c r="DV567" s="117"/>
      <c r="DW567" s="117"/>
      <c r="DX567" s="117"/>
      <c r="DY567" s="117"/>
      <c r="DZ567" s="117"/>
      <c r="EA567" s="117"/>
      <c r="EB567" s="117"/>
      <c r="EC567" s="117"/>
      <c r="ED567" s="117"/>
      <c r="EE567" s="117"/>
      <c r="EF567" s="117"/>
      <c r="EG567" s="117"/>
      <c r="EH567" s="117"/>
      <c r="EI567" s="117"/>
      <c r="EJ567" s="117"/>
      <c r="EK567" s="117"/>
      <c r="EL567" s="117"/>
      <c r="EM567" s="117"/>
      <c r="EN567" s="117"/>
      <c r="EO567" s="117"/>
      <c r="EP567" s="117"/>
      <c r="EQ567" s="117"/>
      <c r="ER567" s="117"/>
      <c r="ES567" s="117"/>
      <c r="ET567" s="117"/>
      <c r="EU567" s="117"/>
      <c r="EV567" s="117"/>
      <c r="EW567" s="117"/>
      <c r="EX567" s="117"/>
      <c r="EY567" s="117"/>
      <c r="EZ567" s="117"/>
      <c r="FA567" s="117"/>
      <c r="FB567" s="117"/>
      <c r="FC567" s="117"/>
      <c r="FD567" s="117"/>
      <c r="FE567" s="117"/>
      <c r="FF567" s="117"/>
      <c r="FG567" s="117"/>
      <c r="FH567" s="117"/>
      <c r="FI567" s="117"/>
      <c r="FJ567" s="117"/>
      <c r="FK567" s="117"/>
      <c r="FL567" s="117"/>
      <c r="FM567" s="117"/>
      <c r="FN567" s="117"/>
      <c r="FO567" s="117"/>
      <c r="FP567" s="117"/>
      <c r="FQ567" s="117"/>
      <c r="FR567" s="117"/>
      <c r="FS567" s="117"/>
      <c r="FT567" s="117"/>
      <c r="FU567" s="117"/>
      <c r="FV567" s="117"/>
      <c r="FW567" s="117"/>
      <c r="FX567" s="117"/>
      <c r="FY567" s="117"/>
      <c r="FZ567" s="117"/>
      <c r="GA567" s="117"/>
      <c r="GB567" s="117"/>
      <c r="GC567" s="117"/>
      <c r="GD567" s="117"/>
      <c r="GE567" s="117"/>
      <c r="GF567" s="117"/>
      <c r="GG567" s="117"/>
      <c r="GH567" s="117"/>
      <c r="GI567" s="117"/>
      <c r="GJ567" s="117"/>
      <c r="GK567" s="117"/>
      <c r="GL567" s="117"/>
      <c r="GM567" s="117"/>
      <c r="GN567" s="117"/>
      <c r="GO567" s="117"/>
      <c r="GP567" s="117"/>
      <c r="GQ567" s="117"/>
      <c r="GR567" s="117"/>
      <c r="GS567" s="117"/>
      <c r="GT567" s="117"/>
      <c r="GU567" s="117"/>
      <c r="GV567" s="117"/>
      <c r="GW567" s="117"/>
      <c r="GX567" s="117"/>
      <c r="GY567" s="117"/>
      <c r="GZ567" s="117"/>
      <c r="HA567" s="117"/>
      <c r="HB567" s="117"/>
      <c r="HC567" s="117"/>
      <c r="HD567" s="117"/>
      <c r="HE567" s="117"/>
      <c r="HF567" s="117"/>
      <c r="HG567" s="117"/>
      <c r="HH567" s="117"/>
      <c r="HI567" s="117"/>
      <c r="HJ567" s="117"/>
      <c r="HK567" s="117"/>
      <c r="HL567" s="117"/>
      <c r="HM567" s="117"/>
      <c r="HN567" s="117"/>
      <c r="HO567" s="117"/>
      <c r="HP567" s="117"/>
      <c r="HQ567" s="117"/>
      <c r="HR567" s="117"/>
      <c r="HS567" s="117"/>
      <c r="HT567" s="117"/>
      <c r="HU567" s="117"/>
      <c r="HV567" s="117"/>
      <c r="HW567" s="117"/>
      <c r="HX567" s="117"/>
      <c r="HY567" s="117"/>
      <c r="HZ567" s="117"/>
      <c r="IA567" s="117"/>
      <c r="IB567" s="117"/>
      <c r="IC567" s="117"/>
      <c r="ID567" s="117"/>
      <c r="IE567" s="117"/>
      <c r="IF567" s="117"/>
      <c r="IG567" s="117"/>
      <c r="IH567" s="117"/>
      <c r="II567" s="117"/>
      <c r="IJ567" s="117"/>
      <c r="IK567" s="117"/>
      <c r="IL567" s="117"/>
      <c r="IM567" s="117"/>
      <c r="IN567" s="117"/>
      <c r="IO567" s="117"/>
      <c r="IP567" s="117"/>
      <c r="IQ567" s="117"/>
      <c r="IR567" s="117"/>
      <c r="IS567" s="117"/>
      <c r="IT567" s="117"/>
      <c r="IU567" s="117"/>
      <c r="IV567" s="117"/>
      <c r="IW567" s="117"/>
    </row>
    <row r="568" customFormat="false" ht="12.75" hidden="false" customHeight="false" outlineLevel="0" collapsed="false">
      <c r="A568" s="117"/>
      <c r="L568" s="117"/>
      <c r="M568" s="117"/>
      <c r="N568" s="117"/>
      <c r="O568" s="117"/>
      <c r="P568" s="117"/>
      <c r="Q568" s="117"/>
      <c r="R568" s="117"/>
      <c r="S568" s="117"/>
      <c r="T568" s="117"/>
      <c r="U568" s="117"/>
      <c r="V568" s="117"/>
      <c r="W568" s="117"/>
      <c r="X568" s="117"/>
      <c r="Y568" s="117"/>
      <c r="Z568" s="117"/>
      <c r="AA568" s="117"/>
      <c r="AB568" s="117"/>
      <c r="AC568" s="117"/>
      <c r="AD568" s="117"/>
      <c r="AE568" s="117"/>
      <c r="AF568" s="117"/>
      <c r="AG568" s="117"/>
      <c r="AH568" s="117"/>
      <c r="AI568" s="117"/>
      <c r="AJ568" s="117"/>
      <c r="AK568" s="117"/>
      <c r="AL568" s="117"/>
      <c r="AM568" s="117"/>
      <c r="AN568" s="117"/>
      <c r="AO568" s="117"/>
      <c r="AP568" s="117"/>
      <c r="AQ568" s="117"/>
      <c r="AR568" s="117"/>
      <c r="AS568" s="117"/>
      <c r="AT568" s="117"/>
      <c r="AU568" s="117"/>
      <c r="AV568" s="117"/>
      <c r="AW568" s="117"/>
      <c r="AX568" s="117"/>
      <c r="AY568" s="117"/>
      <c r="AZ568" s="117"/>
      <c r="BA568" s="117"/>
      <c r="BB568" s="117"/>
      <c r="BC568" s="117"/>
      <c r="BD568" s="117"/>
      <c r="BE568" s="117"/>
      <c r="BF568" s="117"/>
      <c r="BG568" s="117"/>
      <c r="BH568" s="117"/>
      <c r="BI568" s="117"/>
      <c r="BJ568" s="117"/>
      <c r="BK568" s="117"/>
      <c r="BL568" s="117"/>
      <c r="BM568" s="117"/>
      <c r="BN568" s="117"/>
      <c r="BO568" s="117"/>
      <c r="BP568" s="117"/>
      <c r="BQ568" s="117"/>
      <c r="BR568" s="117"/>
      <c r="BS568" s="117"/>
      <c r="BT568" s="117"/>
      <c r="BU568" s="117"/>
      <c r="BV568" s="117"/>
      <c r="BW568" s="117"/>
      <c r="BX568" s="117"/>
      <c r="BY568" s="117"/>
      <c r="BZ568" s="117"/>
      <c r="CA568" s="117"/>
      <c r="CB568" s="117"/>
      <c r="CC568" s="117"/>
      <c r="CD568" s="117"/>
      <c r="CE568" s="117"/>
      <c r="CF568" s="117"/>
      <c r="CG568" s="117"/>
      <c r="CH568" s="117"/>
      <c r="CI568" s="117"/>
      <c r="CJ568" s="117"/>
      <c r="CK568" s="117"/>
      <c r="CL568" s="117"/>
      <c r="CM568" s="117"/>
      <c r="CN568" s="117"/>
      <c r="CO568" s="117"/>
      <c r="CP568" s="117"/>
      <c r="CQ568" s="117"/>
      <c r="CR568" s="117"/>
      <c r="CS568" s="117"/>
      <c r="CT568" s="117"/>
      <c r="CU568" s="117"/>
      <c r="CV568" s="117"/>
      <c r="CW568" s="117"/>
      <c r="CX568" s="117"/>
      <c r="CY568" s="117"/>
      <c r="CZ568" s="117"/>
      <c r="DA568" s="117"/>
      <c r="DB568" s="117"/>
      <c r="DC568" s="117"/>
      <c r="DD568" s="117"/>
      <c r="DE568" s="117"/>
      <c r="DF568" s="117"/>
      <c r="DG568" s="117"/>
      <c r="DH568" s="117"/>
      <c r="DI568" s="117"/>
      <c r="DJ568" s="117"/>
      <c r="DK568" s="117"/>
      <c r="DL568" s="117"/>
      <c r="DM568" s="117"/>
      <c r="DN568" s="117"/>
      <c r="DO568" s="117"/>
      <c r="DP568" s="117"/>
      <c r="DQ568" s="117"/>
      <c r="DR568" s="117"/>
      <c r="DS568" s="117"/>
      <c r="DT568" s="117"/>
      <c r="DU568" s="117"/>
      <c r="DV568" s="117"/>
      <c r="DW568" s="117"/>
      <c r="DX568" s="117"/>
      <c r="DY568" s="117"/>
      <c r="DZ568" s="117"/>
      <c r="EA568" s="117"/>
      <c r="EB568" s="117"/>
      <c r="EC568" s="117"/>
      <c r="ED568" s="117"/>
      <c r="EE568" s="117"/>
      <c r="EF568" s="117"/>
      <c r="EG568" s="117"/>
      <c r="EH568" s="117"/>
      <c r="EI568" s="117"/>
      <c r="EJ568" s="117"/>
      <c r="EK568" s="117"/>
      <c r="EL568" s="117"/>
      <c r="EM568" s="117"/>
      <c r="EN568" s="117"/>
      <c r="EO568" s="117"/>
      <c r="EP568" s="117"/>
      <c r="EQ568" s="117"/>
      <c r="ER568" s="117"/>
      <c r="ES568" s="117"/>
      <c r="ET568" s="117"/>
      <c r="EU568" s="117"/>
      <c r="EV568" s="117"/>
      <c r="EW568" s="117"/>
      <c r="EX568" s="117"/>
      <c r="EY568" s="117"/>
      <c r="EZ568" s="117"/>
      <c r="FA568" s="117"/>
      <c r="FB568" s="117"/>
      <c r="FC568" s="117"/>
      <c r="FD568" s="117"/>
      <c r="FE568" s="117"/>
      <c r="FF568" s="117"/>
      <c r="FG568" s="117"/>
      <c r="FH568" s="117"/>
      <c r="FI568" s="117"/>
      <c r="FJ568" s="117"/>
      <c r="FK568" s="117"/>
      <c r="FL568" s="117"/>
      <c r="FM568" s="117"/>
      <c r="FN568" s="117"/>
      <c r="FO568" s="117"/>
      <c r="FP568" s="117"/>
      <c r="FQ568" s="117"/>
      <c r="FR568" s="117"/>
      <c r="FS568" s="117"/>
      <c r="FT568" s="117"/>
      <c r="FU568" s="117"/>
      <c r="FV568" s="117"/>
      <c r="FW568" s="117"/>
      <c r="FX568" s="117"/>
      <c r="FY568" s="117"/>
      <c r="FZ568" s="117"/>
      <c r="GA568" s="117"/>
      <c r="GB568" s="117"/>
      <c r="GC568" s="117"/>
      <c r="GD568" s="117"/>
      <c r="GE568" s="117"/>
      <c r="GF568" s="117"/>
      <c r="GG568" s="117"/>
      <c r="GH568" s="117"/>
      <c r="GI568" s="117"/>
      <c r="GJ568" s="117"/>
      <c r="GK568" s="117"/>
      <c r="GL568" s="117"/>
      <c r="GM568" s="117"/>
      <c r="GN568" s="117"/>
      <c r="GO568" s="117"/>
      <c r="GP568" s="117"/>
      <c r="GQ568" s="117"/>
      <c r="GR568" s="117"/>
      <c r="GS568" s="117"/>
      <c r="GT568" s="117"/>
      <c r="GU568" s="117"/>
      <c r="GV568" s="117"/>
      <c r="GW568" s="117"/>
      <c r="GX568" s="117"/>
      <c r="GY568" s="117"/>
      <c r="GZ568" s="117"/>
      <c r="HA568" s="117"/>
      <c r="HB568" s="117"/>
      <c r="HC568" s="117"/>
      <c r="HD568" s="117"/>
      <c r="HE568" s="117"/>
      <c r="HF568" s="117"/>
      <c r="HG568" s="117"/>
      <c r="HH568" s="117"/>
      <c r="HI568" s="117"/>
      <c r="HJ568" s="117"/>
      <c r="HK568" s="117"/>
      <c r="HL568" s="117"/>
      <c r="HM568" s="117"/>
      <c r="HN568" s="117"/>
      <c r="HO568" s="117"/>
      <c r="HP568" s="117"/>
      <c r="HQ568" s="117"/>
      <c r="HR568" s="117"/>
      <c r="HS568" s="117"/>
      <c r="HT568" s="117"/>
      <c r="HU568" s="117"/>
      <c r="HV568" s="117"/>
      <c r="HW568" s="117"/>
      <c r="HX568" s="117"/>
      <c r="HY568" s="117"/>
      <c r="HZ568" s="117"/>
      <c r="IA568" s="117"/>
      <c r="IB568" s="117"/>
      <c r="IC568" s="117"/>
      <c r="ID568" s="117"/>
      <c r="IE568" s="117"/>
      <c r="IF568" s="117"/>
      <c r="IG568" s="117"/>
      <c r="IH568" s="117"/>
      <c r="II568" s="117"/>
      <c r="IJ568" s="117"/>
      <c r="IK568" s="117"/>
      <c r="IL568" s="117"/>
      <c r="IM568" s="117"/>
      <c r="IN568" s="117"/>
      <c r="IO568" s="117"/>
      <c r="IP568" s="117"/>
      <c r="IQ568" s="117"/>
      <c r="IR568" s="117"/>
      <c r="IS568" s="117"/>
      <c r="IT568" s="117"/>
      <c r="IU568" s="117"/>
      <c r="IV568" s="117"/>
      <c r="IW568" s="117"/>
    </row>
    <row r="569" customFormat="false" ht="12.75" hidden="false" customHeight="false" outlineLevel="0" collapsed="false">
      <c r="A569" s="117"/>
      <c r="L569" s="117"/>
      <c r="M569" s="117"/>
      <c r="N569" s="117"/>
      <c r="O569" s="117"/>
      <c r="P569" s="117"/>
      <c r="Q569" s="117"/>
      <c r="R569" s="117"/>
      <c r="S569" s="117"/>
      <c r="T569" s="117"/>
      <c r="U569" s="117"/>
      <c r="V569" s="117"/>
      <c r="W569" s="117"/>
      <c r="X569" s="117"/>
      <c r="Y569" s="117"/>
      <c r="Z569" s="117"/>
      <c r="AA569" s="117"/>
      <c r="AB569" s="117"/>
      <c r="AC569" s="117"/>
      <c r="AD569" s="117"/>
      <c r="AE569" s="117"/>
      <c r="AF569" s="117"/>
      <c r="AG569" s="117"/>
      <c r="AH569" s="117"/>
      <c r="AI569" s="117"/>
      <c r="AJ569" s="117"/>
      <c r="AK569" s="117"/>
      <c r="AL569" s="117"/>
      <c r="AM569" s="117"/>
      <c r="AN569" s="117"/>
      <c r="AO569" s="117"/>
      <c r="AP569" s="117"/>
      <c r="AQ569" s="117"/>
      <c r="AR569" s="117"/>
      <c r="AS569" s="117"/>
      <c r="AT569" s="117"/>
      <c r="AU569" s="117"/>
      <c r="AV569" s="117"/>
      <c r="AW569" s="117"/>
      <c r="AX569" s="117"/>
      <c r="AY569" s="117"/>
      <c r="AZ569" s="117"/>
      <c r="BA569" s="117"/>
      <c r="BB569" s="117"/>
      <c r="BC569" s="117"/>
      <c r="BD569" s="117"/>
      <c r="BE569" s="117"/>
      <c r="BF569" s="117"/>
      <c r="BG569" s="117"/>
      <c r="BH569" s="117"/>
      <c r="BI569" s="117"/>
      <c r="BJ569" s="117"/>
      <c r="BK569" s="117"/>
      <c r="BL569" s="117"/>
      <c r="BM569" s="117"/>
      <c r="BN569" s="117"/>
      <c r="BO569" s="117"/>
      <c r="BP569" s="117"/>
      <c r="BQ569" s="117"/>
      <c r="BR569" s="117"/>
      <c r="BS569" s="117"/>
      <c r="BT569" s="117"/>
      <c r="BU569" s="117"/>
      <c r="BV569" s="117"/>
      <c r="BW569" s="117"/>
      <c r="BX569" s="117"/>
      <c r="BY569" s="117"/>
      <c r="BZ569" s="117"/>
      <c r="CA569" s="117"/>
      <c r="CB569" s="117"/>
      <c r="CC569" s="117"/>
      <c r="CD569" s="117"/>
      <c r="CE569" s="117"/>
      <c r="CF569" s="117"/>
      <c r="CG569" s="117"/>
      <c r="CH569" s="117"/>
      <c r="CI569" s="117"/>
      <c r="CJ569" s="117"/>
      <c r="CK569" s="117"/>
      <c r="CL569" s="117"/>
      <c r="CM569" s="117"/>
      <c r="CN569" s="117"/>
      <c r="CO569" s="117"/>
      <c r="CP569" s="117"/>
      <c r="CQ569" s="117"/>
      <c r="CR569" s="117"/>
      <c r="CS569" s="117"/>
      <c r="CT569" s="117"/>
      <c r="CU569" s="117"/>
      <c r="CV569" s="117"/>
      <c r="CW569" s="117"/>
      <c r="CX569" s="117"/>
      <c r="CY569" s="117"/>
      <c r="CZ569" s="117"/>
      <c r="DA569" s="117"/>
      <c r="DB569" s="117"/>
      <c r="DC569" s="117"/>
      <c r="DD569" s="117"/>
      <c r="DE569" s="117"/>
      <c r="DF569" s="117"/>
      <c r="DG569" s="117"/>
      <c r="DH569" s="117"/>
      <c r="DI569" s="117"/>
      <c r="DJ569" s="117"/>
      <c r="DK569" s="117"/>
      <c r="DL569" s="117"/>
      <c r="DM569" s="117"/>
      <c r="DN569" s="117"/>
      <c r="DO569" s="117"/>
      <c r="DP569" s="117"/>
      <c r="DQ569" s="117"/>
      <c r="DR569" s="117"/>
      <c r="DS569" s="117"/>
      <c r="DT569" s="117"/>
      <c r="DU569" s="117"/>
      <c r="DV569" s="117"/>
      <c r="DW569" s="117"/>
      <c r="DX569" s="117"/>
      <c r="DY569" s="117"/>
      <c r="DZ569" s="117"/>
      <c r="EA569" s="117"/>
      <c r="EB569" s="117"/>
      <c r="EC569" s="117"/>
      <c r="ED569" s="117"/>
      <c r="EE569" s="117"/>
      <c r="EF569" s="117"/>
      <c r="EG569" s="117"/>
      <c r="EH569" s="117"/>
      <c r="EI569" s="117"/>
      <c r="EJ569" s="117"/>
      <c r="EK569" s="117"/>
      <c r="EL569" s="117"/>
      <c r="EM569" s="117"/>
      <c r="EN569" s="117"/>
      <c r="EO569" s="117"/>
      <c r="EP569" s="117"/>
      <c r="EQ569" s="117"/>
      <c r="ER569" s="117"/>
      <c r="ES569" s="117"/>
      <c r="ET569" s="117"/>
      <c r="EU569" s="117"/>
      <c r="EV569" s="117"/>
      <c r="EW569" s="117"/>
      <c r="EX569" s="117"/>
      <c r="EY569" s="117"/>
      <c r="EZ569" s="117"/>
      <c r="FA569" s="117"/>
      <c r="FB569" s="117"/>
      <c r="FC569" s="117"/>
      <c r="FD569" s="117"/>
      <c r="FE569" s="117"/>
      <c r="FF569" s="117"/>
      <c r="FG569" s="117"/>
      <c r="FH569" s="117"/>
      <c r="FI569" s="117"/>
      <c r="FJ569" s="117"/>
      <c r="FK569" s="117"/>
      <c r="FL569" s="117"/>
      <c r="FM569" s="117"/>
      <c r="FN569" s="117"/>
      <c r="FO569" s="117"/>
      <c r="FP569" s="117"/>
      <c r="FQ569" s="117"/>
      <c r="FR569" s="117"/>
      <c r="FS569" s="117"/>
      <c r="FT569" s="117"/>
      <c r="FU569" s="117"/>
      <c r="FV569" s="117"/>
      <c r="FW569" s="117"/>
      <c r="FX569" s="117"/>
      <c r="FY569" s="117"/>
      <c r="FZ569" s="117"/>
      <c r="GA569" s="117"/>
      <c r="GB569" s="117"/>
      <c r="GC569" s="117"/>
      <c r="GD569" s="117"/>
      <c r="GE569" s="117"/>
      <c r="GF569" s="117"/>
      <c r="GG569" s="117"/>
      <c r="GH569" s="117"/>
      <c r="GI569" s="117"/>
      <c r="GJ569" s="117"/>
      <c r="GK569" s="117"/>
      <c r="GL569" s="117"/>
      <c r="GM569" s="117"/>
      <c r="GN569" s="117"/>
      <c r="GO569" s="117"/>
      <c r="GP569" s="117"/>
      <c r="GQ569" s="117"/>
      <c r="GR569" s="117"/>
      <c r="GS569" s="117"/>
      <c r="GT569" s="117"/>
      <c r="GU569" s="117"/>
      <c r="GV569" s="117"/>
      <c r="GW569" s="117"/>
      <c r="GX569" s="117"/>
      <c r="GY569" s="117"/>
      <c r="GZ569" s="117"/>
      <c r="HA569" s="117"/>
      <c r="HB569" s="117"/>
      <c r="HC569" s="117"/>
      <c r="HD569" s="117"/>
      <c r="HE569" s="117"/>
      <c r="HF569" s="117"/>
      <c r="HG569" s="117"/>
      <c r="HH569" s="117"/>
      <c r="HI569" s="117"/>
      <c r="HJ569" s="117"/>
      <c r="HK569" s="117"/>
      <c r="HL569" s="117"/>
      <c r="HM569" s="117"/>
      <c r="HN569" s="117"/>
      <c r="HO569" s="117"/>
      <c r="HP569" s="117"/>
      <c r="HQ569" s="117"/>
      <c r="HR569" s="117"/>
      <c r="HS569" s="117"/>
      <c r="HT569" s="117"/>
      <c r="HU569" s="117"/>
      <c r="HV569" s="117"/>
      <c r="HW569" s="117"/>
      <c r="HX569" s="117"/>
      <c r="HY569" s="117"/>
      <c r="HZ569" s="117"/>
      <c r="IA569" s="117"/>
      <c r="IB569" s="117"/>
      <c r="IC569" s="117"/>
      <c r="ID569" s="117"/>
      <c r="IE569" s="117"/>
      <c r="IF569" s="117"/>
      <c r="IG569" s="117"/>
      <c r="IH569" s="117"/>
      <c r="II569" s="117"/>
      <c r="IJ569" s="117"/>
      <c r="IK569" s="117"/>
      <c r="IL569" s="117"/>
      <c r="IM569" s="117"/>
      <c r="IN569" s="117"/>
      <c r="IO569" s="117"/>
      <c r="IP569" s="117"/>
      <c r="IQ569" s="117"/>
      <c r="IR569" s="117"/>
      <c r="IS569" s="117"/>
      <c r="IT569" s="117"/>
      <c r="IU569" s="117"/>
      <c r="IV569" s="117"/>
      <c r="IW569" s="117"/>
    </row>
    <row r="570" customFormat="false" ht="12.75" hidden="false" customHeight="false" outlineLevel="0" collapsed="false">
      <c r="A570" s="117"/>
      <c r="L570" s="117"/>
      <c r="M570" s="117"/>
      <c r="N570" s="117"/>
      <c r="O570" s="117"/>
      <c r="P570" s="117"/>
      <c r="Q570" s="117"/>
      <c r="R570" s="117"/>
      <c r="S570" s="117"/>
      <c r="T570" s="117"/>
      <c r="U570" s="117"/>
      <c r="V570" s="117"/>
      <c r="W570" s="117"/>
      <c r="X570" s="117"/>
      <c r="Y570" s="117"/>
      <c r="Z570" s="117"/>
      <c r="AA570" s="117"/>
      <c r="AB570" s="117"/>
      <c r="AC570" s="117"/>
      <c r="AD570" s="117"/>
      <c r="AE570" s="117"/>
      <c r="AF570" s="117"/>
      <c r="AG570" s="117"/>
      <c r="AH570" s="117"/>
      <c r="AI570" s="117"/>
      <c r="AJ570" s="117"/>
      <c r="AK570" s="117"/>
      <c r="AL570" s="117"/>
      <c r="AM570" s="117"/>
      <c r="AN570" s="117"/>
      <c r="AO570" s="117"/>
      <c r="AP570" s="117"/>
      <c r="AQ570" s="117"/>
      <c r="AR570" s="117"/>
      <c r="AS570" s="117"/>
      <c r="AT570" s="117"/>
      <c r="AU570" s="117"/>
      <c r="AV570" s="117"/>
      <c r="AW570" s="117"/>
      <c r="AX570" s="117"/>
      <c r="AY570" s="117"/>
      <c r="AZ570" s="117"/>
      <c r="BA570" s="117"/>
      <c r="BB570" s="117"/>
      <c r="BC570" s="117"/>
      <c r="BD570" s="117"/>
      <c r="BE570" s="117"/>
      <c r="BF570" s="117"/>
      <c r="BG570" s="117"/>
      <c r="BH570" s="117"/>
      <c r="BI570" s="117"/>
      <c r="BJ570" s="117"/>
      <c r="BK570" s="117"/>
      <c r="BL570" s="117"/>
      <c r="BM570" s="117"/>
      <c r="BN570" s="117"/>
      <c r="BO570" s="117"/>
      <c r="BP570" s="117"/>
      <c r="BQ570" s="117"/>
      <c r="BR570" s="117"/>
      <c r="BS570" s="117"/>
      <c r="BT570" s="117"/>
      <c r="BU570" s="117"/>
      <c r="BV570" s="117"/>
      <c r="BW570" s="117"/>
      <c r="BX570" s="117"/>
      <c r="BY570" s="117"/>
      <c r="BZ570" s="117"/>
      <c r="CA570" s="117"/>
      <c r="CB570" s="117"/>
      <c r="CC570" s="117"/>
      <c r="CD570" s="117"/>
      <c r="CE570" s="117"/>
      <c r="CF570" s="117"/>
      <c r="CG570" s="117"/>
      <c r="CH570" s="117"/>
      <c r="CI570" s="117"/>
      <c r="CJ570" s="117"/>
      <c r="CK570" s="117"/>
      <c r="CL570" s="117"/>
      <c r="CM570" s="117"/>
      <c r="CN570" s="117"/>
      <c r="CO570" s="117"/>
      <c r="CP570" s="117"/>
      <c r="CQ570" s="117"/>
      <c r="CR570" s="117"/>
      <c r="CS570" s="117"/>
      <c r="CT570" s="117"/>
      <c r="CU570" s="117"/>
      <c r="CV570" s="117"/>
      <c r="CW570" s="117"/>
      <c r="CX570" s="117"/>
      <c r="CY570" s="117"/>
      <c r="CZ570" s="117"/>
      <c r="DA570" s="117"/>
      <c r="DB570" s="117"/>
      <c r="DC570" s="117"/>
      <c r="DD570" s="117"/>
      <c r="DE570" s="117"/>
      <c r="DF570" s="117"/>
      <c r="DG570" s="117"/>
      <c r="DH570" s="117"/>
      <c r="DI570" s="117"/>
      <c r="DJ570" s="117"/>
      <c r="DK570" s="117"/>
      <c r="DL570" s="117"/>
      <c r="DM570" s="117"/>
      <c r="DN570" s="117"/>
      <c r="DO570" s="117"/>
      <c r="DP570" s="117"/>
      <c r="DQ570" s="117"/>
      <c r="DR570" s="117"/>
      <c r="DS570" s="117"/>
      <c r="DT570" s="117"/>
      <c r="DU570" s="117"/>
      <c r="DV570" s="117"/>
      <c r="DW570" s="117"/>
      <c r="DX570" s="117"/>
      <c r="DY570" s="117"/>
      <c r="DZ570" s="117"/>
      <c r="EA570" s="117"/>
      <c r="EB570" s="117"/>
      <c r="EC570" s="117"/>
      <c r="ED570" s="117"/>
      <c r="EE570" s="117"/>
      <c r="EF570" s="117"/>
      <c r="EG570" s="117"/>
      <c r="EH570" s="117"/>
      <c r="EI570" s="117"/>
      <c r="EJ570" s="117"/>
      <c r="EK570" s="117"/>
      <c r="EL570" s="117"/>
      <c r="EM570" s="117"/>
      <c r="EN570" s="117"/>
      <c r="EO570" s="117"/>
      <c r="EP570" s="117"/>
      <c r="EQ570" s="117"/>
      <c r="ER570" s="117"/>
      <c r="ES570" s="117"/>
      <c r="ET570" s="117"/>
      <c r="EU570" s="117"/>
      <c r="EV570" s="117"/>
      <c r="EW570" s="117"/>
      <c r="EX570" s="117"/>
      <c r="EY570" s="117"/>
      <c r="EZ570" s="117"/>
      <c r="FA570" s="117"/>
      <c r="FB570" s="117"/>
      <c r="FC570" s="117"/>
      <c r="FD570" s="117"/>
      <c r="FE570" s="117"/>
      <c r="FF570" s="117"/>
      <c r="FG570" s="117"/>
      <c r="FH570" s="117"/>
      <c r="FI570" s="117"/>
      <c r="FJ570" s="117"/>
      <c r="FK570" s="117"/>
      <c r="FL570" s="117"/>
      <c r="FM570" s="117"/>
      <c r="FN570" s="117"/>
      <c r="FO570" s="117"/>
      <c r="FP570" s="117"/>
      <c r="FQ570" s="117"/>
      <c r="FR570" s="117"/>
      <c r="FS570" s="117"/>
      <c r="FT570" s="117"/>
      <c r="FU570" s="117"/>
      <c r="FV570" s="117"/>
      <c r="FW570" s="117"/>
      <c r="FX570" s="117"/>
      <c r="FY570" s="117"/>
      <c r="FZ570" s="117"/>
      <c r="GA570" s="117"/>
      <c r="GB570" s="117"/>
      <c r="GC570" s="117"/>
      <c r="GD570" s="117"/>
      <c r="GE570" s="117"/>
      <c r="GF570" s="117"/>
      <c r="GG570" s="117"/>
      <c r="GH570" s="117"/>
      <c r="GI570" s="117"/>
      <c r="GJ570" s="117"/>
      <c r="GK570" s="117"/>
      <c r="GL570" s="117"/>
      <c r="GM570" s="117"/>
      <c r="GN570" s="117"/>
      <c r="GO570" s="117"/>
      <c r="GP570" s="117"/>
      <c r="GQ570" s="117"/>
      <c r="GR570" s="117"/>
      <c r="GS570" s="117"/>
      <c r="GT570" s="117"/>
      <c r="GU570" s="117"/>
      <c r="GV570" s="117"/>
      <c r="GW570" s="117"/>
      <c r="GX570" s="117"/>
      <c r="GY570" s="117"/>
      <c r="GZ570" s="117"/>
      <c r="HA570" s="117"/>
      <c r="HB570" s="117"/>
      <c r="HC570" s="117"/>
      <c r="HD570" s="117"/>
      <c r="HE570" s="117"/>
      <c r="HF570" s="117"/>
      <c r="HG570" s="117"/>
      <c r="HH570" s="117"/>
      <c r="HI570" s="117"/>
      <c r="HJ570" s="117"/>
      <c r="HK570" s="117"/>
      <c r="HL570" s="117"/>
      <c r="HM570" s="117"/>
      <c r="HN570" s="117"/>
      <c r="HO570" s="117"/>
      <c r="HP570" s="117"/>
      <c r="HQ570" s="117"/>
      <c r="HR570" s="117"/>
      <c r="HS570" s="117"/>
      <c r="HT570" s="117"/>
      <c r="HU570" s="117"/>
      <c r="HV570" s="117"/>
      <c r="HW570" s="117"/>
      <c r="HX570" s="117"/>
      <c r="HY570" s="117"/>
      <c r="HZ570" s="117"/>
      <c r="IA570" s="117"/>
      <c r="IB570" s="117"/>
      <c r="IC570" s="117"/>
      <c r="ID570" s="117"/>
      <c r="IE570" s="117"/>
      <c r="IF570" s="117"/>
      <c r="IG570" s="117"/>
      <c r="IH570" s="117"/>
      <c r="II570" s="117"/>
      <c r="IJ570" s="117"/>
      <c r="IK570" s="117"/>
      <c r="IL570" s="117"/>
      <c r="IM570" s="117"/>
      <c r="IN570" s="117"/>
      <c r="IO570" s="117"/>
      <c r="IP570" s="117"/>
      <c r="IQ570" s="117"/>
      <c r="IR570" s="117"/>
      <c r="IS570" s="117"/>
      <c r="IT570" s="117"/>
      <c r="IU570" s="117"/>
      <c r="IV570" s="117"/>
      <c r="IW570" s="117"/>
    </row>
    <row r="571" customFormat="false" ht="12.75" hidden="false" customHeight="false" outlineLevel="0" collapsed="false">
      <c r="A571" s="117"/>
      <c r="L571" s="117"/>
      <c r="M571" s="117"/>
      <c r="N571" s="117"/>
      <c r="O571" s="117"/>
      <c r="P571" s="117"/>
      <c r="Q571" s="117"/>
      <c r="R571" s="117"/>
      <c r="S571" s="117"/>
      <c r="T571" s="117"/>
      <c r="U571" s="117"/>
      <c r="V571" s="117"/>
      <c r="W571" s="117"/>
      <c r="X571" s="117"/>
      <c r="Y571" s="117"/>
      <c r="Z571" s="117"/>
      <c r="AA571" s="117"/>
      <c r="AB571" s="117"/>
      <c r="AC571" s="117"/>
      <c r="AD571" s="117"/>
      <c r="AE571" s="117"/>
      <c r="AF571" s="117"/>
      <c r="AG571" s="117"/>
      <c r="AH571" s="117"/>
      <c r="AI571" s="117"/>
      <c r="AJ571" s="117"/>
      <c r="AK571" s="117"/>
      <c r="AL571" s="117"/>
      <c r="AM571" s="117"/>
      <c r="AN571" s="117"/>
      <c r="AO571" s="117"/>
      <c r="AP571" s="117"/>
      <c r="AQ571" s="117"/>
      <c r="AR571" s="117"/>
      <c r="AS571" s="117"/>
      <c r="AT571" s="117"/>
      <c r="AU571" s="117"/>
      <c r="AV571" s="117"/>
      <c r="AW571" s="117"/>
      <c r="AX571" s="117"/>
      <c r="AY571" s="117"/>
      <c r="AZ571" s="117"/>
      <c r="BA571" s="117"/>
      <c r="BB571" s="117"/>
      <c r="BC571" s="117"/>
      <c r="BD571" s="117"/>
      <c r="BE571" s="117"/>
      <c r="BF571" s="117"/>
      <c r="BG571" s="117"/>
      <c r="BH571" s="117"/>
      <c r="BI571" s="117"/>
      <c r="BJ571" s="117"/>
      <c r="BK571" s="117"/>
      <c r="BL571" s="117"/>
      <c r="BM571" s="117"/>
      <c r="BN571" s="117"/>
      <c r="BO571" s="117"/>
      <c r="BP571" s="117"/>
      <c r="BQ571" s="117"/>
      <c r="BR571" s="117"/>
      <c r="BS571" s="117"/>
      <c r="BT571" s="117"/>
      <c r="BU571" s="117"/>
      <c r="BV571" s="117"/>
      <c r="BW571" s="117"/>
      <c r="BX571" s="117"/>
      <c r="BY571" s="117"/>
      <c r="BZ571" s="117"/>
      <c r="CA571" s="117"/>
      <c r="CB571" s="117"/>
      <c r="CC571" s="117"/>
      <c r="CD571" s="117"/>
      <c r="CE571" s="117"/>
      <c r="CF571" s="117"/>
      <c r="CG571" s="117"/>
      <c r="CH571" s="117"/>
      <c r="CI571" s="117"/>
      <c r="CJ571" s="117"/>
      <c r="CK571" s="117"/>
      <c r="CL571" s="117"/>
      <c r="CM571" s="117"/>
      <c r="CN571" s="117"/>
      <c r="CO571" s="117"/>
      <c r="CP571" s="117"/>
      <c r="CQ571" s="117"/>
      <c r="CR571" s="117"/>
      <c r="CS571" s="117"/>
      <c r="CT571" s="117"/>
      <c r="CU571" s="117"/>
      <c r="CV571" s="117"/>
      <c r="CW571" s="117"/>
      <c r="CX571" s="117"/>
      <c r="CY571" s="117"/>
      <c r="CZ571" s="117"/>
      <c r="DA571" s="117"/>
      <c r="DB571" s="117"/>
      <c r="DC571" s="117"/>
      <c r="DD571" s="117"/>
      <c r="DE571" s="117"/>
      <c r="DF571" s="117"/>
      <c r="DG571" s="117"/>
      <c r="DH571" s="117"/>
      <c r="DI571" s="117"/>
      <c r="DJ571" s="117"/>
      <c r="DK571" s="117"/>
      <c r="DL571" s="117"/>
      <c r="DM571" s="117"/>
      <c r="DN571" s="117"/>
      <c r="DO571" s="117"/>
      <c r="DP571" s="117"/>
      <c r="DQ571" s="117"/>
      <c r="DR571" s="117"/>
      <c r="DS571" s="117"/>
      <c r="DT571" s="117"/>
      <c r="DU571" s="117"/>
      <c r="DV571" s="117"/>
      <c r="DW571" s="117"/>
      <c r="DX571" s="117"/>
      <c r="DY571" s="117"/>
      <c r="DZ571" s="117"/>
      <c r="EA571" s="117"/>
      <c r="EB571" s="117"/>
      <c r="EC571" s="117"/>
      <c r="ED571" s="117"/>
      <c r="EE571" s="117"/>
      <c r="EF571" s="117"/>
      <c r="EG571" s="117"/>
      <c r="EH571" s="117"/>
      <c r="EI571" s="117"/>
      <c r="EJ571" s="117"/>
      <c r="EK571" s="117"/>
      <c r="EL571" s="117"/>
      <c r="EM571" s="117"/>
      <c r="EN571" s="117"/>
      <c r="EO571" s="117"/>
      <c r="EP571" s="117"/>
      <c r="EQ571" s="117"/>
      <c r="ER571" s="117"/>
      <c r="ES571" s="117"/>
      <c r="ET571" s="117"/>
      <c r="EU571" s="117"/>
      <c r="EV571" s="117"/>
      <c r="EW571" s="117"/>
      <c r="EX571" s="117"/>
      <c r="EY571" s="117"/>
      <c r="EZ571" s="117"/>
      <c r="FA571" s="117"/>
      <c r="FB571" s="117"/>
      <c r="FC571" s="117"/>
      <c r="FD571" s="117"/>
      <c r="FE571" s="117"/>
      <c r="FF571" s="117"/>
      <c r="FG571" s="117"/>
      <c r="FH571" s="117"/>
      <c r="FI571" s="117"/>
      <c r="FJ571" s="117"/>
      <c r="FK571" s="117"/>
      <c r="FL571" s="117"/>
      <c r="FM571" s="117"/>
      <c r="FN571" s="117"/>
      <c r="FO571" s="117"/>
      <c r="FP571" s="117"/>
      <c r="FQ571" s="117"/>
      <c r="FR571" s="117"/>
      <c r="FS571" s="117"/>
      <c r="FT571" s="117"/>
      <c r="FU571" s="117"/>
      <c r="FV571" s="117"/>
      <c r="FW571" s="117"/>
      <c r="FX571" s="117"/>
      <c r="FY571" s="117"/>
      <c r="FZ571" s="117"/>
      <c r="GA571" s="117"/>
      <c r="GB571" s="117"/>
      <c r="GC571" s="117"/>
      <c r="GD571" s="117"/>
      <c r="GE571" s="117"/>
      <c r="GF571" s="117"/>
      <c r="GG571" s="117"/>
      <c r="GH571" s="117"/>
      <c r="GI571" s="117"/>
      <c r="GJ571" s="117"/>
      <c r="GK571" s="117"/>
      <c r="GL571" s="117"/>
      <c r="GM571" s="117"/>
      <c r="GN571" s="117"/>
      <c r="GO571" s="117"/>
      <c r="GP571" s="117"/>
      <c r="GQ571" s="117"/>
      <c r="GR571" s="117"/>
      <c r="GS571" s="117"/>
      <c r="GT571" s="117"/>
      <c r="GU571" s="117"/>
      <c r="GV571" s="117"/>
      <c r="GW571" s="117"/>
      <c r="GX571" s="117"/>
      <c r="GY571" s="117"/>
      <c r="GZ571" s="117"/>
      <c r="HA571" s="117"/>
      <c r="HB571" s="117"/>
      <c r="HC571" s="117"/>
      <c r="HD571" s="117"/>
      <c r="HE571" s="117"/>
      <c r="HF571" s="117"/>
      <c r="HG571" s="117"/>
      <c r="HH571" s="117"/>
      <c r="HI571" s="117"/>
      <c r="HJ571" s="117"/>
      <c r="HK571" s="117"/>
      <c r="HL571" s="117"/>
      <c r="HM571" s="117"/>
      <c r="HN571" s="117"/>
      <c r="HO571" s="117"/>
      <c r="HP571" s="117"/>
      <c r="HQ571" s="117"/>
      <c r="HR571" s="117"/>
      <c r="HS571" s="117"/>
      <c r="HT571" s="117"/>
      <c r="HU571" s="117"/>
      <c r="HV571" s="117"/>
      <c r="HW571" s="117"/>
      <c r="HX571" s="117"/>
      <c r="HY571" s="117"/>
      <c r="HZ571" s="117"/>
      <c r="IA571" s="117"/>
      <c r="IB571" s="117"/>
      <c r="IC571" s="117"/>
      <c r="ID571" s="117"/>
      <c r="IE571" s="117"/>
      <c r="IF571" s="117"/>
      <c r="IG571" s="117"/>
      <c r="IH571" s="117"/>
      <c r="II571" s="117"/>
      <c r="IJ571" s="117"/>
      <c r="IK571" s="117"/>
      <c r="IL571" s="117"/>
      <c r="IM571" s="117"/>
      <c r="IN571" s="117"/>
      <c r="IO571" s="117"/>
      <c r="IP571" s="117"/>
      <c r="IQ571" s="117"/>
      <c r="IR571" s="117"/>
      <c r="IS571" s="117"/>
      <c r="IT571" s="117"/>
      <c r="IU571" s="117"/>
      <c r="IV571" s="117"/>
      <c r="IW571" s="117"/>
    </row>
    <row r="572" customFormat="false" ht="12.75" hidden="false" customHeight="false" outlineLevel="0" collapsed="false">
      <c r="A572" s="117"/>
      <c r="L572" s="117"/>
      <c r="M572" s="117"/>
      <c r="N572" s="117"/>
      <c r="O572" s="117"/>
      <c r="P572" s="117"/>
      <c r="Q572" s="117"/>
      <c r="R572" s="117"/>
      <c r="S572" s="117"/>
      <c r="T572" s="117"/>
      <c r="U572" s="117"/>
      <c r="V572" s="117"/>
      <c r="W572" s="117"/>
      <c r="X572" s="117"/>
      <c r="Y572" s="117"/>
      <c r="Z572" s="117"/>
      <c r="AA572" s="117"/>
      <c r="AB572" s="117"/>
      <c r="AC572" s="117"/>
      <c r="AD572" s="117"/>
      <c r="AE572" s="117"/>
      <c r="AF572" s="117"/>
      <c r="AG572" s="117"/>
      <c r="AH572" s="117"/>
      <c r="AI572" s="117"/>
      <c r="AJ572" s="117"/>
      <c r="AK572" s="117"/>
      <c r="AL572" s="117"/>
      <c r="AM572" s="117"/>
      <c r="AN572" s="117"/>
      <c r="AO572" s="117"/>
      <c r="AP572" s="117"/>
      <c r="AQ572" s="117"/>
      <c r="AR572" s="117"/>
      <c r="AS572" s="117"/>
      <c r="AT572" s="117"/>
      <c r="AU572" s="117"/>
      <c r="AV572" s="117"/>
      <c r="AW572" s="117"/>
      <c r="AX572" s="117"/>
      <c r="AY572" s="117"/>
      <c r="AZ572" s="117"/>
      <c r="BA572" s="117"/>
      <c r="BB572" s="117"/>
      <c r="BC572" s="117"/>
      <c r="BD572" s="117"/>
      <c r="BE572" s="117"/>
      <c r="BF572" s="117"/>
      <c r="BG572" s="117"/>
      <c r="BH572" s="117"/>
      <c r="BI572" s="117"/>
      <c r="BJ572" s="117"/>
      <c r="BK572" s="117"/>
      <c r="BL572" s="117"/>
      <c r="BM572" s="117"/>
      <c r="BN572" s="117"/>
      <c r="BO572" s="117"/>
      <c r="BP572" s="117"/>
      <c r="BQ572" s="117"/>
      <c r="BR572" s="117"/>
      <c r="BS572" s="117"/>
      <c r="BT572" s="117"/>
      <c r="BU572" s="117"/>
      <c r="BV572" s="117"/>
      <c r="BW572" s="117"/>
      <c r="BX572" s="117"/>
      <c r="BY572" s="117"/>
      <c r="BZ572" s="117"/>
      <c r="CA572" s="117"/>
      <c r="CB572" s="117"/>
      <c r="CC572" s="117"/>
      <c r="CD572" s="117"/>
      <c r="CE572" s="117"/>
      <c r="CF572" s="117"/>
      <c r="CG572" s="117"/>
      <c r="CH572" s="117"/>
      <c r="CI572" s="117"/>
      <c r="CJ572" s="117"/>
      <c r="CK572" s="117"/>
      <c r="CL572" s="117"/>
      <c r="CM572" s="117"/>
      <c r="CN572" s="117"/>
      <c r="CO572" s="117"/>
      <c r="CP572" s="117"/>
      <c r="CQ572" s="117"/>
      <c r="CR572" s="117"/>
      <c r="CS572" s="117"/>
      <c r="CT572" s="117"/>
      <c r="CU572" s="117"/>
      <c r="CV572" s="117"/>
      <c r="CW572" s="117"/>
      <c r="CX572" s="117"/>
      <c r="CY572" s="117"/>
      <c r="CZ572" s="117"/>
      <c r="DA572" s="117"/>
      <c r="DB572" s="117"/>
      <c r="DC572" s="117"/>
      <c r="DD572" s="117"/>
      <c r="DE572" s="117"/>
      <c r="DF572" s="117"/>
      <c r="DG572" s="117"/>
      <c r="DH572" s="117"/>
      <c r="DI572" s="117"/>
      <c r="DJ572" s="117"/>
      <c r="DK572" s="117"/>
      <c r="DL572" s="117"/>
      <c r="DM572" s="117"/>
      <c r="DN572" s="117"/>
      <c r="DO572" s="117"/>
      <c r="DP572" s="117"/>
      <c r="DQ572" s="117"/>
      <c r="DR572" s="117"/>
      <c r="DS572" s="117"/>
      <c r="DT572" s="117"/>
      <c r="DU572" s="117"/>
      <c r="DV572" s="117"/>
      <c r="DW572" s="117"/>
      <c r="DX572" s="117"/>
      <c r="DY572" s="117"/>
      <c r="DZ572" s="117"/>
      <c r="EA572" s="117"/>
      <c r="EB572" s="117"/>
      <c r="EC572" s="117"/>
      <c r="ED572" s="117"/>
      <c r="EE572" s="117"/>
      <c r="EF572" s="117"/>
      <c r="EG572" s="117"/>
      <c r="EH572" s="117"/>
      <c r="EI572" s="117"/>
      <c r="EJ572" s="117"/>
      <c r="EK572" s="117"/>
      <c r="EL572" s="117"/>
      <c r="EM572" s="117"/>
      <c r="EN572" s="117"/>
      <c r="EO572" s="117"/>
      <c r="EP572" s="117"/>
      <c r="EQ572" s="117"/>
      <c r="ER572" s="117"/>
      <c r="ES572" s="117"/>
      <c r="ET572" s="117"/>
      <c r="EU572" s="117"/>
      <c r="EV572" s="117"/>
      <c r="EW572" s="117"/>
      <c r="EX572" s="117"/>
      <c r="EY572" s="117"/>
      <c r="EZ572" s="117"/>
      <c r="FA572" s="117"/>
      <c r="FB572" s="117"/>
      <c r="FC572" s="117"/>
      <c r="FD572" s="117"/>
      <c r="FE572" s="117"/>
      <c r="FF572" s="117"/>
      <c r="FG572" s="117"/>
      <c r="FH572" s="117"/>
      <c r="FI572" s="117"/>
      <c r="FJ572" s="117"/>
      <c r="FK572" s="117"/>
      <c r="FL572" s="117"/>
      <c r="FM572" s="117"/>
      <c r="FN572" s="117"/>
      <c r="FO572" s="117"/>
      <c r="FP572" s="117"/>
      <c r="FQ572" s="117"/>
      <c r="FR572" s="117"/>
      <c r="FS572" s="117"/>
      <c r="FT572" s="117"/>
      <c r="FU572" s="117"/>
      <c r="FV572" s="117"/>
      <c r="FW572" s="117"/>
      <c r="FX572" s="117"/>
      <c r="FY572" s="117"/>
      <c r="FZ572" s="117"/>
      <c r="GA572" s="117"/>
      <c r="GB572" s="117"/>
      <c r="GC572" s="117"/>
      <c r="GD572" s="117"/>
      <c r="GE572" s="117"/>
      <c r="GF572" s="117"/>
      <c r="GG572" s="117"/>
      <c r="GH572" s="117"/>
      <c r="GI572" s="117"/>
      <c r="GJ572" s="117"/>
      <c r="GK572" s="117"/>
      <c r="GL572" s="117"/>
      <c r="GM572" s="117"/>
      <c r="GN572" s="117"/>
      <c r="GO572" s="117"/>
      <c r="GP572" s="117"/>
      <c r="GQ572" s="117"/>
      <c r="GR572" s="117"/>
      <c r="GS572" s="117"/>
      <c r="GT572" s="117"/>
      <c r="GU572" s="117"/>
      <c r="GV572" s="117"/>
      <c r="GW572" s="117"/>
      <c r="GX572" s="117"/>
      <c r="GY572" s="117"/>
      <c r="GZ572" s="117"/>
      <c r="HA572" s="117"/>
      <c r="HB572" s="117"/>
      <c r="HC572" s="117"/>
      <c r="HD572" s="117"/>
      <c r="HE572" s="117"/>
      <c r="HF572" s="117"/>
      <c r="HG572" s="117"/>
      <c r="HH572" s="117"/>
      <c r="HI572" s="117"/>
      <c r="HJ572" s="117"/>
      <c r="HK572" s="117"/>
      <c r="HL572" s="117"/>
      <c r="HM572" s="117"/>
      <c r="HN572" s="117"/>
      <c r="HO572" s="117"/>
      <c r="HP572" s="117"/>
      <c r="HQ572" s="117"/>
      <c r="HR572" s="117"/>
      <c r="HS572" s="117"/>
      <c r="HT572" s="117"/>
      <c r="HU572" s="117"/>
      <c r="HV572" s="117"/>
      <c r="HW572" s="117"/>
      <c r="HX572" s="117"/>
      <c r="HY572" s="117"/>
      <c r="HZ572" s="117"/>
      <c r="IA572" s="117"/>
      <c r="IB572" s="117"/>
      <c r="IC572" s="117"/>
      <c r="ID572" s="117"/>
      <c r="IE572" s="117"/>
      <c r="IF572" s="117"/>
      <c r="IG572" s="117"/>
      <c r="IH572" s="117"/>
      <c r="II572" s="117"/>
      <c r="IJ572" s="117"/>
      <c r="IK572" s="117"/>
      <c r="IL572" s="117"/>
      <c r="IM572" s="117"/>
      <c r="IN572" s="117"/>
      <c r="IO572" s="117"/>
      <c r="IP572" s="117"/>
      <c r="IQ572" s="117"/>
      <c r="IR572" s="117"/>
      <c r="IS572" s="117"/>
      <c r="IT572" s="117"/>
      <c r="IU572" s="117"/>
      <c r="IV572" s="117"/>
      <c r="IW572" s="117"/>
    </row>
    <row r="573" customFormat="false" ht="12.75" hidden="false" customHeight="false" outlineLevel="0" collapsed="false">
      <c r="A573" s="117"/>
      <c r="L573" s="117"/>
      <c r="M573" s="117"/>
      <c r="N573" s="117"/>
      <c r="O573" s="117"/>
      <c r="P573" s="117"/>
      <c r="Q573" s="117"/>
      <c r="R573" s="117"/>
      <c r="S573" s="117"/>
      <c r="T573" s="117"/>
      <c r="U573" s="117"/>
      <c r="V573" s="117"/>
      <c r="W573" s="117"/>
      <c r="X573" s="117"/>
      <c r="Y573" s="117"/>
      <c r="Z573" s="117"/>
      <c r="AA573" s="117"/>
      <c r="AB573" s="117"/>
      <c r="AC573" s="117"/>
      <c r="AD573" s="117"/>
      <c r="AE573" s="117"/>
      <c r="AF573" s="117"/>
      <c r="AG573" s="117"/>
      <c r="AH573" s="117"/>
      <c r="AI573" s="117"/>
      <c r="AJ573" s="117"/>
      <c r="AK573" s="117"/>
      <c r="AL573" s="117"/>
      <c r="AM573" s="117"/>
      <c r="AN573" s="117"/>
      <c r="AO573" s="117"/>
      <c r="AP573" s="117"/>
      <c r="AQ573" s="117"/>
      <c r="AR573" s="117"/>
      <c r="AS573" s="117"/>
      <c r="AT573" s="117"/>
      <c r="AU573" s="117"/>
      <c r="AV573" s="117"/>
      <c r="AW573" s="117"/>
      <c r="AX573" s="117"/>
      <c r="AY573" s="117"/>
      <c r="AZ573" s="117"/>
      <c r="BA573" s="117"/>
      <c r="BB573" s="117"/>
      <c r="BC573" s="117"/>
      <c r="BD573" s="117"/>
      <c r="BE573" s="117"/>
      <c r="BF573" s="117"/>
      <c r="BG573" s="117"/>
      <c r="BH573" s="117"/>
      <c r="BI573" s="117"/>
      <c r="BJ573" s="117"/>
      <c r="BK573" s="117"/>
      <c r="BL573" s="117"/>
      <c r="BM573" s="117"/>
      <c r="BN573" s="117"/>
      <c r="BO573" s="117"/>
      <c r="BP573" s="117"/>
      <c r="BQ573" s="117"/>
      <c r="BR573" s="117"/>
      <c r="BS573" s="117"/>
      <c r="BT573" s="117"/>
      <c r="BU573" s="117"/>
      <c r="BV573" s="117"/>
      <c r="BW573" s="117"/>
      <c r="BX573" s="117"/>
      <c r="BY573" s="117"/>
      <c r="BZ573" s="117"/>
      <c r="CA573" s="117"/>
      <c r="CB573" s="117"/>
      <c r="CC573" s="117"/>
      <c r="CD573" s="117"/>
      <c r="CE573" s="117"/>
      <c r="CF573" s="117"/>
      <c r="CG573" s="117"/>
      <c r="CH573" s="117"/>
      <c r="CI573" s="117"/>
      <c r="CJ573" s="117"/>
      <c r="CK573" s="117"/>
      <c r="CL573" s="117"/>
      <c r="CM573" s="117"/>
      <c r="CN573" s="117"/>
      <c r="CO573" s="117"/>
      <c r="CP573" s="117"/>
      <c r="CQ573" s="117"/>
      <c r="CR573" s="117"/>
      <c r="CS573" s="117"/>
      <c r="CT573" s="117"/>
      <c r="CU573" s="117"/>
      <c r="CV573" s="117"/>
      <c r="CW573" s="117"/>
      <c r="CX573" s="117"/>
      <c r="CY573" s="117"/>
      <c r="CZ573" s="117"/>
      <c r="DA573" s="117"/>
      <c r="DB573" s="117"/>
      <c r="DC573" s="117"/>
      <c r="DD573" s="117"/>
      <c r="DE573" s="117"/>
      <c r="DF573" s="117"/>
      <c r="DG573" s="117"/>
      <c r="DH573" s="117"/>
      <c r="DI573" s="117"/>
      <c r="DJ573" s="117"/>
      <c r="DK573" s="117"/>
      <c r="DL573" s="117"/>
      <c r="DM573" s="117"/>
      <c r="DN573" s="117"/>
      <c r="DO573" s="117"/>
      <c r="DP573" s="117"/>
      <c r="DQ573" s="117"/>
      <c r="DR573" s="117"/>
      <c r="DS573" s="117"/>
      <c r="DT573" s="117"/>
      <c r="DU573" s="117"/>
      <c r="DV573" s="117"/>
      <c r="DW573" s="117"/>
      <c r="DX573" s="117"/>
      <c r="DY573" s="117"/>
      <c r="DZ573" s="117"/>
      <c r="EA573" s="117"/>
      <c r="EB573" s="117"/>
      <c r="EC573" s="117"/>
      <c r="ED573" s="117"/>
      <c r="EE573" s="117"/>
      <c r="EF573" s="117"/>
      <c r="EG573" s="117"/>
      <c r="EH573" s="117"/>
      <c r="EI573" s="117"/>
      <c r="EJ573" s="117"/>
      <c r="EK573" s="117"/>
      <c r="EL573" s="117"/>
      <c r="EM573" s="117"/>
      <c r="EN573" s="117"/>
      <c r="EO573" s="117"/>
      <c r="EP573" s="117"/>
      <c r="EQ573" s="117"/>
      <c r="ER573" s="117"/>
      <c r="ES573" s="117"/>
      <c r="ET573" s="117"/>
      <c r="EU573" s="117"/>
      <c r="EV573" s="117"/>
      <c r="EW573" s="117"/>
      <c r="EX573" s="117"/>
      <c r="EY573" s="117"/>
      <c r="EZ573" s="117"/>
      <c r="FA573" s="117"/>
      <c r="FB573" s="117"/>
      <c r="FC573" s="117"/>
      <c r="FD573" s="117"/>
      <c r="FE573" s="117"/>
      <c r="FF573" s="117"/>
      <c r="FG573" s="117"/>
      <c r="FH573" s="117"/>
      <c r="FI573" s="117"/>
      <c r="FJ573" s="117"/>
      <c r="FK573" s="117"/>
      <c r="FL573" s="117"/>
      <c r="FM573" s="117"/>
      <c r="FN573" s="117"/>
      <c r="FO573" s="117"/>
      <c r="FP573" s="117"/>
      <c r="FQ573" s="117"/>
      <c r="FR573" s="117"/>
      <c r="FS573" s="117"/>
      <c r="FT573" s="117"/>
      <c r="FU573" s="117"/>
      <c r="FV573" s="117"/>
      <c r="FW573" s="117"/>
      <c r="FX573" s="117"/>
      <c r="FY573" s="117"/>
      <c r="FZ573" s="117"/>
      <c r="GA573" s="117"/>
      <c r="GB573" s="117"/>
      <c r="GC573" s="117"/>
      <c r="GD573" s="117"/>
      <c r="GE573" s="117"/>
      <c r="GF573" s="117"/>
      <c r="GG573" s="117"/>
      <c r="GH573" s="117"/>
      <c r="GI573" s="117"/>
      <c r="GJ573" s="117"/>
      <c r="GK573" s="117"/>
      <c r="GL573" s="117"/>
      <c r="GM573" s="117"/>
      <c r="GN573" s="117"/>
      <c r="GO573" s="117"/>
      <c r="GP573" s="117"/>
      <c r="GQ573" s="117"/>
      <c r="GR573" s="117"/>
      <c r="GS573" s="117"/>
      <c r="GT573" s="117"/>
      <c r="GU573" s="117"/>
      <c r="GV573" s="117"/>
      <c r="GW573" s="117"/>
      <c r="GX573" s="117"/>
      <c r="GY573" s="117"/>
      <c r="GZ573" s="117"/>
      <c r="HA573" s="117"/>
      <c r="HB573" s="117"/>
      <c r="HC573" s="117"/>
      <c r="HD573" s="117"/>
      <c r="HE573" s="117"/>
      <c r="HF573" s="117"/>
      <c r="HG573" s="117"/>
      <c r="HH573" s="117"/>
      <c r="HI573" s="117"/>
      <c r="HJ573" s="117"/>
      <c r="HK573" s="117"/>
      <c r="HL573" s="117"/>
      <c r="HM573" s="117"/>
      <c r="HN573" s="117"/>
      <c r="HO573" s="117"/>
      <c r="HP573" s="117"/>
      <c r="HQ573" s="117"/>
      <c r="HR573" s="117"/>
      <c r="HS573" s="117"/>
      <c r="HT573" s="117"/>
      <c r="HU573" s="117"/>
      <c r="HV573" s="117"/>
      <c r="HW573" s="117"/>
      <c r="HX573" s="117"/>
      <c r="HY573" s="117"/>
      <c r="HZ573" s="117"/>
      <c r="IA573" s="117"/>
      <c r="IB573" s="117"/>
      <c r="IC573" s="117"/>
      <c r="ID573" s="117"/>
      <c r="IE573" s="117"/>
      <c r="IF573" s="117"/>
      <c r="IG573" s="117"/>
      <c r="IH573" s="117"/>
      <c r="II573" s="117"/>
      <c r="IJ573" s="117"/>
      <c r="IK573" s="117"/>
      <c r="IL573" s="117"/>
      <c r="IM573" s="117"/>
      <c r="IN573" s="117"/>
      <c r="IO573" s="117"/>
      <c r="IP573" s="117"/>
      <c r="IQ573" s="117"/>
      <c r="IR573" s="117"/>
      <c r="IS573" s="117"/>
      <c r="IT573" s="117"/>
      <c r="IU573" s="117"/>
      <c r="IV573" s="117"/>
      <c r="IW573" s="117"/>
    </row>
    <row r="574" customFormat="false" ht="12.75" hidden="false" customHeight="false" outlineLevel="0" collapsed="false">
      <c r="A574" s="117"/>
      <c r="L574" s="117"/>
      <c r="M574" s="117"/>
      <c r="N574" s="117"/>
      <c r="O574" s="117"/>
      <c r="P574" s="117"/>
      <c r="Q574" s="117"/>
      <c r="R574" s="117"/>
      <c r="S574" s="117"/>
      <c r="T574" s="117"/>
      <c r="U574" s="117"/>
      <c r="V574" s="117"/>
      <c r="W574" s="117"/>
      <c r="X574" s="117"/>
      <c r="Y574" s="117"/>
      <c r="Z574" s="117"/>
      <c r="AA574" s="117"/>
      <c r="AB574" s="117"/>
      <c r="AC574" s="117"/>
      <c r="AD574" s="117"/>
      <c r="AE574" s="117"/>
      <c r="AF574" s="117"/>
      <c r="AG574" s="117"/>
      <c r="AH574" s="117"/>
      <c r="AI574" s="117"/>
      <c r="AJ574" s="117"/>
      <c r="AK574" s="117"/>
      <c r="AL574" s="117"/>
      <c r="AM574" s="117"/>
      <c r="AN574" s="117"/>
      <c r="AO574" s="117"/>
      <c r="AP574" s="117"/>
      <c r="AQ574" s="117"/>
      <c r="AR574" s="117"/>
      <c r="AS574" s="117"/>
      <c r="AT574" s="117"/>
      <c r="AU574" s="117"/>
      <c r="AV574" s="117"/>
      <c r="AW574" s="117"/>
      <c r="AX574" s="117"/>
      <c r="AY574" s="117"/>
      <c r="AZ574" s="117"/>
      <c r="BA574" s="117"/>
      <c r="BB574" s="117"/>
      <c r="BC574" s="117"/>
      <c r="BD574" s="117"/>
      <c r="BE574" s="117"/>
      <c r="BF574" s="117"/>
      <c r="BG574" s="117"/>
      <c r="BH574" s="117"/>
      <c r="BI574" s="117"/>
      <c r="BJ574" s="117"/>
      <c r="BK574" s="117"/>
      <c r="BL574" s="117"/>
      <c r="BM574" s="117"/>
      <c r="BN574" s="117"/>
      <c r="BO574" s="117"/>
      <c r="BP574" s="117"/>
      <c r="BQ574" s="117"/>
      <c r="BR574" s="117"/>
      <c r="BS574" s="117"/>
      <c r="BT574" s="117"/>
      <c r="BU574" s="117"/>
      <c r="BV574" s="117"/>
      <c r="BW574" s="117"/>
      <c r="BX574" s="117"/>
      <c r="BY574" s="117"/>
      <c r="BZ574" s="117"/>
      <c r="CA574" s="117"/>
      <c r="CB574" s="117"/>
      <c r="CC574" s="117"/>
      <c r="CD574" s="117"/>
      <c r="CE574" s="117"/>
      <c r="CF574" s="117"/>
      <c r="CG574" s="117"/>
      <c r="CH574" s="117"/>
      <c r="CI574" s="117"/>
      <c r="CJ574" s="117"/>
      <c r="CK574" s="117"/>
      <c r="CL574" s="117"/>
      <c r="CM574" s="117"/>
      <c r="CN574" s="117"/>
      <c r="CO574" s="117"/>
      <c r="CP574" s="117"/>
      <c r="CQ574" s="117"/>
      <c r="CR574" s="117"/>
      <c r="CS574" s="117"/>
      <c r="CT574" s="117"/>
      <c r="CU574" s="117"/>
      <c r="CV574" s="117"/>
      <c r="CW574" s="117"/>
      <c r="CX574" s="117"/>
      <c r="CY574" s="117"/>
      <c r="CZ574" s="117"/>
      <c r="DA574" s="117"/>
      <c r="DB574" s="117"/>
      <c r="DC574" s="117"/>
      <c r="DD574" s="117"/>
      <c r="DE574" s="117"/>
      <c r="DF574" s="117"/>
      <c r="DG574" s="117"/>
      <c r="DH574" s="117"/>
      <c r="DI574" s="117"/>
      <c r="DJ574" s="117"/>
      <c r="DK574" s="117"/>
      <c r="DL574" s="117"/>
      <c r="DM574" s="117"/>
      <c r="DN574" s="117"/>
      <c r="DO574" s="117"/>
      <c r="DP574" s="117"/>
      <c r="DQ574" s="117"/>
      <c r="DR574" s="117"/>
      <c r="DS574" s="117"/>
      <c r="DT574" s="117"/>
      <c r="DU574" s="117"/>
      <c r="DV574" s="117"/>
      <c r="DW574" s="117"/>
      <c r="DX574" s="117"/>
      <c r="DY574" s="117"/>
      <c r="DZ574" s="117"/>
      <c r="EA574" s="117"/>
      <c r="EB574" s="117"/>
      <c r="EC574" s="117"/>
      <c r="ED574" s="117"/>
      <c r="EE574" s="117"/>
      <c r="EF574" s="117"/>
      <c r="EG574" s="117"/>
      <c r="EH574" s="117"/>
      <c r="EI574" s="117"/>
      <c r="EJ574" s="117"/>
      <c r="EK574" s="117"/>
      <c r="EL574" s="117"/>
      <c r="EM574" s="117"/>
      <c r="EN574" s="117"/>
      <c r="EO574" s="117"/>
      <c r="EP574" s="117"/>
      <c r="EQ574" s="117"/>
      <c r="ER574" s="117"/>
      <c r="ES574" s="117"/>
      <c r="ET574" s="117"/>
      <c r="EU574" s="117"/>
      <c r="EV574" s="117"/>
      <c r="EW574" s="117"/>
      <c r="EX574" s="117"/>
      <c r="EY574" s="117"/>
      <c r="EZ574" s="117"/>
      <c r="FA574" s="117"/>
      <c r="FB574" s="117"/>
      <c r="FC574" s="117"/>
      <c r="FD574" s="117"/>
      <c r="FE574" s="117"/>
      <c r="FF574" s="117"/>
      <c r="FG574" s="117"/>
      <c r="FH574" s="117"/>
      <c r="FI574" s="117"/>
      <c r="FJ574" s="117"/>
      <c r="FK574" s="117"/>
      <c r="FL574" s="117"/>
      <c r="FM574" s="117"/>
      <c r="FN574" s="117"/>
      <c r="FO574" s="117"/>
      <c r="FP574" s="117"/>
      <c r="FQ574" s="117"/>
      <c r="FR574" s="117"/>
      <c r="FS574" s="117"/>
      <c r="FT574" s="117"/>
      <c r="FU574" s="117"/>
      <c r="FV574" s="117"/>
      <c r="FW574" s="117"/>
      <c r="FX574" s="117"/>
      <c r="FY574" s="117"/>
      <c r="FZ574" s="117"/>
      <c r="GA574" s="117"/>
      <c r="GB574" s="117"/>
      <c r="GC574" s="117"/>
      <c r="GD574" s="117"/>
      <c r="GE574" s="117"/>
      <c r="GF574" s="117"/>
      <c r="GG574" s="117"/>
      <c r="GH574" s="117"/>
      <c r="GI574" s="117"/>
      <c r="GJ574" s="117"/>
      <c r="GK574" s="117"/>
      <c r="GL574" s="117"/>
      <c r="GM574" s="117"/>
      <c r="GN574" s="117"/>
      <c r="GO574" s="117"/>
      <c r="GP574" s="117"/>
      <c r="GQ574" s="117"/>
      <c r="GR574" s="117"/>
      <c r="GS574" s="117"/>
      <c r="GT574" s="117"/>
      <c r="GU574" s="117"/>
      <c r="GV574" s="117"/>
      <c r="GW574" s="117"/>
      <c r="GX574" s="117"/>
      <c r="GY574" s="117"/>
      <c r="GZ574" s="117"/>
      <c r="HA574" s="117"/>
      <c r="HB574" s="117"/>
      <c r="HC574" s="117"/>
      <c r="HD574" s="117"/>
      <c r="HE574" s="117"/>
      <c r="HF574" s="117"/>
      <c r="HG574" s="117"/>
      <c r="HH574" s="117"/>
      <c r="HI574" s="117"/>
      <c r="HJ574" s="117"/>
      <c r="HK574" s="117"/>
      <c r="HL574" s="117"/>
      <c r="HM574" s="117"/>
      <c r="HN574" s="117"/>
      <c r="HO574" s="117"/>
      <c r="HP574" s="117"/>
      <c r="HQ574" s="117"/>
      <c r="HR574" s="117"/>
      <c r="HS574" s="117"/>
      <c r="HT574" s="117"/>
      <c r="HU574" s="117"/>
      <c r="HV574" s="117"/>
      <c r="HW574" s="117"/>
      <c r="HX574" s="117"/>
      <c r="HY574" s="117"/>
      <c r="HZ574" s="117"/>
      <c r="IA574" s="117"/>
      <c r="IB574" s="117"/>
      <c r="IC574" s="117"/>
      <c r="ID574" s="117"/>
      <c r="IE574" s="117"/>
      <c r="IF574" s="117"/>
      <c r="IG574" s="117"/>
      <c r="IH574" s="117"/>
      <c r="II574" s="117"/>
      <c r="IJ574" s="117"/>
      <c r="IK574" s="117"/>
      <c r="IL574" s="117"/>
      <c r="IM574" s="117"/>
      <c r="IN574" s="117"/>
      <c r="IO574" s="117"/>
      <c r="IP574" s="117"/>
      <c r="IQ574" s="117"/>
      <c r="IR574" s="117"/>
      <c r="IS574" s="117"/>
      <c r="IT574" s="117"/>
      <c r="IU574" s="117"/>
      <c r="IV574" s="117"/>
      <c r="IW574" s="117"/>
    </row>
    <row r="575" customFormat="false" ht="12.75" hidden="false" customHeight="false" outlineLevel="0" collapsed="false">
      <c r="A575" s="117"/>
      <c r="L575" s="117"/>
      <c r="M575" s="117"/>
      <c r="N575" s="117"/>
      <c r="O575" s="117"/>
      <c r="P575" s="117"/>
      <c r="Q575" s="117"/>
      <c r="R575" s="117"/>
      <c r="S575" s="117"/>
      <c r="T575" s="117"/>
      <c r="U575" s="117"/>
      <c r="V575" s="117"/>
      <c r="W575" s="117"/>
      <c r="X575" s="117"/>
      <c r="Y575" s="117"/>
      <c r="Z575" s="117"/>
      <c r="AA575" s="117"/>
      <c r="AB575" s="117"/>
      <c r="AC575" s="117"/>
      <c r="AD575" s="117"/>
      <c r="AE575" s="117"/>
      <c r="AF575" s="117"/>
      <c r="AG575" s="117"/>
      <c r="AH575" s="117"/>
      <c r="AI575" s="117"/>
      <c r="AJ575" s="117"/>
      <c r="AK575" s="117"/>
      <c r="AL575" s="117"/>
      <c r="AM575" s="117"/>
      <c r="AN575" s="117"/>
      <c r="AO575" s="117"/>
      <c r="AP575" s="117"/>
      <c r="AQ575" s="117"/>
      <c r="AR575" s="117"/>
      <c r="AS575" s="117"/>
      <c r="AT575" s="117"/>
      <c r="AU575" s="117"/>
      <c r="AV575" s="117"/>
      <c r="AW575" s="117"/>
      <c r="AX575" s="117"/>
      <c r="AY575" s="117"/>
      <c r="AZ575" s="117"/>
      <c r="BA575" s="117"/>
      <c r="BB575" s="117"/>
      <c r="BC575" s="117"/>
      <c r="BD575" s="117"/>
      <c r="BE575" s="117"/>
      <c r="BF575" s="117"/>
      <c r="BG575" s="117"/>
      <c r="BH575" s="117"/>
      <c r="BI575" s="117"/>
      <c r="BJ575" s="117"/>
      <c r="BK575" s="117"/>
      <c r="BL575" s="117"/>
      <c r="BM575" s="117"/>
      <c r="BN575" s="117"/>
      <c r="BO575" s="117"/>
      <c r="BP575" s="117"/>
      <c r="BQ575" s="117"/>
      <c r="BR575" s="117"/>
      <c r="BS575" s="117"/>
      <c r="BT575" s="117"/>
      <c r="BU575" s="117"/>
      <c r="BV575" s="117"/>
      <c r="BW575" s="117"/>
      <c r="BX575" s="117"/>
      <c r="BY575" s="117"/>
      <c r="BZ575" s="117"/>
      <c r="CA575" s="117"/>
      <c r="CB575" s="117"/>
      <c r="CC575" s="117"/>
      <c r="CD575" s="117"/>
      <c r="CE575" s="117"/>
      <c r="CF575" s="117"/>
      <c r="CG575" s="117"/>
      <c r="CH575" s="117"/>
      <c r="CI575" s="117"/>
      <c r="CJ575" s="117"/>
      <c r="CK575" s="117"/>
      <c r="CL575" s="117"/>
      <c r="CM575" s="117"/>
      <c r="CN575" s="117"/>
      <c r="CO575" s="117"/>
      <c r="CP575" s="117"/>
      <c r="CQ575" s="117"/>
      <c r="CR575" s="117"/>
      <c r="CS575" s="117"/>
      <c r="CT575" s="117"/>
      <c r="CU575" s="117"/>
      <c r="CV575" s="117"/>
      <c r="CW575" s="117"/>
      <c r="CX575" s="117"/>
      <c r="CY575" s="117"/>
      <c r="CZ575" s="117"/>
      <c r="DA575" s="117"/>
      <c r="DB575" s="117"/>
      <c r="DC575" s="117"/>
      <c r="DD575" s="117"/>
      <c r="DE575" s="117"/>
      <c r="DF575" s="117"/>
      <c r="DG575" s="117"/>
      <c r="DH575" s="117"/>
      <c r="DI575" s="117"/>
      <c r="DJ575" s="117"/>
      <c r="DK575" s="117"/>
      <c r="DL575" s="117"/>
      <c r="DM575" s="117"/>
      <c r="DN575" s="117"/>
      <c r="DO575" s="117"/>
      <c r="DP575" s="117"/>
      <c r="DQ575" s="117"/>
      <c r="DR575" s="117"/>
      <c r="DS575" s="117"/>
      <c r="DT575" s="117"/>
      <c r="DU575" s="117"/>
      <c r="DV575" s="117"/>
      <c r="DW575" s="117"/>
      <c r="DX575" s="117"/>
      <c r="DY575" s="117"/>
      <c r="DZ575" s="117"/>
      <c r="EA575" s="117"/>
      <c r="EB575" s="117"/>
      <c r="EC575" s="117"/>
      <c r="ED575" s="117"/>
      <c r="EE575" s="117"/>
      <c r="EF575" s="117"/>
      <c r="EG575" s="117"/>
      <c r="EH575" s="117"/>
      <c r="EI575" s="117"/>
      <c r="EJ575" s="117"/>
      <c r="EK575" s="117"/>
      <c r="EL575" s="117"/>
      <c r="EM575" s="117"/>
      <c r="EN575" s="117"/>
      <c r="EO575" s="117"/>
      <c r="EP575" s="117"/>
      <c r="EQ575" s="117"/>
      <c r="ER575" s="117"/>
      <c r="ES575" s="117"/>
      <c r="ET575" s="117"/>
      <c r="EU575" s="117"/>
      <c r="EV575" s="117"/>
      <c r="EW575" s="117"/>
      <c r="EX575" s="117"/>
      <c r="EY575" s="117"/>
      <c r="EZ575" s="117"/>
      <c r="FA575" s="117"/>
      <c r="FB575" s="117"/>
      <c r="FC575" s="117"/>
      <c r="FD575" s="117"/>
      <c r="FE575" s="117"/>
      <c r="FF575" s="117"/>
      <c r="FG575" s="117"/>
      <c r="FH575" s="117"/>
      <c r="FI575" s="117"/>
      <c r="FJ575" s="117"/>
      <c r="FK575" s="117"/>
      <c r="FL575" s="117"/>
      <c r="FM575" s="117"/>
      <c r="FN575" s="117"/>
      <c r="FO575" s="117"/>
      <c r="FP575" s="117"/>
      <c r="FQ575" s="117"/>
      <c r="FR575" s="117"/>
      <c r="FS575" s="117"/>
      <c r="FT575" s="117"/>
      <c r="FU575" s="117"/>
      <c r="FV575" s="117"/>
      <c r="FW575" s="117"/>
      <c r="FX575" s="117"/>
      <c r="FY575" s="117"/>
      <c r="FZ575" s="117"/>
      <c r="GA575" s="117"/>
      <c r="GB575" s="117"/>
      <c r="GC575" s="117"/>
      <c r="GD575" s="117"/>
      <c r="GE575" s="117"/>
      <c r="GF575" s="117"/>
      <c r="GG575" s="117"/>
      <c r="GH575" s="117"/>
      <c r="GI575" s="117"/>
      <c r="GJ575" s="117"/>
      <c r="GK575" s="117"/>
      <c r="GL575" s="117"/>
      <c r="GM575" s="117"/>
      <c r="GN575" s="117"/>
      <c r="GO575" s="117"/>
      <c r="GP575" s="117"/>
      <c r="GQ575" s="117"/>
      <c r="GR575" s="117"/>
      <c r="GS575" s="117"/>
      <c r="GT575" s="117"/>
      <c r="GU575" s="117"/>
      <c r="GV575" s="117"/>
      <c r="GW575" s="117"/>
      <c r="GX575" s="117"/>
      <c r="GY575" s="117"/>
      <c r="GZ575" s="117"/>
      <c r="HA575" s="117"/>
      <c r="HB575" s="117"/>
      <c r="HC575" s="117"/>
      <c r="HD575" s="117"/>
      <c r="HE575" s="117"/>
      <c r="HF575" s="117"/>
      <c r="HG575" s="117"/>
      <c r="HH575" s="117"/>
      <c r="HI575" s="117"/>
      <c r="HJ575" s="117"/>
      <c r="HK575" s="117"/>
      <c r="HL575" s="117"/>
      <c r="HM575" s="117"/>
      <c r="HN575" s="117"/>
      <c r="HO575" s="117"/>
      <c r="HP575" s="117"/>
      <c r="HQ575" s="117"/>
      <c r="HR575" s="117"/>
      <c r="HS575" s="117"/>
      <c r="HT575" s="117"/>
      <c r="HU575" s="117"/>
      <c r="HV575" s="117"/>
      <c r="HW575" s="117"/>
      <c r="HX575" s="117"/>
      <c r="HY575" s="117"/>
      <c r="HZ575" s="117"/>
      <c r="IA575" s="117"/>
      <c r="IB575" s="117"/>
      <c r="IC575" s="117"/>
      <c r="ID575" s="117"/>
      <c r="IE575" s="117"/>
      <c r="IF575" s="117"/>
      <c r="IG575" s="117"/>
      <c r="IH575" s="117"/>
      <c r="II575" s="117"/>
      <c r="IJ575" s="117"/>
      <c r="IK575" s="117"/>
      <c r="IL575" s="117"/>
      <c r="IM575" s="117"/>
      <c r="IN575" s="117"/>
      <c r="IO575" s="117"/>
      <c r="IP575" s="117"/>
      <c r="IQ575" s="117"/>
      <c r="IR575" s="117"/>
      <c r="IS575" s="117"/>
      <c r="IT575" s="117"/>
      <c r="IU575" s="117"/>
      <c r="IV575" s="117"/>
      <c r="IW575" s="117"/>
    </row>
    <row r="576" customFormat="false" ht="12.75" hidden="false" customHeight="false" outlineLevel="0" collapsed="false">
      <c r="A576" s="117"/>
      <c r="L576" s="117"/>
      <c r="M576" s="117"/>
      <c r="N576" s="117"/>
      <c r="O576" s="117"/>
      <c r="P576" s="117"/>
      <c r="Q576" s="117"/>
      <c r="R576" s="117"/>
      <c r="S576" s="117"/>
      <c r="T576" s="117"/>
      <c r="U576" s="117"/>
      <c r="V576" s="117"/>
      <c r="W576" s="117"/>
      <c r="X576" s="117"/>
      <c r="Y576" s="117"/>
      <c r="Z576" s="117"/>
      <c r="AA576" s="117"/>
      <c r="AB576" s="117"/>
      <c r="AC576" s="117"/>
      <c r="AD576" s="117"/>
      <c r="AE576" s="117"/>
      <c r="AF576" s="117"/>
      <c r="AG576" s="117"/>
      <c r="AH576" s="117"/>
      <c r="AI576" s="117"/>
      <c r="AJ576" s="117"/>
      <c r="AK576" s="117"/>
      <c r="AL576" s="117"/>
      <c r="AM576" s="117"/>
      <c r="AN576" s="117"/>
      <c r="AO576" s="117"/>
      <c r="AP576" s="117"/>
      <c r="AQ576" s="117"/>
      <c r="AR576" s="117"/>
      <c r="AS576" s="117"/>
      <c r="AT576" s="117"/>
      <c r="AU576" s="117"/>
      <c r="AV576" s="117"/>
      <c r="AW576" s="117"/>
      <c r="AX576" s="117"/>
      <c r="AY576" s="117"/>
      <c r="AZ576" s="117"/>
      <c r="BA576" s="117"/>
      <c r="BB576" s="117"/>
      <c r="BC576" s="117"/>
      <c r="BD576" s="117"/>
      <c r="BE576" s="117"/>
      <c r="BF576" s="117"/>
      <c r="BG576" s="117"/>
      <c r="BH576" s="117"/>
      <c r="BI576" s="117"/>
      <c r="BJ576" s="117"/>
      <c r="BK576" s="117"/>
      <c r="BL576" s="117"/>
      <c r="BM576" s="117"/>
      <c r="BN576" s="117"/>
      <c r="BO576" s="117"/>
      <c r="BP576" s="117"/>
      <c r="BQ576" s="117"/>
      <c r="BR576" s="117"/>
      <c r="BS576" s="117"/>
      <c r="BT576" s="117"/>
      <c r="BU576" s="117"/>
      <c r="BV576" s="117"/>
      <c r="BW576" s="117"/>
      <c r="BX576" s="117"/>
      <c r="BY576" s="117"/>
      <c r="BZ576" s="117"/>
      <c r="CA576" s="117"/>
      <c r="CB576" s="117"/>
      <c r="CC576" s="117"/>
      <c r="CD576" s="117"/>
      <c r="CE576" s="117"/>
      <c r="CF576" s="117"/>
      <c r="CG576" s="117"/>
      <c r="CH576" s="117"/>
      <c r="CI576" s="117"/>
      <c r="CJ576" s="117"/>
      <c r="CK576" s="117"/>
      <c r="CL576" s="117"/>
      <c r="CM576" s="117"/>
      <c r="CN576" s="117"/>
      <c r="CO576" s="117"/>
      <c r="CP576" s="117"/>
      <c r="CQ576" s="117"/>
      <c r="CR576" s="117"/>
      <c r="CS576" s="117"/>
      <c r="CT576" s="117"/>
      <c r="CU576" s="117"/>
      <c r="CV576" s="117"/>
      <c r="CW576" s="117"/>
      <c r="CX576" s="117"/>
      <c r="CY576" s="117"/>
      <c r="CZ576" s="117"/>
      <c r="DA576" s="117"/>
      <c r="DB576" s="117"/>
      <c r="DC576" s="117"/>
      <c r="DD576" s="117"/>
      <c r="DE576" s="117"/>
      <c r="DF576" s="117"/>
      <c r="DG576" s="117"/>
      <c r="DH576" s="117"/>
      <c r="DI576" s="117"/>
      <c r="DJ576" s="117"/>
      <c r="DK576" s="117"/>
      <c r="DL576" s="117"/>
      <c r="DM576" s="117"/>
      <c r="DN576" s="117"/>
      <c r="DO576" s="117"/>
      <c r="DP576" s="117"/>
      <c r="DQ576" s="117"/>
      <c r="DR576" s="117"/>
      <c r="DS576" s="117"/>
      <c r="DT576" s="117"/>
      <c r="DU576" s="117"/>
      <c r="DV576" s="117"/>
      <c r="DW576" s="117"/>
      <c r="DX576" s="117"/>
      <c r="DY576" s="117"/>
      <c r="DZ576" s="117"/>
      <c r="EA576" s="117"/>
      <c r="EB576" s="117"/>
      <c r="EC576" s="117"/>
      <c r="ED576" s="117"/>
      <c r="EE576" s="117"/>
      <c r="EF576" s="117"/>
      <c r="EG576" s="117"/>
      <c r="EH576" s="117"/>
      <c r="EI576" s="117"/>
      <c r="EJ576" s="117"/>
      <c r="EK576" s="117"/>
      <c r="EL576" s="117"/>
      <c r="EM576" s="117"/>
      <c r="EN576" s="117"/>
      <c r="EO576" s="117"/>
      <c r="EP576" s="117"/>
      <c r="EQ576" s="117"/>
      <c r="ER576" s="117"/>
      <c r="ES576" s="117"/>
      <c r="ET576" s="117"/>
      <c r="EU576" s="117"/>
      <c r="EV576" s="117"/>
      <c r="EW576" s="117"/>
      <c r="EX576" s="117"/>
      <c r="EY576" s="117"/>
      <c r="EZ576" s="117"/>
      <c r="FA576" s="117"/>
      <c r="FB576" s="117"/>
      <c r="FC576" s="117"/>
      <c r="FD576" s="117"/>
      <c r="FE576" s="117"/>
      <c r="FF576" s="117"/>
      <c r="FG576" s="117"/>
      <c r="FH576" s="117"/>
      <c r="FI576" s="117"/>
      <c r="FJ576" s="117"/>
      <c r="FK576" s="117"/>
      <c r="FL576" s="117"/>
      <c r="FM576" s="117"/>
      <c r="FN576" s="117"/>
      <c r="FO576" s="117"/>
      <c r="FP576" s="117"/>
      <c r="FQ576" s="117"/>
      <c r="FR576" s="117"/>
      <c r="FS576" s="117"/>
      <c r="FT576" s="117"/>
      <c r="FU576" s="117"/>
      <c r="FV576" s="117"/>
      <c r="FW576" s="117"/>
      <c r="FX576" s="117"/>
      <c r="FY576" s="117"/>
      <c r="FZ576" s="117"/>
      <c r="GA576" s="117"/>
      <c r="GB576" s="117"/>
      <c r="GC576" s="117"/>
      <c r="GD576" s="117"/>
      <c r="GE576" s="117"/>
      <c r="GF576" s="117"/>
      <c r="GG576" s="117"/>
      <c r="GH576" s="117"/>
      <c r="GI576" s="117"/>
      <c r="GJ576" s="117"/>
      <c r="GK576" s="117"/>
      <c r="GL576" s="117"/>
      <c r="GM576" s="117"/>
      <c r="GN576" s="117"/>
      <c r="GO576" s="117"/>
      <c r="GP576" s="117"/>
      <c r="GQ576" s="117"/>
      <c r="GR576" s="117"/>
      <c r="GS576" s="117"/>
      <c r="GT576" s="117"/>
      <c r="GU576" s="117"/>
      <c r="GV576" s="117"/>
      <c r="GW576" s="117"/>
      <c r="GX576" s="117"/>
      <c r="GY576" s="117"/>
      <c r="GZ576" s="117"/>
      <c r="HA576" s="117"/>
      <c r="HB576" s="117"/>
      <c r="HC576" s="117"/>
      <c r="HD576" s="117"/>
      <c r="HE576" s="117"/>
      <c r="HF576" s="117"/>
      <c r="HG576" s="117"/>
      <c r="HH576" s="117"/>
      <c r="HI576" s="117"/>
      <c r="HJ576" s="117"/>
      <c r="HK576" s="117"/>
      <c r="HL576" s="117"/>
      <c r="HM576" s="117"/>
      <c r="HN576" s="117"/>
      <c r="HO576" s="117"/>
      <c r="HP576" s="117"/>
      <c r="HQ576" s="117"/>
      <c r="HR576" s="117"/>
      <c r="HS576" s="117"/>
      <c r="HT576" s="117"/>
      <c r="HU576" s="117"/>
      <c r="HV576" s="117"/>
      <c r="HW576" s="117"/>
      <c r="HX576" s="117"/>
      <c r="HY576" s="117"/>
      <c r="HZ576" s="117"/>
      <c r="IA576" s="117"/>
      <c r="IB576" s="117"/>
      <c r="IC576" s="117"/>
      <c r="ID576" s="117"/>
      <c r="IE576" s="117"/>
      <c r="IF576" s="117"/>
      <c r="IG576" s="117"/>
      <c r="IH576" s="117"/>
      <c r="II576" s="117"/>
      <c r="IJ576" s="117"/>
      <c r="IK576" s="117"/>
      <c r="IL576" s="117"/>
      <c r="IM576" s="117"/>
      <c r="IN576" s="117"/>
      <c r="IO576" s="117"/>
      <c r="IP576" s="117"/>
      <c r="IQ576" s="117"/>
      <c r="IR576" s="117"/>
      <c r="IS576" s="117"/>
      <c r="IT576" s="117"/>
      <c r="IU576" s="117"/>
      <c r="IV576" s="117"/>
      <c r="IW576" s="117"/>
    </row>
    <row r="577" customFormat="false" ht="12.75" hidden="false" customHeight="false" outlineLevel="0" collapsed="false">
      <c r="A577" s="117"/>
      <c r="L577" s="117"/>
      <c r="M577" s="117"/>
      <c r="N577" s="117"/>
      <c r="O577" s="117"/>
      <c r="P577" s="117"/>
      <c r="Q577" s="117"/>
      <c r="R577" s="117"/>
      <c r="S577" s="117"/>
      <c r="T577" s="117"/>
      <c r="U577" s="117"/>
      <c r="V577" s="117"/>
      <c r="W577" s="117"/>
      <c r="X577" s="117"/>
      <c r="Y577" s="117"/>
      <c r="Z577" s="117"/>
      <c r="AA577" s="117"/>
      <c r="AB577" s="117"/>
      <c r="AC577" s="117"/>
      <c r="AD577" s="117"/>
      <c r="AE577" s="117"/>
      <c r="AF577" s="117"/>
      <c r="AG577" s="117"/>
      <c r="AH577" s="117"/>
      <c r="AI577" s="117"/>
      <c r="AJ577" s="117"/>
      <c r="AK577" s="117"/>
      <c r="AL577" s="117"/>
      <c r="AM577" s="117"/>
      <c r="AN577" s="117"/>
      <c r="AO577" s="117"/>
      <c r="AP577" s="117"/>
      <c r="AQ577" s="117"/>
      <c r="AR577" s="117"/>
      <c r="AS577" s="117"/>
      <c r="AT577" s="117"/>
      <c r="AU577" s="117"/>
      <c r="AV577" s="117"/>
      <c r="AW577" s="117"/>
      <c r="AX577" s="117"/>
      <c r="AY577" s="117"/>
      <c r="AZ577" s="117"/>
      <c r="BA577" s="117"/>
      <c r="BB577" s="117"/>
      <c r="BC577" s="117"/>
      <c r="BD577" s="117"/>
      <c r="BE577" s="117"/>
      <c r="BF577" s="117"/>
      <c r="BG577" s="117"/>
      <c r="BH577" s="117"/>
      <c r="BI577" s="117"/>
      <c r="BJ577" s="117"/>
      <c r="BK577" s="117"/>
      <c r="BL577" s="117"/>
      <c r="BM577" s="117"/>
      <c r="BN577" s="117"/>
      <c r="BO577" s="117"/>
      <c r="BP577" s="117"/>
      <c r="BQ577" s="117"/>
      <c r="BR577" s="117"/>
      <c r="BS577" s="117"/>
      <c r="BT577" s="117"/>
      <c r="BU577" s="117"/>
      <c r="BV577" s="117"/>
      <c r="BW577" s="117"/>
      <c r="BX577" s="117"/>
      <c r="BY577" s="117"/>
      <c r="BZ577" s="117"/>
      <c r="CA577" s="117"/>
      <c r="CB577" s="117"/>
      <c r="CC577" s="117"/>
      <c r="CD577" s="117"/>
      <c r="CE577" s="117"/>
      <c r="CF577" s="117"/>
      <c r="CG577" s="117"/>
      <c r="CH577" s="117"/>
      <c r="CI577" s="117"/>
      <c r="CJ577" s="117"/>
      <c r="CK577" s="117"/>
      <c r="CL577" s="117"/>
      <c r="CM577" s="117"/>
      <c r="CN577" s="117"/>
      <c r="CO577" s="117"/>
      <c r="CP577" s="117"/>
      <c r="CQ577" s="117"/>
      <c r="CR577" s="117"/>
      <c r="CS577" s="117"/>
      <c r="CT577" s="117"/>
      <c r="CU577" s="117"/>
      <c r="CV577" s="117"/>
      <c r="CW577" s="117"/>
      <c r="CX577" s="117"/>
      <c r="CY577" s="117"/>
      <c r="CZ577" s="117"/>
      <c r="DA577" s="117"/>
      <c r="DB577" s="117"/>
      <c r="DC577" s="117"/>
      <c r="DD577" s="117"/>
      <c r="DE577" s="117"/>
      <c r="DF577" s="117"/>
      <c r="DG577" s="117"/>
      <c r="DH577" s="117"/>
      <c r="DI577" s="117"/>
      <c r="DJ577" s="117"/>
      <c r="DK577" s="117"/>
      <c r="DL577" s="117"/>
      <c r="DM577" s="117"/>
      <c r="DN577" s="117"/>
      <c r="DO577" s="117"/>
      <c r="DP577" s="117"/>
      <c r="DQ577" s="117"/>
      <c r="DR577" s="117"/>
      <c r="DS577" s="117"/>
      <c r="DT577" s="117"/>
      <c r="DU577" s="117"/>
      <c r="DV577" s="117"/>
      <c r="DW577" s="117"/>
      <c r="DX577" s="117"/>
      <c r="DY577" s="117"/>
      <c r="DZ577" s="117"/>
      <c r="EA577" s="117"/>
      <c r="EB577" s="117"/>
      <c r="EC577" s="117"/>
      <c r="ED577" s="117"/>
      <c r="EE577" s="117"/>
      <c r="EF577" s="117"/>
      <c r="EG577" s="117"/>
      <c r="EH577" s="117"/>
      <c r="EI577" s="117"/>
      <c r="EJ577" s="117"/>
      <c r="EK577" s="117"/>
      <c r="EL577" s="117"/>
      <c r="EM577" s="117"/>
      <c r="EN577" s="117"/>
      <c r="EO577" s="117"/>
      <c r="EP577" s="117"/>
      <c r="EQ577" s="117"/>
      <c r="ER577" s="117"/>
      <c r="ES577" s="117"/>
      <c r="ET577" s="117"/>
      <c r="EU577" s="117"/>
      <c r="EV577" s="117"/>
      <c r="EW577" s="117"/>
      <c r="EX577" s="117"/>
      <c r="EY577" s="117"/>
      <c r="EZ577" s="117"/>
      <c r="FA577" s="117"/>
      <c r="FB577" s="117"/>
      <c r="FC577" s="117"/>
      <c r="FD577" s="117"/>
      <c r="FE577" s="117"/>
      <c r="FF577" s="117"/>
      <c r="FG577" s="117"/>
      <c r="FH577" s="117"/>
      <c r="FI577" s="117"/>
      <c r="FJ577" s="117"/>
      <c r="FK577" s="117"/>
      <c r="FL577" s="117"/>
      <c r="FM577" s="117"/>
      <c r="FN577" s="117"/>
      <c r="FO577" s="117"/>
      <c r="FP577" s="117"/>
      <c r="FQ577" s="117"/>
      <c r="FR577" s="117"/>
      <c r="FS577" s="117"/>
      <c r="FT577" s="117"/>
      <c r="FU577" s="117"/>
      <c r="FV577" s="117"/>
      <c r="FW577" s="117"/>
      <c r="FX577" s="117"/>
      <c r="FY577" s="117"/>
      <c r="FZ577" s="117"/>
      <c r="GA577" s="117"/>
      <c r="GB577" s="117"/>
      <c r="GC577" s="117"/>
      <c r="GD577" s="117"/>
      <c r="GE577" s="117"/>
      <c r="GF577" s="117"/>
      <c r="GG577" s="117"/>
      <c r="GH577" s="117"/>
      <c r="GI577" s="117"/>
      <c r="GJ577" s="117"/>
      <c r="GK577" s="117"/>
      <c r="GL577" s="117"/>
      <c r="GM577" s="117"/>
      <c r="GN577" s="117"/>
      <c r="GO577" s="117"/>
      <c r="GP577" s="117"/>
      <c r="GQ577" s="117"/>
      <c r="GR577" s="117"/>
      <c r="GS577" s="117"/>
      <c r="GT577" s="117"/>
      <c r="GU577" s="117"/>
      <c r="GV577" s="117"/>
      <c r="GW577" s="117"/>
      <c r="GX577" s="117"/>
      <c r="GY577" s="117"/>
      <c r="GZ577" s="117"/>
      <c r="HA577" s="117"/>
      <c r="HB577" s="117"/>
      <c r="HC577" s="117"/>
      <c r="HD577" s="117"/>
      <c r="HE577" s="117"/>
      <c r="HF577" s="117"/>
      <c r="HG577" s="117"/>
      <c r="HH577" s="117"/>
      <c r="HI577" s="117"/>
      <c r="HJ577" s="117"/>
      <c r="HK577" s="117"/>
      <c r="HL577" s="117"/>
      <c r="HM577" s="117"/>
      <c r="HN577" s="117"/>
      <c r="HO577" s="117"/>
      <c r="HP577" s="117"/>
      <c r="HQ577" s="117"/>
      <c r="HR577" s="117"/>
      <c r="HS577" s="117"/>
      <c r="HT577" s="117"/>
      <c r="HU577" s="117"/>
      <c r="HV577" s="117"/>
      <c r="HW577" s="117"/>
      <c r="HX577" s="117"/>
      <c r="HY577" s="117"/>
      <c r="HZ577" s="117"/>
      <c r="IA577" s="117"/>
      <c r="IB577" s="117"/>
      <c r="IC577" s="117"/>
      <c r="ID577" s="117"/>
      <c r="IE577" s="117"/>
      <c r="IF577" s="117"/>
      <c r="IG577" s="117"/>
      <c r="IH577" s="117"/>
      <c r="II577" s="117"/>
      <c r="IJ577" s="117"/>
      <c r="IK577" s="117"/>
      <c r="IL577" s="117"/>
      <c r="IM577" s="117"/>
      <c r="IN577" s="117"/>
      <c r="IO577" s="117"/>
      <c r="IP577" s="117"/>
      <c r="IQ577" s="117"/>
      <c r="IR577" s="117"/>
      <c r="IS577" s="117"/>
      <c r="IT577" s="117"/>
      <c r="IU577" s="117"/>
      <c r="IV577" s="117"/>
      <c r="IW577" s="117"/>
    </row>
    <row r="578" customFormat="false" ht="12.75" hidden="false" customHeight="false" outlineLevel="0" collapsed="false">
      <c r="A578" s="117"/>
      <c r="L578" s="117"/>
      <c r="M578" s="117"/>
      <c r="N578" s="117"/>
      <c r="O578" s="117"/>
      <c r="P578" s="117"/>
      <c r="Q578" s="117"/>
      <c r="R578" s="117"/>
      <c r="S578" s="117"/>
      <c r="T578" s="117"/>
      <c r="U578" s="117"/>
      <c r="V578" s="117"/>
      <c r="W578" s="117"/>
      <c r="X578" s="117"/>
      <c r="Y578" s="117"/>
      <c r="Z578" s="117"/>
      <c r="AA578" s="117"/>
      <c r="AB578" s="117"/>
      <c r="AC578" s="117"/>
      <c r="AD578" s="117"/>
      <c r="AE578" s="117"/>
      <c r="AF578" s="117"/>
      <c r="AG578" s="117"/>
      <c r="AH578" s="117"/>
      <c r="AI578" s="117"/>
      <c r="AJ578" s="117"/>
      <c r="AK578" s="117"/>
      <c r="AL578" s="117"/>
      <c r="AM578" s="117"/>
      <c r="AN578" s="117"/>
      <c r="AO578" s="117"/>
      <c r="AP578" s="117"/>
      <c r="AQ578" s="117"/>
      <c r="AR578" s="117"/>
      <c r="AS578" s="117"/>
      <c r="AT578" s="117"/>
      <c r="AU578" s="117"/>
      <c r="AV578" s="117"/>
      <c r="AW578" s="117"/>
      <c r="AX578" s="117"/>
      <c r="AY578" s="117"/>
      <c r="AZ578" s="117"/>
      <c r="BA578" s="117"/>
      <c r="BB578" s="117"/>
      <c r="BC578" s="117"/>
      <c r="BD578" s="117"/>
      <c r="BE578" s="117"/>
      <c r="BF578" s="117"/>
      <c r="BG578" s="117"/>
      <c r="BH578" s="117"/>
      <c r="BI578" s="117"/>
      <c r="BJ578" s="117"/>
      <c r="BK578" s="117"/>
      <c r="BL578" s="117"/>
      <c r="BM578" s="117"/>
      <c r="BN578" s="117"/>
      <c r="BO578" s="117"/>
      <c r="BP578" s="117"/>
      <c r="BQ578" s="117"/>
      <c r="BR578" s="117"/>
      <c r="BS578" s="117"/>
      <c r="BT578" s="117"/>
      <c r="BU578" s="117"/>
      <c r="BV578" s="117"/>
      <c r="BW578" s="117"/>
      <c r="BX578" s="117"/>
      <c r="BY578" s="117"/>
      <c r="BZ578" s="117"/>
      <c r="CA578" s="117"/>
      <c r="CB578" s="117"/>
      <c r="CC578" s="117"/>
      <c r="CD578" s="117"/>
      <c r="CE578" s="117"/>
      <c r="CF578" s="117"/>
      <c r="CG578" s="117"/>
      <c r="CH578" s="117"/>
      <c r="CI578" s="117"/>
      <c r="CJ578" s="117"/>
      <c r="CK578" s="117"/>
      <c r="CL578" s="117"/>
      <c r="CM578" s="117"/>
      <c r="CN578" s="117"/>
      <c r="CO578" s="117"/>
      <c r="CP578" s="117"/>
      <c r="CQ578" s="117"/>
      <c r="CR578" s="117"/>
      <c r="CS578" s="117"/>
      <c r="CT578" s="117"/>
      <c r="CU578" s="117"/>
      <c r="CV578" s="117"/>
      <c r="CW578" s="117"/>
      <c r="CX578" s="117"/>
      <c r="CY578" s="117"/>
      <c r="CZ578" s="117"/>
      <c r="DA578" s="117"/>
      <c r="DB578" s="117"/>
      <c r="DC578" s="117"/>
      <c r="DD578" s="117"/>
      <c r="DE578" s="117"/>
      <c r="DF578" s="117"/>
      <c r="DG578" s="117"/>
      <c r="DH578" s="117"/>
      <c r="DI578" s="117"/>
      <c r="DJ578" s="117"/>
      <c r="DK578" s="117"/>
      <c r="DL578" s="117"/>
      <c r="DM578" s="117"/>
      <c r="DN578" s="117"/>
      <c r="DO578" s="117"/>
      <c r="DP578" s="117"/>
      <c r="DQ578" s="117"/>
      <c r="DR578" s="117"/>
      <c r="DS578" s="117"/>
      <c r="DT578" s="117"/>
      <c r="DU578" s="117"/>
      <c r="DV578" s="117"/>
      <c r="DW578" s="117"/>
      <c r="DX578" s="117"/>
      <c r="DY578" s="117"/>
      <c r="DZ578" s="117"/>
      <c r="EA578" s="117"/>
      <c r="EB578" s="117"/>
      <c r="EC578" s="117"/>
      <c r="ED578" s="117"/>
      <c r="EE578" s="117"/>
      <c r="EF578" s="117"/>
      <c r="EG578" s="117"/>
      <c r="EH578" s="117"/>
      <c r="EI578" s="117"/>
      <c r="EJ578" s="117"/>
      <c r="EK578" s="117"/>
      <c r="EL578" s="117"/>
      <c r="EM578" s="117"/>
      <c r="EN578" s="117"/>
      <c r="EO578" s="117"/>
      <c r="EP578" s="117"/>
      <c r="EQ578" s="117"/>
      <c r="ER578" s="117"/>
      <c r="ES578" s="117"/>
      <c r="ET578" s="117"/>
      <c r="EU578" s="117"/>
      <c r="EV578" s="117"/>
      <c r="EW578" s="117"/>
      <c r="EX578" s="117"/>
      <c r="EY578" s="117"/>
      <c r="EZ578" s="117"/>
      <c r="FA578" s="117"/>
      <c r="FB578" s="117"/>
      <c r="FC578" s="117"/>
      <c r="FD578" s="117"/>
      <c r="FE578" s="117"/>
      <c r="FF578" s="117"/>
      <c r="FG578" s="117"/>
      <c r="FH578" s="117"/>
      <c r="FI578" s="117"/>
      <c r="FJ578" s="117"/>
      <c r="FK578" s="117"/>
      <c r="FL578" s="117"/>
      <c r="FM578" s="117"/>
      <c r="FN578" s="117"/>
      <c r="FO578" s="117"/>
      <c r="FP578" s="117"/>
      <c r="FQ578" s="117"/>
      <c r="FR578" s="117"/>
      <c r="FS578" s="117"/>
      <c r="FT578" s="117"/>
      <c r="FU578" s="117"/>
      <c r="FV578" s="117"/>
      <c r="FW578" s="117"/>
      <c r="FX578" s="117"/>
      <c r="FY578" s="117"/>
      <c r="FZ578" s="117"/>
      <c r="GA578" s="117"/>
      <c r="GB578" s="117"/>
      <c r="GC578" s="117"/>
      <c r="GD578" s="117"/>
      <c r="GE578" s="117"/>
      <c r="GF578" s="117"/>
      <c r="GG578" s="117"/>
      <c r="GH578" s="117"/>
      <c r="GI578" s="117"/>
      <c r="GJ578" s="117"/>
      <c r="GK578" s="117"/>
      <c r="GL578" s="117"/>
      <c r="GM578" s="117"/>
      <c r="GN578" s="117"/>
      <c r="GO578" s="117"/>
      <c r="GP578" s="117"/>
      <c r="GQ578" s="117"/>
      <c r="GR578" s="117"/>
      <c r="GS578" s="117"/>
      <c r="GT578" s="117"/>
      <c r="GU578" s="117"/>
      <c r="GV578" s="117"/>
      <c r="GW578" s="117"/>
      <c r="GX578" s="117"/>
      <c r="GY578" s="117"/>
      <c r="GZ578" s="117"/>
      <c r="HA578" s="117"/>
      <c r="HB578" s="117"/>
      <c r="HC578" s="117"/>
      <c r="HD578" s="117"/>
      <c r="HE578" s="117"/>
      <c r="HF578" s="117"/>
      <c r="HG578" s="117"/>
      <c r="HH578" s="117"/>
      <c r="HI578" s="117"/>
      <c r="HJ578" s="117"/>
      <c r="HK578" s="117"/>
      <c r="HL578" s="117"/>
      <c r="HM578" s="117"/>
      <c r="HN578" s="117"/>
      <c r="HO578" s="117"/>
      <c r="HP578" s="117"/>
      <c r="HQ578" s="117"/>
      <c r="HR578" s="117"/>
      <c r="HS578" s="117"/>
      <c r="HT578" s="117"/>
      <c r="HU578" s="117"/>
      <c r="HV578" s="117"/>
      <c r="HW578" s="117"/>
      <c r="HX578" s="117"/>
      <c r="HY578" s="117"/>
      <c r="HZ578" s="117"/>
      <c r="IA578" s="117"/>
      <c r="IB578" s="117"/>
      <c r="IC578" s="117"/>
      <c r="ID578" s="117"/>
      <c r="IE578" s="117"/>
      <c r="IF578" s="117"/>
      <c r="IG578" s="117"/>
      <c r="IH578" s="117"/>
      <c r="II578" s="117"/>
      <c r="IJ578" s="117"/>
      <c r="IK578" s="117"/>
      <c r="IL578" s="117"/>
      <c r="IM578" s="117"/>
      <c r="IN578" s="117"/>
      <c r="IO578" s="117"/>
      <c r="IP578" s="117"/>
      <c r="IQ578" s="117"/>
      <c r="IR578" s="117"/>
      <c r="IS578" s="117"/>
      <c r="IT578" s="117"/>
      <c r="IU578" s="117"/>
      <c r="IV578" s="117"/>
      <c r="IW578" s="117"/>
    </row>
    <row r="579" customFormat="false" ht="12.75" hidden="false" customHeight="false" outlineLevel="0" collapsed="false">
      <c r="A579" s="117"/>
      <c r="L579" s="117"/>
      <c r="M579" s="117"/>
      <c r="N579" s="117"/>
      <c r="O579" s="117"/>
      <c r="P579" s="117"/>
      <c r="Q579" s="117"/>
      <c r="R579" s="117"/>
      <c r="S579" s="117"/>
      <c r="T579" s="117"/>
      <c r="U579" s="117"/>
      <c r="V579" s="117"/>
      <c r="W579" s="117"/>
      <c r="X579" s="117"/>
      <c r="Y579" s="117"/>
      <c r="Z579" s="117"/>
      <c r="AA579" s="117"/>
      <c r="AB579" s="117"/>
      <c r="AC579" s="117"/>
      <c r="AD579" s="117"/>
      <c r="AE579" s="117"/>
      <c r="AF579" s="117"/>
      <c r="AG579" s="117"/>
      <c r="AH579" s="117"/>
      <c r="AI579" s="117"/>
      <c r="AJ579" s="117"/>
      <c r="AK579" s="117"/>
      <c r="AL579" s="117"/>
      <c r="AM579" s="117"/>
      <c r="AN579" s="117"/>
      <c r="AO579" s="117"/>
      <c r="AP579" s="117"/>
      <c r="AQ579" s="117"/>
      <c r="AR579" s="117"/>
      <c r="AS579" s="117"/>
      <c r="AT579" s="117"/>
      <c r="AU579" s="117"/>
      <c r="AV579" s="117"/>
      <c r="AW579" s="117"/>
      <c r="AX579" s="117"/>
      <c r="AY579" s="117"/>
      <c r="AZ579" s="117"/>
      <c r="BA579" s="117"/>
      <c r="BB579" s="117"/>
      <c r="BC579" s="117"/>
      <c r="BD579" s="117"/>
      <c r="BE579" s="117"/>
      <c r="BF579" s="117"/>
      <c r="BG579" s="117"/>
      <c r="BH579" s="117"/>
      <c r="BI579" s="117"/>
      <c r="BJ579" s="117"/>
      <c r="BK579" s="117"/>
      <c r="BL579" s="117"/>
      <c r="BM579" s="117"/>
      <c r="BN579" s="117"/>
      <c r="BO579" s="117"/>
      <c r="BP579" s="117"/>
      <c r="BQ579" s="117"/>
      <c r="BR579" s="117"/>
      <c r="BS579" s="117"/>
      <c r="BT579" s="117"/>
      <c r="BU579" s="117"/>
      <c r="BV579" s="117"/>
      <c r="BW579" s="117"/>
      <c r="BX579" s="117"/>
      <c r="BY579" s="117"/>
      <c r="BZ579" s="117"/>
      <c r="CA579" s="117"/>
      <c r="CB579" s="117"/>
      <c r="CC579" s="117"/>
      <c r="CD579" s="117"/>
      <c r="CE579" s="117"/>
      <c r="CF579" s="117"/>
      <c r="CG579" s="117"/>
      <c r="CH579" s="117"/>
      <c r="CI579" s="117"/>
      <c r="CJ579" s="117"/>
      <c r="CK579" s="117"/>
      <c r="CL579" s="117"/>
      <c r="CM579" s="117"/>
      <c r="CN579" s="117"/>
      <c r="CO579" s="117"/>
      <c r="CP579" s="117"/>
      <c r="CQ579" s="117"/>
      <c r="CR579" s="117"/>
      <c r="CS579" s="117"/>
      <c r="CT579" s="117"/>
      <c r="CU579" s="117"/>
      <c r="CV579" s="117"/>
      <c r="CW579" s="117"/>
      <c r="CX579" s="117"/>
      <c r="CY579" s="117"/>
      <c r="CZ579" s="117"/>
      <c r="DA579" s="117"/>
      <c r="DB579" s="117"/>
      <c r="DC579" s="117"/>
      <c r="DD579" s="117"/>
      <c r="DE579" s="117"/>
      <c r="DF579" s="117"/>
      <c r="DG579" s="117"/>
      <c r="DH579" s="117"/>
      <c r="DI579" s="117"/>
      <c r="DJ579" s="117"/>
      <c r="DK579" s="117"/>
      <c r="DL579" s="117"/>
      <c r="DM579" s="117"/>
      <c r="DN579" s="117"/>
      <c r="DO579" s="117"/>
      <c r="DP579" s="117"/>
      <c r="DQ579" s="117"/>
      <c r="DR579" s="117"/>
      <c r="DS579" s="117"/>
      <c r="DT579" s="117"/>
      <c r="DU579" s="117"/>
      <c r="DV579" s="117"/>
      <c r="DW579" s="117"/>
      <c r="DX579" s="117"/>
      <c r="DY579" s="117"/>
      <c r="DZ579" s="117"/>
      <c r="EA579" s="117"/>
      <c r="EB579" s="117"/>
      <c r="EC579" s="117"/>
      <c r="ED579" s="117"/>
      <c r="EE579" s="117"/>
      <c r="EF579" s="117"/>
      <c r="EG579" s="117"/>
      <c r="EH579" s="117"/>
      <c r="EI579" s="117"/>
      <c r="EJ579" s="117"/>
      <c r="EK579" s="117"/>
      <c r="EL579" s="117"/>
      <c r="EM579" s="117"/>
      <c r="EN579" s="117"/>
      <c r="EO579" s="117"/>
      <c r="EP579" s="117"/>
      <c r="EQ579" s="117"/>
      <c r="ER579" s="117"/>
      <c r="ES579" s="117"/>
      <c r="ET579" s="117"/>
      <c r="EU579" s="117"/>
      <c r="EV579" s="117"/>
      <c r="EW579" s="117"/>
      <c r="EX579" s="117"/>
      <c r="EY579" s="117"/>
      <c r="EZ579" s="117"/>
      <c r="FA579" s="117"/>
      <c r="FB579" s="117"/>
      <c r="FC579" s="117"/>
      <c r="FD579" s="117"/>
      <c r="FE579" s="117"/>
      <c r="FF579" s="117"/>
      <c r="FG579" s="117"/>
      <c r="FH579" s="117"/>
      <c r="FI579" s="117"/>
      <c r="FJ579" s="117"/>
      <c r="FK579" s="117"/>
      <c r="FL579" s="117"/>
      <c r="FM579" s="117"/>
      <c r="FN579" s="117"/>
      <c r="FO579" s="117"/>
      <c r="FP579" s="117"/>
      <c r="FQ579" s="117"/>
      <c r="FR579" s="117"/>
      <c r="FS579" s="117"/>
      <c r="FT579" s="117"/>
      <c r="FU579" s="117"/>
      <c r="FV579" s="117"/>
      <c r="FW579" s="117"/>
      <c r="FX579" s="117"/>
      <c r="FY579" s="117"/>
      <c r="FZ579" s="117"/>
      <c r="GA579" s="117"/>
      <c r="GB579" s="117"/>
      <c r="GC579" s="117"/>
      <c r="GD579" s="117"/>
      <c r="GE579" s="117"/>
      <c r="GF579" s="117"/>
      <c r="GG579" s="117"/>
      <c r="GH579" s="117"/>
      <c r="GI579" s="117"/>
      <c r="GJ579" s="117"/>
      <c r="GK579" s="117"/>
      <c r="GL579" s="117"/>
      <c r="GM579" s="117"/>
      <c r="GN579" s="117"/>
      <c r="GO579" s="117"/>
      <c r="GP579" s="117"/>
      <c r="GQ579" s="117"/>
      <c r="GR579" s="117"/>
      <c r="GS579" s="117"/>
      <c r="GT579" s="117"/>
      <c r="GU579" s="117"/>
      <c r="GV579" s="117"/>
      <c r="GW579" s="117"/>
      <c r="GX579" s="117"/>
      <c r="GY579" s="117"/>
      <c r="GZ579" s="117"/>
      <c r="HA579" s="117"/>
      <c r="HB579" s="117"/>
      <c r="HC579" s="117"/>
      <c r="HD579" s="117"/>
      <c r="HE579" s="117"/>
      <c r="HF579" s="117"/>
      <c r="HG579" s="117"/>
      <c r="HH579" s="117"/>
      <c r="HI579" s="117"/>
      <c r="HJ579" s="117"/>
      <c r="HK579" s="117"/>
      <c r="HL579" s="117"/>
      <c r="HM579" s="117"/>
      <c r="HN579" s="117"/>
      <c r="HO579" s="117"/>
      <c r="HP579" s="117"/>
      <c r="HQ579" s="117"/>
      <c r="HR579" s="117"/>
      <c r="HS579" s="117"/>
      <c r="HT579" s="117"/>
      <c r="HU579" s="117"/>
      <c r="HV579" s="117"/>
      <c r="HW579" s="117"/>
      <c r="HX579" s="117"/>
      <c r="HY579" s="117"/>
      <c r="HZ579" s="117"/>
      <c r="IA579" s="117"/>
      <c r="IB579" s="117"/>
      <c r="IC579" s="117"/>
      <c r="ID579" s="117"/>
      <c r="IE579" s="117"/>
      <c r="IF579" s="117"/>
      <c r="IG579" s="117"/>
      <c r="IH579" s="117"/>
      <c r="II579" s="117"/>
      <c r="IJ579" s="117"/>
      <c r="IK579" s="117"/>
      <c r="IL579" s="117"/>
      <c r="IM579" s="117"/>
      <c r="IN579" s="117"/>
      <c r="IO579" s="117"/>
      <c r="IP579" s="117"/>
      <c r="IQ579" s="117"/>
      <c r="IR579" s="117"/>
      <c r="IS579" s="117"/>
      <c r="IT579" s="117"/>
      <c r="IU579" s="117"/>
      <c r="IV579" s="117"/>
      <c r="IW579" s="117"/>
    </row>
    <row r="580" customFormat="false" ht="12.75" hidden="false" customHeight="false" outlineLevel="0" collapsed="false">
      <c r="A580" s="117"/>
      <c r="L580" s="117"/>
      <c r="M580" s="117"/>
      <c r="N580" s="117"/>
      <c r="O580" s="117"/>
      <c r="P580" s="117"/>
      <c r="Q580" s="117"/>
      <c r="R580" s="117"/>
      <c r="S580" s="117"/>
      <c r="T580" s="117"/>
      <c r="U580" s="117"/>
      <c r="V580" s="117"/>
      <c r="W580" s="117"/>
      <c r="X580" s="117"/>
      <c r="Y580" s="117"/>
      <c r="Z580" s="117"/>
      <c r="AA580" s="117"/>
      <c r="AB580" s="117"/>
      <c r="AC580" s="117"/>
      <c r="AD580" s="117"/>
      <c r="AE580" s="117"/>
      <c r="AF580" s="117"/>
      <c r="AG580" s="117"/>
      <c r="AH580" s="117"/>
      <c r="AI580" s="117"/>
      <c r="AJ580" s="117"/>
      <c r="AK580" s="117"/>
      <c r="AL580" s="117"/>
      <c r="AM580" s="117"/>
      <c r="AN580" s="117"/>
      <c r="AO580" s="117"/>
      <c r="AP580" s="117"/>
      <c r="AQ580" s="117"/>
      <c r="AR580" s="117"/>
      <c r="AS580" s="117"/>
      <c r="AT580" s="117"/>
      <c r="AU580" s="117"/>
      <c r="AV580" s="117"/>
      <c r="AW580" s="117"/>
      <c r="AX580" s="117"/>
      <c r="AY580" s="117"/>
      <c r="AZ580" s="117"/>
      <c r="BA580" s="117"/>
      <c r="BB580" s="117"/>
      <c r="BC580" s="117"/>
      <c r="BD580" s="117"/>
      <c r="BE580" s="117"/>
      <c r="BF580" s="117"/>
      <c r="BG580" s="117"/>
      <c r="BH580" s="117"/>
      <c r="BI580" s="117"/>
      <c r="BJ580" s="117"/>
      <c r="BK580" s="117"/>
      <c r="BL580" s="117"/>
      <c r="BM580" s="117"/>
      <c r="BN580" s="117"/>
      <c r="BO580" s="117"/>
      <c r="BP580" s="117"/>
      <c r="BQ580" s="117"/>
      <c r="BR580" s="117"/>
      <c r="BS580" s="117"/>
      <c r="BT580" s="117"/>
      <c r="BU580" s="117"/>
      <c r="BV580" s="117"/>
      <c r="BW580" s="117"/>
      <c r="BX580" s="117"/>
      <c r="BY580" s="117"/>
      <c r="BZ580" s="117"/>
      <c r="CA580" s="117"/>
      <c r="CB580" s="117"/>
      <c r="CC580" s="117"/>
      <c r="CD580" s="117"/>
      <c r="CE580" s="117"/>
      <c r="CF580" s="117"/>
      <c r="CG580" s="117"/>
      <c r="CH580" s="117"/>
      <c r="CI580" s="117"/>
      <c r="CJ580" s="117"/>
      <c r="CK580" s="117"/>
      <c r="CL580" s="117"/>
      <c r="CM580" s="117"/>
      <c r="CN580" s="117"/>
      <c r="CO580" s="117"/>
      <c r="CP580" s="117"/>
      <c r="CQ580" s="117"/>
      <c r="CR580" s="117"/>
      <c r="CS580" s="117"/>
      <c r="CT580" s="117"/>
      <c r="CU580" s="117"/>
      <c r="CV580" s="117"/>
      <c r="CW580" s="117"/>
      <c r="CX580" s="117"/>
      <c r="CY580" s="117"/>
      <c r="CZ580" s="117"/>
      <c r="DA580" s="117"/>
      <c r="DB580" s="117"/>
      <c r="DC580" s="117"/>
      <c r="DD580" s="117"/>
      <c r="DE580" s="117"/>
      <c r="DF580" s="117"/>
      <c r="DG580" s="117"/>
      <c r="DH580" s="117"/>
      <c r="DI580" s="117"/>
      <c r="DJ580" s="117"/>
      <c r="DK580" s="117"/>
      <c r="DL580" s="117"/>
      <c r="DM580" s="117"/>
      <c r="DN580" s="117"/>
      <c r="DO580" s="117"/>
      <c r="DP580" s="117"/>
      <c r="DQ580" s="117"/>
      <c r="DR580" s="117"/>
      <c r="DS580" s="117"/>
      <c r="DT580" s="117"/>
      <c r="DU580" s="117"/>
      <c r="DV580" s="117"/>
      <c r="DW580" s="117"/>
      <c r="DX580" s="117"/>
      <c r="DY580" s="117"/>
      <c r="DZ580" s="117"/>
      <c r="EA580" s="117"/>
      <c r="EB580" s="117"/>
      <c r="EC580" s="117"/>
      <c r="ED580" s="117"/>
      <c r="EE580" s="117"/>
      <c r="EF580" s="117"/>
      <c r="EG580" s="117"/>
      <c r="EH580" s="117"/>
      <c r="EI580" s="117"/>
      <c r="EJ580" s="117"/>
      <c r="EK580" s="117"/>
      <c r="EL580" s="117"/>
      <c r="EM580" s="117"/>
      <c r="EN580" s="117"/>
      <c r="EO580" s="117"/>
      <c r="EP580" s="117"/>
      <c r="EQ580" s="117"/>
      <c r="ER580" s="117"/>
      <c r="ES580" s="117"/>
      <c r="ET580" s="117"/>
      <c r="EU580" s="117"/>
      <c r="EV580" s="117"/>
      <c r="EW580" s="117"/>
      <c r="EX580" s="117"/>
      <c r="EY580" s="117"/>
      <c r="EZ580" s="117"/>
      <c r="FA580" s="117"/>
      <c r="FB580" s="117"/>
      <c r="FC580" s="117"/>
      <c r="FD580" s="117"/>
      <c r="FE580" s="117"/>
      <c r="FF580" s="117"/>
      <c r="FG580" s="117"/>
      <c r="FH580" s="117"/>
      <c r="FI580" s="117"/>
      <c r="FJ580" s="117"/>
      <c r="FK580" s="117"/>
      <c r="FL580" s="117"/>
      <c r="FM580" s="117"/>
      <c r="FN580" s="117"/>
      <c r="FO580" s="117"/>
      <c r="FP580" s="117"/>
      <c r="FQ580" s="117"/>
      <c r="FR580" s="117"/>
      <c r="FS580" s="117"/>
      <c r="FT580" s="117"/>
      <c r="FU580" s="117"/>
      <c r="FV580" s="117"/>
      <c r="FW580" s="117"/>
      <c r="FX580" s="117"/>
      <c r="FY580" s="117"/>
      <c r="FZ580" s="117"/>
      <c r="GA580" s="117"/>
      <c r="GB580" s="117"/>
      <c r="GC580" s="117"/>
      <c r="GD580" s="117"/>
      <c r="GE580" s="117"/>
      <c r="GF580" s="117"/>
      <c r="GG580" s="117"/>
      <c r="GH580" s="117"/>
      <c r="GI580" s="117"/>
      <c r="GJ580" s="117"/>
      <c r="GK580" s="117"/>
      <c r="GL580" s="117"/>
      <c r="GM580" s="117"/>
      <c r="GN580" s="117"/>
      <c r="GO580" s="117"/>
      <c r="GP580" s="117"/>
      <c r="GQ580" s="117"/>
      <c r="GR580" s="117"/>
      <c r="GS580" s="117"/>
      <c r="GT580" s="117"/>
      <c r="GU580" s="117"/>
      <c r="GV580" s="117"/>
      <c r="GW580" s="117"/>
      <c r="GX580" s="117"/>
      <c r="GY580" s="117"/>
      <c r="GZ580" s="117"/>
      <c r="HA580" s="117"/>
      <c r="HB580" s="117"/>
      <c r="HC580" s="117"/>
      <c r="HD580" s="117"/>
      <c r="HE580" s="117"/>
      <c r="HF580" s="117"/>
      <c r="HG580" s="117"/>
      <c r="HH580" s="117"/>
      <c r="HI580" s="117"/>
      <c r="HJ580" s="117"/>
      <c r="HK580" s="117"/>
      <c r="HL580" s="117"/>
      <c r="HM580" s="117"/>
      <c r="HN580" s="117"/>
      <c r="HO580" s="117"/>
      <c r="HP580" s="117"/>
      <c r="HQ580" s="117"/>
      <c r="HR580" s="117"/>
      <c r="HS580" s="117"/>
      <c r="HT580" s="117"/>
      <c r="HU580" s="117"/>
      <c r="HV580" s="117"/>
      <c r="HW580" s="117"/>
      <c r="HX580" s="117"/>
      <c r="HY580" s="117"/>
      <c r="HZ580" s="117"/>
      <c r="IA580" s="117"/>
      <c r="IB580" s="117"/>
      <c r="IC580" s="117"/>
      <c r="ID580" s="117"/>
      <c r="IE580" s="117"/>
      <c r="IF580" s="117"/>
      <c r="IG580" s="117"/>
      <c r="IH580" s="117"/>
      <c r="II580" s="117"/>
      <c r="IJ580" s="117"/>
      <c r="IK580" s="117"/>
      <c r="IL580" s="117"/>
      <c r="IM580" s="117"/>
      <c r="IN580" s="117"/>
      <c r="IO580" s="117"/>
      <c r="IP580" s="117"/>
      <c r="IQ580" s="117"/>
      <c r="IR580" s="117"/>
      <c r="IS580" s="117"/>
      <c r="IT580" s="117"/>
      <c r="IU580" s="117"/>
      <c r="IV580" s="117"/>
      <c r="IW580" s="117"/>
    </row>
    <row r="581" customFormat="false" ht="12.75" hidden="false" customHeight="false" outlineLevel="0" collapsed="false">
      <c r="A581" s="117"/>
      <c r="L581" s="117"/>
      <c r="M581" s="117"/>
      <c r="N581" s="117"/>
      <c r="O581" s="117"/>
      <c r="P581" s="117"/>
      <c r="Q581" s="117"/>
      <c r="R581" s="117"/>
      <c r="S581" s="117"/>
      <c r="T581" s="117"/>
      <c r="U581" s="117"/>
      <c r="V581" s="117"/>
      <c r="W581" s="117"/>
      <c r="X581" s="117"/>
      <c r="Y581" s="117"/>
      <c r="Z581" s="117"/>
      <c r="AA581" s="117"/>
      <c r="AB581" s="117"/>
      <c r="AC581" s="117"/>
      <c r="AD581" s="117"/>
      <c r="AE581" s="117"/>
      <c r="AF581" s="117"/>
      <c r="AG581" s="117"/>
      <c r="AH581" s="117"/>
      <c r="AI581" s="117"/>
      <c r="AJ581" s="117"/>
      <c r="AK581" s="117"/>
      <c r="AL581" s="117"/>
      <c r="AM581" s="117"/>
      <c r="AN581" s="117"/>
      <c r="AO581" s="117"/>
      <c r="AP581" s="117"/>
      <c r="AQ581" s="117"/>
      <c r="AR581" s="117"/>
      <c r="AS581" s="117"/>
      <c r="AT581" s="117"/>
      <c r="AU581" s="117"/>
      <c r="AV581" s="117"/>
      <c r="AW581" s="117"/>
      <c r="AX581" s="117"/>
      <c r="AY581" s="117"/>
      <c r="AZ581" s="117"/>
      <c r="BA581" s="117"/>
      <c r="BB581" s="117"/>
      <c r="BC581" s="117"/>
      <c r="BD581" s="117"/>
      <c r="BE581" s="117"/>
      <c r="BF581" s="117"/>
      <c r="BG581" s="117"/>
      <c r="BH581" s="117"/>
      <c r="BI581" s="117"/>
      <c r="BJ581" s="117"/>
      <c r="BK581" s="117"/>
      <c r="BL581" s="117"/>
      <c r="BM581" s="117"/>
      <c r="BN581" s="117"/>
      <c r="BO581" s="117"/>
      <c r="BP581" s="117"/>
      <c r="BQ581" s="117"/>
      <c r="BR581" s="117"/>
      <c r="BS581" s="117"/>
      <c r="BT581" s="117"/>
      <c r="BU581" s="117"/>
      <c r="BV581" s="117"/>
      <c r="BW581" s="117"/>
      <c r="BX581" s="117"/>
      <c r="BY581" s="117"/>
      <c r="BZ581" s="117"/>
      <c r="CA581" s="117"/>
      <c r="CB581" s="117"/>
      <c r="CC581" s="117"/>
      <c r="CD581" s="117"/>
      <c r="CE581" s="117"/>
      <c r="CF581" s="117"/>
      <c r="CG581" s="117"/>
      <c r="CH581" s="117"/>
      <c r="CI581" s="117"/>
      <c r="CJ581" s="117"/>
      <c r="CK581" s="117"/>
      <c r="CL581" s="117"/>
      <c r="CM581" s="117"/>
      <c r="CN581" s="117"/>
      <c r="CO581" s="117"/>
      <c r="CP581" s="117"/>
      <c r="CQ581" s="117"/>
      <c r="CR581" s="117"/>
      <c r="CS581" s="117"/>
      <c r="CT581" s="117"/>
      <c r="CU581" s="117"/>
      <c r="CV581" s="117"/>
      <c r="CW581" s="117"/>
      <c r="CX581" s="117"/>
      <c r="CY581" s="117"/>
      <c r="CZ581" s="117"/>
      <c r="DA581" s="117"/>
      <c r="DB581" s="117"/>
      <c r="DC581" s="117"/>
      <c r="DD581" s="117"/>
      <c r="DE581" s="117"/>
      <c r="DF581" s="117"/>
      <c r="DG581" s="117"/>
      <c r="DH581" s="117"/>
      <c r="DI581" s="117"/>
      <c r="DJ581" s="117"/>
      <c r="DK581" s="117"/>
      <c r="DL581" s="117"/>
      <c r="DM581" s="117"/>
      <c r="DN581" s="117"/>
      <c r="DO581" s="117"/>
      <c r="DP581" s="117"/>
      <c r="DQ581" s="117"/>
      <c r="DR581" s="117"/>
      <c r="DS581" s="117"/>
      <c r="DT581" s="117"/>
      <c r="DU581" s="117"/>
      <c r="DV581" s="117"/>
      <c r="DW581" s="117"/>
      <c r="DX581" s="117"/>
      <c r="DY581" s="117"/>
      <c r="DZ581" s="117"/>
      <c r="EA581" s="117"/>
      <c r="EB581" s="117"/>
      <c r="EC581" s="117"/>
      <c r="ED581" s="117"/>
      <c r="EE581" s="117"/>
      <c r="EF581" s="117"/>
      <c r="EG581" s="117"/>
      <c r="EH581" s="117"/>
      <c r="EI581" s="117"/>
      <c r="EJ581" s="117"/>
      <c r="EK581" s="117"/>
      <c r="EL581" s="117"/>
      <c r="EM581" s="117"/>
      <c r="EN581" s="117"/>
      <c r="EO581" s="117"/>
      <c r="EP581" s="117"/>
      <c r="EQ581" s="117"/>
      <c r="ER581" s="117"/>
      <c r="ES581" s="117"/>
      <c r="ET581" s="117"/>
      <c r="EU581" s="117"/>
      <c r="EV581" s="117"/>
      <c r="EW581" s="117"/>
      <c r="EX581" s="117"/>
      <c r="EY581" s="117"/>
      <c r="EZ581" s="117"/>
      <c r="FA581" s="117"/>
      <c r="FB581" s="117"/>
      <c r="FC581" s="117"/>
      <c r="FD581" s="117"/>
      <c r="FE581" s="117"/>
      <c r="FF581" s="117"/>
      <c r="FG581" s="117"/>
      <c r="FH581" s="117"/>
      <c r="FI581" s="117"/>
      <c r="FJ581" s="117"/>
      <c r="FK581" s="117"/>
      <c r="FL581" s="117"/>
      <c r="FM581" s="117"/>
      <c r="FN581" s="117"/>
      <c r="FO581" s="117"/>
      <c r="FP581" s="117"/>
      <c r="FQ581" s="117"/>
      <c r="FR581" s="117"/>
      <c r="FS581" s="117"/>
      <c r="FT581" s="117"/>
      <c r="FU581" s="117"/>
      <c r="FV581" s="117"/>
      <c r="FW581" s="117"/>
      <c r="FX581" s="117"/>
      <c r="FY581" s="117"/>
      <c r="FZ581" s="117"/>
      <c r="GA581" s="117"/>
      <c r="GB581" s="117"/>
      <c r="GC581" s="117"/>
      <c r="GD581" s="117"/>
      <c r="GE581" s="117"/>
      <c r="GF581" s="117"/>
      <c r="GG581" s="117"/>
      <c r="GH581" s="117"/>
      <c r="GI581" s="117"/>
      <c r="GJ581" s="117"/>
      <c r="GK581" s="117"/>
      <c r="GL581" s="117"/>
      <c r="GM581" s="117"/>
      <c r="GN581" s="117"/>
      <c r="GO581" s="117"/>
      <c r="GP581" s="117"/>
      <c r="GQ581" s="117"/>
      <c r="GR581" s="117"/>
      <c r="GS581" s="117"/>
      <c r="GT581" s="117"/>
      <c r="GU581" s="117"/>
      <c r="GV581" s="117"/>
      <c r="GW581" s="117"/>
      <c r="GX581" s="117"/>
      <c r="GY581" s="117"/>
      <c r="GZ581" s="117"/>
      <c r="HA581" s="117"/>
      <c r="HB581" s="117"/>
      <c r="HC581" s="117"/>
      <c r="HD581" s="117"/>
      <c r="HE581" s="117"/>
      <c r="HF581" s="117"/>
      <c r="HG581" s="117"/>
      <c r="HH581" s="117"/>
      <c r="HI581" s="117"/>
      <c r="HJ581" s="117"/>
      <c r="HK581" s="117"/>
      <c r="HL581" s="117"/>
      <c r="HM581" s="117"/>
      <c r="HN581" s="117"/>
      <c r="HO581" s="117"/>
      <c r="HP581" s="117"/>
      <c r="HQ581" s="117"/>
      <c r="HR581" s="117"/>
      <c r="HS581" s="117"/>
      <c r="HT581" s="117"/>
      <c r="HU581" s="117"/>
      <c r="HV581" s="117"/>
      <c r="HW581" s="117"/>
      <c r="HX581" s="117"/>
      <c r="HY581" s="117"/>
      <c r="HZ581" s="117"/>
      <c r="IA581" s="117"/>
      <c r="IB581" s="117"/>
      <c r="IC581" s="117"/>
      <c r="ID581" s="117"/>
      <c r="IE581" s="117"/>
      <c r="IF581" s="117"/>
      <c r="IG581" s="117"/>
      <c r="IH581" s="117"/>
      <c r="II581" s="117"/>
      <c r="IJ581" s="117"/>
      <c r="IK581" s="117"/>
      <c r="IL581" s="117"/>
      <c r="IM581" s="117"/>
      <c r="IN581" s="117"/>
      <c r="IO581" s="117"/>
      <c r="IP581" s="117"/>
      <c r="IQ581" s="117"/>
      <c r="IR581" s="117"/>
      <c r="IS581" s="117"/>
      <c r="IT581" s="117"/>
      <c r="IU581" s="117"/>
      <c r="IV581" s="117"/>
      <c r="IW581" s="117"/>
    </row>
    <row r="582" customFormat="false" ht="12.75" hidden="false" customHeight="false" outlineLevel="0" collapsed="false">
      <c r="A582" s="117"/>
      <c r="L582" s="117"/>
      <c r="M582" s="117"/>
      <c r="N582" s="117"/>
      <c r="O582" s="117"/>
      <c r="P582" s="117"/>
      <c r="Q582" s="117"/>
      <c r="R582" s="117"/>
      <c r="S582" s="117"/>
      <c r="T582" s="117"/>
      <c r="U582" s="117"/>
      <c r="V582" s="117"/>
      <c r="W582" s="117"/>
      <c r="X582" s="117"/>
      <c r="Y582" s="117"/>
      <c r="Z582" s="117"/>
      <c r="AA582" s="117"/>
      <c r="AB582" s="117"/>
      <c r="AC582" s="117"/>
      <c r="AD582" s="117"/>
      <c r="AE582" s="117"/>
      <c r="AF582" s="117"/>
      <c r="AG582" s="117"/>
      <c r="AH582" s="117"/>
      <c r="AI582" s="117"/>
      <c r="AJ582" s="117"/>
      <c r="AK582" s="117"/>
      <c r="AL582" s="117"/>
      <c r="AM582" s="117"/>
      <c r="AN582" s="117"/>
      <c r="AO582" s="117"/>
      <c r="AP582" s="117"/>
      <c r="AQ582" s="117"/>
      <c r="AR582" s="117"/>
      <c r="AS582" s="117"/>
      <c r="AT582" s="117"/>
      <c r="AU582" s="117"/>
      <c r="AV582" s="117"/>
      <c r="AW582" s="117"/>
      <c r="AX582" s="117"/>
      <c r="AY582" s="117"/>
      <c r="AZ582" s="117"/>
      <c r="BA582" s="117"/>
      <c r="BB582" s="117"/>
      <c r="BC582" s="117"/>
      <c r="BD582" s="117"/>
      <c r="BE582" s="117"/>
      <c r="BF582" s="117"/>
      <c r="BG582" s="117"/>
      <c r="BH582" s="117"/>
      <c r="BI582" s="117"/>
      <c r="BJ582" s="117"/>
      <c r="BK582" s="117"/>
      <c r="BL582" s="117"/>
      <c r="BM582" s="117"/>
      <c r="BN582" s="117"/>
      <c r="BO582" s="117"/>
      <c r="BP582" s="117"/>
      <c r="BQ582" s="117"/>
      <c r="BR582" s="117"/>
      <c r="BS582" s="117"/>
      <c r="BT582" s="117"/>
      <c r="BU582" s="117"/>
      <c r="BV582" s="117"/>
      <c r="BW582" s="117"/>
      <c r="BX582" s="117"/>
      <c r="BY582" s="117"/>
      <c r="BZ582" s="117"/>
      <c r="CA582" s="117"/>
      <c r="CB582" s="117"/>
      <c r="CC582" s="117"/>
      <c r="CD582" s="117"/>
      <c r="CE582" s="117"/>
      <c r="CF582" s="117"/>
      <c r="CG582" s="117"/>
      <c r="CH582" s="117"/>
      <c r="CI582" s="117"/>
      <c r="CJ582" s="117"/>
      <c r="CK582" s="117"/>
      <c r="CL582" s="117"/>
      <c r="CM582" s="117"/>
      <c r="CN582" s="117"/>
      <c r="CO582" s="117"/>
      <c r="CP582" s="117"/>
      <c r="CQ582" s="117"/>
      <c r="CR582" s="117"/>
      <c r="CS582" s="117"/>
      <c r="CT582" s="117"/>
      <c r="CU582" s="117"/>
      <c r="CV582" s="117"/>
      <c r="CW582" s="117"/>
      <c r="CX582" s="117"/>
      <c r="CY582" s="117"/>
      <c r="CZ582" s="117"/>
      <c r="DA582" s="117"/>
      <c r="DB582" s="117"/>
      <c r="DC582" s="117"/>
      <c r="DD582" s="117"/>
      <c r="DE582" s="117"/>
      <c r="DF582" s="117"/>
      <c r="DG582" s="117"/>
      <c r="DH582" s="117"/>
      <c r="DI582" s="117"/>
      <c r="DJ582" s="117"/>
      <c r="DK582" s="117"/>
      <c r="DL582" s="117"/>
      <c r="DM582" s="117"/>
      <c r="DN582" s="117"/>
      <c r="DO582" s="117"/>
      <c r="DP582" s="117"/>
      <c r="DQ582" s="117"/>
      <c r="DR582" s="117"/>
      <c r="DS582" s="117"/>
      <c r="DT582" s="117"/>
      <c r="DU582" s="117"/>
      <c r="DV582" s="117"/>
      <c r="DW582" s="117"/>
      <c r="DX582" s="117"/>
      <c r="DY582" s="117"/>
      <c r="DZ582" s="117"/>
      <c r="EA582" s="117"/>
      <c r="EB582" s="117"/>
      <c r="EC582" s="117"/>
      <c r="ED582" s="117"/>
      <c r="EE582" s="117"/>
      <c r="EF582" s="117"/>
      <c r="EG582" s="117"/>
      <c r="EH582" s="117"/>
      <c r="EI582" s="117"/>
      <c r="EJ582" s="117"/>
      <c r="EK582" s="117"/>
      <c r="EL582" s="117"/>
      <c r="EM582" s="117"/>
      <c r="EN582" s="117"/>
      <c r="EO582" s="117"/>
      <c r="EP582" s="117"/>
      <c r="EQ582" s="117"/>
      <c r="ER582" s="117"/>
      <c r="ES582" s="117"/>
      <c r="ET582" s="117"/>
      <c r="EU582" s="117"/>
      <c r="EV582" s="117"/>
      <c r="EW582" s="117"/>
      <c r="EX582" s="117"/>
      <c r="EY582" s="117"/>
      <c r="EZ582" s="117"/>
      <c r="FA582" s="117"/>
      <c r="FB582" s="117"/>
      <c r="FC582" s="117"/>
      <c r="FD582" s="117"/>
      <c r="FE582" s="117"/>
      <c r="FF582" s="117"/>
      <c r="FG582" s="117"/>
      <c r="FH582" s="117"/>
      <c r="FI582" s="117"/>
      <c r="FJ582" s="117"/>
      <c r="FK582" s="117"/>
      <c r="FL582" s="117"/>
      <c r="FM582" s="117"/>
      <c r="FN582" s="117"/>
      <c r="FO582" s="117"/>
      <c r="FP582" s="117"/>
      <c r="FQ582" s="117"/>
      <c r="FR582" s="117"/>
      <c r="FS582" s="117"/>
      <c r="FT582" s="117"/>
      <c r="FU582" s="117"/>
      <c r="FV582" s="117"/>
      <c r="FW582" s="117"/>
      <c r="FX582" s="117"/>
      <c r="FY582" s="117"/>
      <c r="FZ582" s="117"/>
      <c r="GA582" s="117"/>
      <c r="GB582" s="117"/>
      <c r="GC582" s="117"/>
      <c r="GD582" s="117"/>
      <c r="GE582" s="117"/>
      <c r="GF582" s="117"/>
      <c r="GG582" s="117"/>
      <c r="GH582" s="117"/>
      <c r="GI582" s="117"/>
      <c r="GJ582" s="117"/>
      <c r="GK582" s="117"/>
      <c r="GL582" s="117"/>
      <c r="GM582" s="117"/>
      <c r="GN582" s="117"/>
      <c r="GO582" s="117"/>
      <c r="GP582" s="117"/>
      <c r="GQ582" s="117"/>
      <c r="GR582" s="117"/>
      <c r="GS582" s="117"/>
      <c r="GT582" s="117"/>
      <c r="GU582" s="117"/>
      <c r="GV582" s="117"/>
      <c r="GW582" s="117"/>
      <c r="GX582" s="117"/>
      <c r="GY582" s="117"/>
      <c r="GZ582" s="117"/>
      <c r="HA582" s="117"/>
      <c r="HB582" s="117"/>
      <c r="HC582" s="117"/>
      <c r="HD582" s="117"/>
      <c r="HE582" s="117"/>
      <c r="HF582" s="117"/>
      <c r="HG582" s="117"/>
      <c r="HH582" s="117"/>
      <c r="HI582" s="117"/>
      <c r="HJ582" s="117"/>
      <c r="HK582" s="117"/>
      <c r="HL582" s="117"/>
      <c r="HM582" s="117"/>
      <c r="HN582" s="117"/>
      <c r="HO582" s="117"/>
      <c r="HP582" s="117"/>
      <c r="HQ582" s="117"/>
      <c r="HR582" s="117"/>
      <c r="HS582" s="117"/>
      <c r="HT582" s="117"/>
      <c r="HU582" s="117"/>
      <c r="HV582" s="117"/>
      <c r="HW582" s="117"/>
      <c r="HX582" s="117"/>
      <c r="HY582" s="117"/>
      <c r="HZ582" s="117"/>
      <c r="IA582" s="117"/>
      <c r="IB582" s="117"/>
      <c r="IC582" s="117"/>
      <c r="ID582" s="117"/>
      <c r="IE582" s="117"/>
      <c r="IF582" s="117"/>
      <c r="IG582" s="117"/>
      <c r="IH582" s="117"/>
      <c r="II582" s="117"/>
      <c r="IJ582" s="117"/>
      <c r="IK582" s="117"/>
      <c r="IL582" s="117"/>
      <c r="IM582" s="117"/>
      <c r="IN582" s="117"/>
      <c r="IO582" s="117"/>
      <c r="IP582" s="117"/>
      <c r="IQ582" s="117"/>
      <c r="IR582" s="117"/>
      <c r="IS582" s="117"/>
      <c r="IT582" s="117"/>
      <c r="IU582" s="117"/>
      <c r="IV582" s="117"/>
      <c r="IW582" s="117"/>
    </row>
    <row r="583" customFormat="false" ht="12.75" hidden="false" customHeight="false" outlineLevel="0" collapsed="false">
      <c r="A583" s="117"/>
      <c r="L583" s="117"/>
      <c r="M583" s="117"/>
      <c r="N583" s="117"/>
      <c r="O583" s="117"/>
      <c r="P583" s="117"/>
      <c r="Q583" s="117"/>
      <c r="R583" s="117"/>
      <c r="S583" s="117"/>
      <c r="T583" s="117"/>
      <c r="U583" s="117"/>
      <c r="V583" s="117"/>
      <c r="W583" s="117"/>
      <c r="X583" s="117"/>
      <c r="Y583" s="117"/>
      <c r="Z583" s="117"/>
      <c r="AA583" s="117"/>
      <c r="AB583" s="117"/>
      <c r="AC583" s="117"/>
      <c r="AD583" s="117"/>
      <c r="AE583" s="117"/>
      <c r="AF583" s="117"/>
      <c r="AG583" s="117"/>
      <c r="AH583" s="117"/>
      <c r="AI583" s="117"/>
      <c r="AJ583" s="117"/>
      <c r="AK583" s="117"/>
      <c r="AL583" s="117"/>
      <c r="AM583" s="117"/>
      <c r="AN583" s="117"/>
      <c r="AO583" s="117"/>
      <c r="AP583" s="117"/>
      <c r="AQ583" s="117"/>
      <c r="AR583" s="117"/>
      <c r="AS583" s="117"/>
      <c r="AT583" s="117"/>
      <c r="AU583" s="117"/>
      <c r="AV583" s="117"/>
      <c r="AW583" s="117"/>
      <c r="AX583" s="117"/>
      <c r="AY583" s="117"/>
      <c r="AZ583" s="117"/>
      <c r="BA583" s="117"/>
      <c r="BB583" s="117"/>
      <c r="BC583" s="117"/>
      <c r="BD583" s="117"/>
      <c r="BE583" s="117"/>
      <c r="BF583" s="117"/>
      <c r="BG583" s="117"/>
      <c r="BH583" s="117"/>
      <c r="BI583" s="117"/>
      <c r="BJ583" s="117"/>
      <c r="BK583" s="117"/>
      <c r="BL583" s="117"/>
      <c r="BM583" s="117"/>
      <c r="BN583" s="117"/>
      <c r="BO583" s="117"/>
      <c r="BP583" s="117"/>
      <c r="BQ583" s="117"/>
      <c r="BR583" s="117"/>
      <c r="BS583" s="117"/>
      <c r="BT583" s="117"/>
      <c r="BU583" s="117"/>
      <c r="BV583" s="117"/>
      <c r="BW583" s="117"/>
      <c r="BX583" s="117"/>
      <c r="BY583" s="117"/>
      <c r="BZ583" s="117"/>
      <c r="CA583" s="117"/>
      <c r="CB583" s="117"/>
      <c r="CC583" s="117"/>
      <c r="CD583" s="117"/>
      <c r="CE583" s="117"/>
      <c r="CF583" s="117"/>
      <c r="CG583" s="117"/>
      <c r="CH583" s="117"/>
      <c r="CI583" s="117"/>
      <c r="CJ583" s="117"/>
      <c r="CK583" s="117"/>
      <c r="CL583" s="117"/>
      <c r="CM583" s="117"/>
      <c r="CN583" s="117"/>
      <c r="CO583" s="117"/>
      <c r="CP583" s="117"/>
      <c r="CQ583" s="117"/>
      <c r="CR583" s="117"/>
      <c r="CS583" s="117"/>
      <c r="CT583" s="117"/>
      <c r="CU583" s="117"/>
      <c r="CV583" s="117"/>
      <c r="CW583" s="117"/>
      <c r="CX583" s="117"/>
      <c r="CY583" s="117"/>
      <c r="CZ583" s="117"/>
      <c r="DA583" s="117"/>
      <c r="DB583" s="117"/>
      <c r="DC583" s="117"/>
      <c r="DD583" s="117"/>
      <c r="DE583" s="117"/>
      <c r="DF583" s="117"/>
      <c r="DG583" s="117"/>
      <c r="DH583" s="117"/>
      <c r="DI583" s="117"/>
      <c r="DJ583" s="117"/>
      <c r="DK583" s="117"/>
      <c r="DL583" s="117"/>
      <c r="DM583" s="117"/>
      <c r="DN583" s="117"/>
      <c r="DO583" s="117"/>
      <c r="DP583" s="117"/>
      <c r="DQ583" s="117"/>
      <c r="DR583" s="117"/>
      <c r="DS583" s="117"/>
      <c r="DT583" s="117"/>
      <c r="DU583" s="117"/>
      <c r="DV583" s="117"/>
      <c r="DW583" s="117"/>
      <c r="DX583" s="117"/>
      <c r="DY583" s="117"/>
      <c r="DZ583" s="117"/>
      <c r="EA583" s="117"/>
      <c r="EB583" s="117"/>
      <c r="EC583" s="117"/>
      <c r="ED583" s="117"/>
      <c r="EE583" s="117"/>
      <c r="EF583" s="117"/>
      <c r="EG583" s="117"/>
      <c r="EH583" s="117"/>
      <c r="EI583" s="117"/>
      <c r="EJ583" s="117"/>
      <c r="EK583" s="117"/>
      <c r="EL583" s="117"/>
      <c r="EM583" s="117"/>
      <c r="EN583" s="117"/>
      <c r="EO583" s="117"/>
      <c r="EP583" s="117"/>
      <c r="EQ583" s="117"/>
      <c r="ER583" s="117"/>
      <c r="ES583" s="117"/>
      <c r="ET583" s="117"/>
      <c r="EU583" s="117"/>
      <c r="EV583" s="117"/>
      <c r="EW583" s="117"/>
      <c r="EX583" s="117"/>
      <c r="EY583" s="117"/>
      <c r="EZ583" s="117"/>
      <c r="FA583" s="117"/>
      <c r="FB583" s="117"/>
      <c r="FC583" s="117"/>
      <c r="FD583" s="117"/>
      <c r="FE583" s="117"/>
      <c r="FF583" s="117"/>
      <c r="FG583" s="117"/>
      <c r="FH583" s="117"/>
      <c r="FI583" s="117"/>
      <c r="FJ583" s="117"/>
      <c r="FK583" s="117"/>
      <c r="FL583" s="117"/>
      <c r="FM583" s="117"/>
      <c r="FN583" s="117"/>
      <c r="FO583" s="117"/>
      <c r="FP583" s="117"/>
      <c r="FQ583" s="117"/>
      <c r="FR583" s="117"/>
      <c r="FS583" s="117"/>
      <c r="FT583" s="117"/>
      <c r="FU583" s="117"/>
      <c r="FV583" s="117"/>
      <c r="FW583" s="117"/>
      <c r="FX583" s="117"/>
      <c r="FY583" s="117"/>
      <c r="FZ583" s="117"/>
      <c r="GA583" s="117"/>
      <c r="GB583" s="117"/>
      <c r="GC583" s="117"/>
      <c r="GD583" s="117"/>
      <c r="GE583" s="117"/>
      <c r="GF583" s="117"/>
      <c r="GG583" s="117"/>
      <c r="GH583" s="117"/>
      <c r="GI583" s="117"/>
      <c r="GJ583" s="117"/>
      <c r="GK583" s="117"/>
      <c r="GL583" s="117"/>
      <c r="GM583" s="117"/>
      <c r="GN583" s="117"/>
      <c r="GO583" s="117"/>
      <c r="GP583" s="117"/>
      <c r="GQ583" s="117"/>
      <c r="GR583" s="117"/>
      <c r="GS583" s="117"/>
      <c r="GT583" s="117"/>
      <c r="GU583" s="117"/>
      <c r="GV583" s="117"/>
      <c r="GW583" s="117"/>
      <c r="GX583" s="117"/>
      <c r="GY583" s="117"/>
      <c r="GZ583" s="117"/>
      <c r="HA583" s="117"/>
      <c r="HB583" s="117"/>
      <c r="HC583" s="117"/>
      <c r="HD583" s="117"/>
      <c r="HE583" s="117"/>
      <c r="HF583" s="117"/>
      <c r="HG583" s="117"/>
      <c r="HH583" s="117"/>
      <c r="HI583" s="117"/>
      <c r="HJ583" s="117"/>
      <c r="HK583" s="117"/>
      <c r="HL583" s="117"/>
      <c r="HM583" s="117"/>
      <c r="HN583" s="117"/>
      <c r="HO583" s="117"/>
      <c r="HP583" s="117"/>
      <c r="HQ583" s="117"/>
      <c r="HR583" s="117"/>
      <c r="HS583" s="117"/>
      <c r="HT583" s="117"/>
      <c r="HU583" s="117"/>
      <c r="HV583" s="117"/>
      <c r="HW583" s="117"/>
      <c r="HX583" s="117"/>
      <c r="HY583" s="117"/>
      <c r="HZ583" s="117"/>
      <c r="IA583" s="117"/>
      <c r="IB583" s="117"/>
      <c r="IC583" s="117"/>
      <c r="ID583" s="117"/>
      <c r="IE583" s="117"/>
      <c r="IF583" s="117"/>
      <c r="IG583" s="117"/>
      <c r="IH583" s="117"/>
      <c r="II583" s="117"/>
      <c r="IJ583" s="117"/>
      <c r="IK583" s="117"/>
      <c r="IL583" s="117"/>
      <c r="IM583" s="117"/>
      <c r="IN583" s="117"/>
      <c r="IO583" s="117"/>
      <c r="IP583" s="117"/>
      <c r="IQ583" s="117"/>
      <c r="IR583" s="117"/>
      <c r="IS583" s="117"/>
      <c r="IT583" s="117"/>
      <c r="IU583" s="117"/>
      <c r="IV583" s="117"/>
      <c r="IW583" s="117"/>
    </row>
    <row r="584" customFormat="false" ht="12.75" hidden="false" customHeight="false" outlineLevel="0" collapsed="false">
      <c r="A584" s="117"/>
      <c r="L584" s="117"/>
      <c r="M584" s="117"/>
      <c r="N584" s="117"/>
      <c r="O584" s="117"/>
      <c r="P584" s="117"/>
      <c r="Q584" s="117"/>
      <c r="R584" s="117"/>
      <c r="S584" s="117"/>
      <c r="T584" s="117"/>
      <c r="U584" s="117"/>
      <c r="V584" s="117"/>
      <c r="W584" s="117"/>
      <c r="X584" s="117"/>
      <c r="Y584" s="117"/>
      <c r="Z584" s="117"/>
      <c r="AA584" s="117"/>
      <c r="AB584" s="117"/>
      <c r="AC584" s="117"/>
      <c r="AD584" s="117"/>
      <c r="AE584" s="117"/>
      <c r="AF584" s="117"/>
      <c r="AG584" s="117"/>
      <c r="AH584" s="117"/>
      <c r="AI584" s="117"/>
      <c r="AJ584" s="117"/>
      <c r="AK584" s="117"/>
      <c r="AL584" s="117"/>
      <c r="AM584" s="117"/>
      <c r="AN584" s="117"/>
      <c r="AO584" s="117"/>
      <c r="AP584" s="117"/>
      <c r="AQ584" s="117"/>
      <c r="AR584" s="117"/>
      <c r="AS584" s="117"/>
      <c r="AT584" s="117"/>
      <c r="AU584" s="117"/>
      <c r="AV584" s="117"/>
      <c r="AW584" s="117"/>
      <c r="AX584" s="117"/>
      <c r="AY584" s="117"/>
      <c r="AZ584" s="117"/>
      <c r="BA584" s="117"/>
      <c r="BB584" s="117"/>
      <c r="BC584" s="117"/>
      <c r="BD584" s="117"/>
      <c r="BE584" s="117"/>
      <c r="BF584" s="117"/>
      <c r="BG584" s="117"/>
      <c r="BH584" s="117"/>
      <c r="BI584" s="117"/>
      <c r="BJ584" s="117"/>
      <c r="BK584" s="117"/>
      <c r="BL584" s="117"/>
      <c r="BM584" s="117"/>
      <c r="BN584" s="117"/>
      <c r="BO584" s="117"/>
      <c r="BP584" s="117"/>
      <c r="BQ584" s="117"/>
      <c r="BR584" s="117"/>
      <c r="BS584" s="117"/>
      <c r="BT584" s="117"/>
      <c r="BU584" s="117"/>
      <c r="BV584" s="117"/>
      <c r="BW584" s="117"/>
      <c r="BX584" s="117"/>
      <c r="BY584" s="117"/>
      <c r="BZ584" s="117"/>
      <c r="CA584" s="117"/>
      <c r="CB584" s="117"/>
      <c r="CC584" s="117"/>
      <c r="CD584" s="117"/>
      <c r="CE584" s="117"/>
      <c r="CF584" s="117"/>
      <c r="CG584" s="117"/>
      <c r="CH584" s="117"/>
      <c r="CI584" s="117"/>
      <c r="CJ584" s="117"/>
      <c r="CK584" s="117"/>
      <c r="CL584" s="117"/>
      <c r="CM584" s="117"/>
      <c r="CN584" s="117"/>
      <c r="CO584" s="117"/>
      <c r="CP584" s="117"/>
      <c r="CQ584" s="117"/>
      <c r="CR584" s="117"/>
      <c r="CS584" s="117"/>
      <c r="CT584" s="117"/>
      <c r="CU584" s="117"/>
      <c r="CV584" s="117"/>
      <c r="CW584" s="117"/>
      <c r="CX584" s="117"/>
      <c r="CY584" s="117"/>
      <c r="CZ584" s="117"/>
      <c r="DA584" s="117"/>
      <c r="DB584" s="117"/>
      <c r="DC584" s="117"/>
      <c r="DD584" s="117"/>
      <c r="DE584" s="117"/>
      <c r="DF584" s="117"/>
      <c r="DG584" s="117"/>
      <c r="DH584" s="117"/>
      <c r="DI584" s="117"/>
      <c r="DJ584" s="117"/>
      <c r="DK584" s="117"/>
      <c r="DL584" s="117"/>
      <c r="DM584" s="117"/>
      <c r="DN584" s="117"/>
      <c r="DO584" s="117"/>
      <c r="DP584" s="117"/>
      <c r="DQ584" s="117"/>
      <c r="DR584" s="117"/>
      <c r="DS584" s="117"/>
      <c r="DT584" s="117"/>
      <c r="DU584" s="117"/>
      <c r="DV584" s="117"/>
      <c r="DW584" s="117"/>
      <c r="DX584" s="117"/>
      <c r="DY584" s="117"/>
      <c r="DZ584" s="117"/>
      <c r="EA584" s="117"/>
      <c r="EB584" s="117"/>
      <c r="EC584" s="117"/>
      <c r="ED584" s="117"/>
      <c r="EE584" s="117"/>
      <c r="EF584" s="117"/>
      <c r="EG584" s="117"/>
      <c r="EH584" s="117"/>
      <c r="EI584" s="117"/>
      <c r="EJ584" s="117"/>
      <c r="EK584" s="117"/>
      <c r="EL584" s="117"/>
      <c r="EM584" s="117"/>
      <c r="EN584" s="117"/>
      <c r="EO584" s="117"/>
      <c r="EP584" s="117"/>
      <c r="EQ584" s="117"/>
      <c r="ER584" s="117"/>
      <c r="ES584" s="117"/>
      <c r="ET584" s="117"/>
      <c r="EU584" s="117"/>
      <c r="EV584" s="117"/>
      <c r="EW584" s="117"/>
      <c r="EX584" s="117"/>
      <c r="EY584" s="117"/>
      <c r="EZ584" s="117"/>
      <c r="FA584" s="117"/>
      <c r="FB584" s="117"/>
      <c r="FC584" s="117"/>
      <c r="FD584" s="117"/>
      <c r="FE584" s="117"/>
      <c r="FF584" s="117"/>
      <c r="FG584" s="117"/>
      <c r="FH584" s="117"/>
      <c r="FI584" s="117"/>
      <c r="FJ584" s="117"/>
      <c r="FK584" s="117"/>
      <c r="FL584" s="117"/>
      <c r="FM584" s="117"/>
      <c r="FN584" s="117"/>
      <c r="FO584" s="117"/>
      <c r="FP584" s="117"/>
      <c r="FQ584" s="117"/>
      <c r="FR584" s="117"/>
      <c r="FS584" s="117"/>
      <c r="FT584" s="117"/>
      <c r="FU584" s="117"/>
      <c r="FV584" s="117"/>
      <c r="FW584" s="117"/>
      <c r="FX584" s="117"/>
      <c r="FY584" s="117"/>
      <c r="FZ584" s="117"/>
      <c r="GA584" s="117"/>
      <c r="GB584" s="117"/>
      <c r="GC584" s="117"/>
      <c r="GD584" s="117"/>
      <c r="GE584" s="117"/>
      <c r="GF584" s="117"/>
      <c r="GG584" s="117"/>
      <c r="GH584" s="117"/>
      <c r="GI584" s="117"/>
      <c r="GJ584" s="117"/>
      <c r="GK584" s="117"/>
      <c r="GL584" s="117"/>
      <c r="GM584" s="117"/>
      <c r="GN584" s="117"/>
      <c r="GO584" s="117"/>
      <c r="GP584" s="117"/>
      <c r="GQ584" s="117"/>
      <c r="GR584" s="117"/>
      <c r="GS584" s="117"/>
      <c r="GT584" s="117"/>
      <c r="GU584" s="117"/>
      <c r="GV584" s="117"/>
      <c r="GW584" s="117"/>
      <c r="GX584" s="117"/>
      <c r="GY584" s="117"/>
      <c r="GZ584" s="117"/>
      <c r="HA584" s="117"/>
      <c r="HB584" s="117"/>
      <c r="HC584" s="117"/>
      <c r="HD584" s="117"/>
      <c r="HE584" s="117"/>
      <c r="HF584" s="117"/>
      <c r="HG584" s="117"/>
      <c r="HH584" s="117"/>
      <c r="HI584" s="117"/>
      <c r="HJ584" s="117"/>
      <c r="HK584" s="117"/>
      <c r="HL584" s="117"/>
      <c r="HM584" s="117"/>
      <c r="HN584" s="117"/>
      <c r="HO584" s="117"/>
      <c r="HP584" s="117"/>
      <c r="HQ584" s="117"/>
      <c r="HR584" s="117"/>
      <c r="HS584" s="117"/>
      <c r="HT584" s="117"/>
      <c r="HU584" s="117"/>
      <c r="HV584" s="117"/>
      <c r="HW584" s="117"/>
      <c r="HX584" s="117"/>
      <c r="HY584" s="117"/>
      <c r="HZ584" s="117"/>
      <c r="IA584" s="117"/>
      <c r="IB584" s="117"/>
      <c r="IC584" s="117"/>
      <c r="ID584" s="117"/>
      <c r="IE584" s="117"/>
      <c r="IF584" s="117"/>
      <c r="IG584" s="117"/>
      <c r="IH584" s="117"/>
      <c r="II584" s="117"/>
      <c r="IJ584" s="117"/>
      <c r="IK584" s="117"/>
      <c r="IL584" s="117"/>
      <c r="IM584" s="117"/>
      <c r="IN584" s="117"/>
      <c r="IO584" s="117"/>
      <c r="IP584" s="117"/>
      <c r="IQ584" s="117"/>
      <c r="IR584" s="117"/>
      <c r="IS584" s="117"/>
      <c r="IT584" s="117"/>
      <c r="IU584" s="117"/>
      <c r="IV584" s="117"/>
      <c r="IW584" s="117"/>
    </row>
    <row r="585" customFormat="false" ht="12.75" hidden="false" customHeight="false" outlineLevel="0" collapsed="false">
      <c r="A585" s="117"/>
      <c r="L585" s="117"/>
      <c r="M585" s="117"/>
      <c r="N585" s="117"/>
      <c r="O585" s="117"/>
      <c r="P585" s="117"/>
      <c r="Q585" s="117"/>
      <c r="R585" s="117"/>
      <c r="S585" s="117"/>
      <c r="T585" s="117"/>
      <c r="U585" s="117"/>
      <c r="V585" s="117"/>
      <c r="W585" s="117"/>
      <c r="X585" s="117"/>
      <c r="Y585" s="117"/>
      <c r="Z585" s="117"/>
      <c r="AA585" s="117"/>
      <c r="AB585" s="117"/>
      <c r="AC585" s="117"/>
      <c r="AD585" s="117"/>
      <c r="AE585" s="117"/>
      <c r="AF585" s="117"/>
      <c r="AG585" s="117"/>
      <c r="AH585" s="117"/>
      <c r="AI585" s="117"/>
      <c r="AJ585" s="117"/>
      <c r="AK585" s="117"/>
      <c r="AL585" s="117"/>
      <c r="AM585" s="117"/>
      <c r="AN585" s="117"/>
      <c r="AO585" s="117"/>
      <c r="AP585" s="117"/>
      <c r="AQ585" s="117"/>
      <c r="AR585" s="117"/>
      <c r="AS585" s="117"/>
      <c r="AT585" s="117"/>
      <c r="AU585" s="117"/>
      <c r="AV585" s="117"/>
      <c r="AW585" s="117"/>
      <c r="AX585" s="117"/>
      <c r="AY585" s="117"/>
      <c r="AZ585" s="117"/>
      <c r="BA585" s="117"/>
      <c r="BB585" s="117"/>
      <c r="BC585" s="117"/>
      <c r="BD585" s="117"/>
      <c r="BE585" s="117"/>
      <c r="BF585" s="117"/>
      <c r="BG585" s="117"/>
      <c r="BH585" s="117"/>
      <c r="BI585" s="117"/>
      <c r="BJ585" s="117"/>
      <c r="BK585" s="117"/>
      <c r="BL585" s="117"/>
      <c r="BM585" s="117"/>
      <c r="BN585" s="117"/>
      <c r="BO585" s="117"/>
      <c r="BP585" s="117"/>
      <c r="BQ585" s="117"/>
      <c r="BR585" s="117"/>
      <c r="BS585" s="117"/>
      <c r="BT585" s="117"/>
      <c r="BU585" s="117"/>
      <c r="BV585" s="117"/>
      <c r="BW585" s="117"/>
      <c r="BX585" s="117"/>
      <c r="BY585" s="117"/>
      <c r="BZ585" s="117"/>
      <c r="CA585" s="117"/>
      <c r="CB585" s="117"/>
      <c r="CC585" s="117"/>
      <c r="CD585" s="117"/>
      <c r="CE585" s="117"/>
      <c r="CF585" s="117"/>
      <c r="CG585" s="117"/>
      <c r="CH585" s="117"/>
      <c r="CI585" s="117"/>
      <c r="CJ585" s="117"/>
      <c r="CK585" s="117"/>
      <c r="CL585" s="117"/>
      <c r="CM585" s="117"/>
      <c r="CN585" s="117"/>
      <c r="CO585" s="117"/>
      <c r="CP585" s="117"/>
      <c r="CQ585" s="117"/>
      <c r="CR585" s="117"/>
      <c r="CS585" s="117"/>
      <c r="CT585" s="117"/>
      <c r="CU585" s="117"/>
      <c r="CV585" s="117"/>
      <c r="CW585" s="117"/>
      <c r="CX585" s="117"/>
      <c r="CY585" s="117"/>
      <c r="CZ585" s="117"/>
      <c r="DA585" s="117"/>
      <c r="DB585" s="117"/>
      <c r="DC585" s="117"/>
      <c r="DD585" s="117"/>
      <c r="DE585" s="117"/>
      <c r="DF585" s="117"/>
      <c r="DG585" s="117"/>
      <c r="DH585" s="117"/>
      <c r="DI585" s="117"/>
      <c r="DJ585" s="117"/>
      <c r="DK585" s="117"/>
      <c r="DL585" s="117"/>
      <c r="DM585" s="117"/>
      <c r="DN585" s="117"/>
      <c r="DO585" s="117"/>
      <c r="DP585" s="117"/>
      <c r="DQ585" s="117"/>
      <c r="DR585" s="117"/>
      <c r="DS585" s="117"/>
      <c r="DT585" s="117"/>
      <c r="DU585" s="117"/>
      <c r="DV585" s="117"/>
      <c r="DW585" s="117"/>
      <c r="DX585" s="117"/>
      <c r="DY585" s="117"/>
      <c r="DZ585" s="117"/>
      <c r="EA585" s="117"/>
      <c r="EB585" s="117"/>
      <c r="EC585" s="117"/>
      <c r="ED585" s="117"/>
      <c r="EE585" s="117"/>
      <c r="EF585" s="117"/>
      <c r="EG585" s="117"/>
      <c r="EH585" s="117"/>
      <c r="EI585" s="117"/>
      <c r="EJ585" s="117"/>
      <c r="EK585" s="117"/>
      <c r="EL585" s="117"/>
      <c r="EM585" s="117"/>
      <c r="EN585" s="117"/>
      <c r="EO585" s="117"/>
      <c r="EP585" s="117"/>
      <c r="EQ585" s="117"/>
      <c r="ER585" s="117"/>
      <c r="ES585" s="117"/>
      <c r="ET585" s="117"/>
      <c r="EU585" s="117"/>
      <c r="EV585" s="117"/>
      <c r="EW585" s="117"/>
      <c r="EX585" s="117"/>
      <c r="EY585" s="117"/>
      <c r="EZ585" s="117"/>
      <c r="FA585" s="117"/>
      <c r="FB585" s="117"/>
      <c r="FC585" s="117"/>
      <c r="FD585" s="117"/>
      <c r="FE585" s="117"/>
      <c r="FF585" s="117"/>
      <c r="FG585" s="117"/>
      <c r="FH585" s="117"/>
      <c r="FI585" s="117"/>
      <c r="FJ585" s="117"/>
      <c r="FK585" s="117"/>
      <c r="FL585" s="117"/>
      <c r="FM585" s="117"/>
      <c r="FN585" s="117"/>
      <c r="FO585" s="117"/>
      <c r="FP585" s="117"/>
      <c r="FQ585" s="117"/>
      <c r="FR585" s="117"/>
      <c r="FS585" s="117"/>
      <c r="FT585" s="117"/>
      <c r="FU585" s="117"/>
      <c r="FV585" s="117"/>
      <c r="FW585" s="117"/>
      <c r="FX585" s="117"/>
      <c r="FY585" s="117"/>
      <c r="FZ585" s="117"/>
      <c r="GA585" s="117"/>
      <c r="GB585" s="117"/>
      <c r="GC585" s="117"/>
      <c r="GD585" s="117"/>
      <c r="GE585" s="117"/>
      <c r="GF585" s="117"/>
      <c r="GG585" s="117"/>
      <c r="GH585" s="117"/>
      <c r="GI585" s="117"/>
      <c r="GJ585" s="117"/>
      <c r="GK585" s="117"/>
      <c r="GL585" s="117"/>
      <c r="GM585" s="117"/>
      <c r="GN585" s="117"/>
      <c r="GO585" s="117"/>
      <c r="GP585" s="117"/>
      <c r="GQ585" s="117"/>
      <c r="GR585" s="117"/>
      <c r="GS585" s="117"/>
      <c r="GT585" s="117"/>
      <c r="GU585" s="117"/>
      <c r="GV585" s="117"/>
      <c r="GW585" s="117"/>
      <c r="GX585" s="117"/>
      <c r="GY585" s="117"/>
      <c r="GZ585" s="117"/>
      <c r="HA585" s="117"/>
      <c r="HB585" s="117"/>
      <c r="HC585" s="117"/>
      <c r="HD585" s="117"/>
      <c r="HE585" s="117"/>
      <c r="HF585" s="117"/>
      <c r="HG585" s="117"/>
      <c r="HH585" s="117"/>
      <c r="HI585" s="117"/>
      <c r="HJ585" s="117"/>
      <c r="HK585" s="117"/>
      <c r="HL585" s="117"/>
      <c r="HM585" s="117"/>
      <c r="HN585" s="117"/>
      <c r="HO585" s="117"/>
      <c r="HP585" s="117"/>
      <c r="HQ585" s="117"/>
      <c r="HR585" s="117"/>
      <c r="HS585" s="117"/>
      <c r="HT585" s="117"/>
      <c r="HU585" s="117"/>
      <c r="HV585" s="117"/>
      <c r="HW585" s="117"/>
      <c r="HX585" s="117"/>
      <c r="HY585" s="117"/>
      <c r="HZ585" s="117"/>
      <c r="IA585" s="117"/>
      <c r="IB585" s="117"/>
      <c r="IC585" s="117"/>
      <c r="ID585" s="117"/>
      <c r="IE585" s="117"/>
      <c r="IF585" s="117"/>
      <c r="IG585" s="117"/>
      <c r="IH585" s="117"/>
      <c r="II585" s="117"/>
      <c r="IJ585" s="117"/>
      <c r="IK585" s="117"/>
      <c r="IL585" s="117"/>
      <c r="IM585" s="117"/>
      <c r="IN585" s="117"/>
      <c r="IO585" s="117"/>
      <c r="IP585" s="117"/>
      <c r="IQ585" s="117"/>
      <c r="IR585" s="117"/>
      <c r="IS585" s="117"/>
      <c r="IT585" s="117"/>
      <c r="IU585" s="117"/>
      <c r="IV585" s="117"/>
      <c r="IW585" s="1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0">
              <controlPr defaultSize="0" print="false" autoFill="0" autoPict="0" macro="general.initCurveValue">
                <anchor moveWithCells="true" sizeWithCells="false">
                  <from>
                    <xdr:col>2</xdr:col>
                    <xdr:colOff>60480</xdr:colOff>
                    <xdr:row>0</xdr:row>
                    <xdr:rowOff>28440</xdr:rowOff>
                  </from>
                  <to>
                    <xdr:col>4</xdr:col>
                    <xdr:colOff>232560</xdr:colOff>
                    <xdr:row>1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58" activePane="bottomRight" state="frozen"/>
      <selection pane="topLeft" activeCell="A1" activeCellId="0" sqref="A1"/>
      <selection pane="topRight" activeCell="B1" activeCellId="0" sqref="B1"/>
      <selection pane="bottomLeft" activeCell="A58" activeCellId="0" sqref="A58"/>
      <selection pane="bottomRigh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0.56"/>
    <col collapsed="false" customWidth="true" hidden="false" outlineLevel="0" max="3" min="3" style="0" width="11.28"/>
    <col collapsed="false" customWidth="true" hidden="false" outlineLevel="0" max="5" min="5" style="0" width="12.14"/>
    <col collapsed="false" customWidth="true" hidden="false" outlineLevel="0" max="6" min="6" style="0" width="12.28"/>
    <col collapsed="false" customWidth="true" hidden="false" outlineLevel="0" max="7" min="7" style="130" width="18.28"/>
    <col collapsed="false" customWidth="true" hidden="false" outlineLevel="0" max="8" min="8" style="130" width="17.7"/>
    <col collapsed="false" customWidth="true" hidden="false" outlineLevel="0" max="9" min="9" style="131" width="68.85"/>
    <col collapsed="false" customWidth="true" hidden="false" outlineLevel="0" max="10" min="10" style="0" width="13.7"/>
  </cols>
  <sheetData>
    <row r="1" customFormat="false" ht="18" hidden="false" customHeight="true" outlineLevel="0" collapsed="false">
      <c r="A1" s="132" t="s">
        <v>124</v>
      </c>
      <c r="B1" s="132"/>
      <c r="C1" s="132"/>
      <c r="D1" s="132"/>
      <c r="E1" s="132"/>
    </row>
    <row r="2" customFormat="false" ht="15" hidden="false" customHeight="true" outlineLevel="0" collapsed="false">
      <c r="A2" s="133" t="s">
        <v>125</v>
      </c>
      <c r="B2" s="106" t="n">
        <v>36886</v>
      </c>
    </row>
    <row r="3" customFormat="false" ht="15.75" hidden="false" customHeight="true" outlineLevel="0" collapsed="false">
      <c r="A3" s="134" t="s">
        <v>126</v>
      </c>
      <c r="B3" s="134" t="s">
        <v>127</v>
      </c>
      <c r="C3" s="134" t="s">
        <v>128</v>
      </c>
      <c r="D3" s="134" t="s">
        <v>129</v>
      </c>
      <c r="E3" s="134" t="s">
        <v>130</v>
      </c>
      <c r="F3" s="134" t="s">
        <v>131</v>
      </c>
      <c r="G3" s="135" t="s">
        <v>132</v>
      </c>
      <c r="H3" s="135" t="s">
        <v>133</v>
      </c>
      <c r="I3" s="136" t="s">
        <v>134</v>
      </c>
      <c r="J3" s="134"/>
    </row>
    <row r="4" customFormat="false" ht="15" hidden="false" customHeight="true" outlineLevel="0" collapsed="false">
      <c r="A4" s="0" t="s">
        <v>87</v>
      </c>
      <c r="B4" s="0" t="s">
        <v>135</v>
      </c>
      <c r="C4" s="0" t="s">
        <v>136</v>
      </c>
      <c r="D4" s="106"/>
      <c r="F4" s="0" t="n">
        <v>2278678</v>
      </c>
      <c r="G4" s="130" t="s">
        <v>137</v>
      </c>
      <c r="I4" s="137" t="s">
        <v>138</v>
      </c>
    </row>
    <row r="5" customFormat="false" ht="12.75" hidden="false" customHeight="false" outlineLevel="0" collapsed="false">
      <c r="A5" s="0" t="s">
        <v>87</v>
      </c>
      <c r="B5" s="0" t="s">
        <v>139</v>
      </c>
      <c r="C5" s="0" t="s">
        <v>136</v>
      </c>
      <c r="D5" s="106"/>
      <c r="F5" s="0" t="n">
        <v>2278680</v>
      </c>
      <c r="G5" s="130" t="s">
        <v>137</v>
      </c>
      <c r="I5" s="137" t="s">
        <v>138</v>
      </c>
    </row>
    <row r="6" customFormat="false" ht="12.75" hidden="false" customHeight="false" outlineLevel="0" collapsed="false">
      <c r="A6" s="0" t="s">
        <v>88</v>
      </c>
      <c r="B6" s="0" t="s">
        <v>135</v>
      </c>
      <c r="C6" s="0" t="s">
        <v>136</v>
      </c>
      <c r="D6" s="106"/>
      <c r="F6" s="0" t="n">
        <v>2278682</v>
      </c>
      <c r="G6" s="130" t="s">
        <v>137</v>
      </c>
      <c r="I6" s="137" t="s">
        <v>138</v>
      </c>
    </row>
    <row r="7" customFormat="false" ht="12.75" hidden="false" customHeight="false" outlineLevel="0" collapsed="false">
      <c r="A7" s="0" t="s">
        <v>88</v>
      </c>
      <c r="B7" s="0" t="s">
        <v>139</v>
      </c>
      <c r="C7" s="0" t="s">
        <v>136</v>
      </c>
      <c r="D7" s="106"/>
      <c r="F7" s="0" t="n">
        <v>2278684</v>
      </c>
      <c r="G7" s="130" t="s">
        <v>137</v>
      </c>
      <c r="I7" s="137" t="s">
        <v>138</v>
      </c>
    </row>
    <row r="8" customFormat="false" ht="12.75" hidden="false" customHeight="false" outlineLevel="0" collapsed="false">
      <c r="A8" s="0" t="s">
        <v>89</v>
      </c>
      <c r="B8" s="0" t="s">
        <v>135</v>
      </c>
      <c r="C8" s="0" t="s">
        <v>136</v>
      </c>
      <c r="D8" s="106"/>
      <c r="F8" s="0" t="n">
        <v>2278686</v>
      </c>
      <c r="G8" s="130" t="s">
        <v>137</v>
      </c>
      <c r="I8" s="131" t="s">
        <v>138</v>
      </c>
    </row>
    <row r="9" customFormat="false" ht="12.75" hidden="false" customHeight="false" outlineLevel="0" collapsed="false">
      <c r="A9" s="0" t="s">
        <v>89</v>
      </c>
      <c r="B9" s="0" t="s">
        <v>139</v>
      </c>
      <c r="C9" s="0" t="s">
        <v>136</v>
      </c>
      <c r="D9" s="106"/>
      <c r="F9" s="0" t="n">
        <v>2278688</v>
      </c>
      <c r="G9" s="130" t="s">
        <v>137</v>
      </c>
      <c r="I9" s="131" t="s">
        <v>138</v>
      </c>
    </row>
    <row r="10" customFormat="false" ht="12.75" hidden="false" customHeight="false" outlineLevel="0" collapsed="false">
      <c r="A10" s="0" t="s">
        <v>90</v>
      </c>
      <c r="B10" s="0" t="s">
        <v>135</v>
      </c>
      <c r="C10" s="0" t="s">
        <v>136</v>
      </c>
      <c r="D10" s="106"/>
      <c r="F10" s="0" t="n">
        <v>2278691</v>
      </c>
      <c r="G10" s="130" t="s">
        <v>137</v>
      </c>
      <c r="I10" s="131" t="s">
        <v>138</v>
      </c>
    </row>
    <row r="11" customFormat="false" ht="12.75" hidden="false" customHeight="false" outlineLevel="0" collapsed="false">
      <c r="A11" s="0" t="s">
        <v>90</v>
      </c>
      <c r="B11" s="0" t="s">
        <v>139</v>
      </c>
      <c r="C11" s="0" t="s">
        <v>136</v>
      </c>
      <c r="D11" s="106"/>
      <c r="F11" s="0" t="n">
        <v>2278693</v>
      </c>
      <c r="G11" s="130" t="s">
        <v>137</v>
      </c>
      <c r="I11" s="131" t="s">
        <v>138</v>
      </c>
    </row>
    <row r="12" customFormat="false" ht="12.75" hidden="false" customHeight="false" outlineLevel="0" collapsed="false">
      <c r="A12" s="0" t="s">
        <v>51</v>
      </c>
      <c r="B12" s="0" t="s">
        <v>135</v>
      </c>
      <c r="C12" s="0" t="s">
        <v>136</v>
      </c>
      <c r="D12" s="106"/>
      <c r="F12" s="0" t="n">
        <v>2278695</v>
      </c>
      <c r="G12" s="130" t="s">
        <v>137</v>
      </c>
      <c r="I12" s="131" t="s">
        <v>138</v>
      </c>
    </row>
    <row r="13" customFormat="false" ht="12.75" hidden="false" customHeight="false" outlineLevel="0" collapsed="false">
      <c r="A13" s="0" t="s">
        <v>51</v>
      </c>
      <c r="B13" s="0" t="s">
        <v>139</v>
      </c>
      <c r="C13" s="0" t="s">
        <v>136</v>
      </c>
      <c r="D13" s="106"/>
      <c r="F13" s="0" t="n">
        <v>2278697</v>
      </c>
      <c r="G13" s="130" t="s">
        <v>137</v>
      </c>
      <c r="I13" s="131" t="s">
        <v>138</v>
      </c>
    </row>
    <row r="14" customFormat="false" ht="12.75" hidden="false" customHeight="false" outlineLevel="0" collapsed="false">
      <c r="A14" s="0" t="s">
        <v>52</v>
      </c>
      <c r="B14" s="0" t="s">
        <v>135</v>
      </c>
      <c r="C14" s="0" t="s">
        <v>136</v>
      </c>
      <c r="D14" s="106"/>
      <c r="F14" s="0" t="n">
        <v>2278699</v>
      </c>
      <c r="G14" s="130" t="s">
        <v>137</v>
      </c>
      <c r="I14" s="131" t="s">
        <v>138</v>
      </c>
    </row>
    <row r="15" customFormat="false" ht="12.75" hidden="false" customHeight="false" outlineLevel="0" collapsed="false">
      <c r="A15" s="0" t="s">
        <v>52</v>
      </c>
      <c r="B15" s="0" t="s">
        <v>139</v>
      </c>
      <c r="C15" s="0" t="s">
        <v>136</v>
      </c>
      <c r="D15" s="106"/>
      <c r="F15" s="0" t="n">
        <v>2278701</v>
      </c>
      <c r="G15" s="130" t="s">
        <v>137</v>
      </c>
      <c r="I15" s="131" t="s">
        <v>138</v>
      </c>
    </row>
    <row r="16" customFormat="false" ht="12.75" hidden="false" customHeight="false" outlineLevel="0" collapsed="false">
      <c r="A16" s="0" t="s">
        <v>53</v>
      </c>
      <c r="B16" s="0" t="s">
        <v>135</v>
      </c>
      <c r="C16" s="0" t="s">
        <v>136</v>
      </c>
      <c r="D16" s="106"/>
      <c r="F16" s="0" t="n">
        <v>2278703</v>
      </c>
      <c r="G16" s="130" t="s">
        <v>137</v>
      </c>
      <c r="I16" s="131" t="s">
        <v>138</v>
      </c>
    </row>
    <row r="17" customFormat="false" ht="12.75" hidden="false" customHeight="false" outlineLevel="0" collapsed="false">
      <c r="A17" s="0" t="s">
        <v>53</v>
      </c>
      <c r="B17" s="0" t="s">
        <v>139</v>
      </c>
      <c r="C17" s="0" t="s">
        <v>136</v>
      </c>
      <c r="D17" s="106"/>
      <c r="F17" s="0" t="n">
        <v>2278704</v>
      </c>
      <c r="G17" s="130" t="s">
        <v>137</v>
      </c>
      <c r="I17" s="131" t="s">
        <v>138</v>
      </c>
    </row>
    <row r="18" customFormat="false" ht="12.75" hidden="false" customHeight="false" outlineLevel="0" collapsed="false">
      <c r="A18" s="0" t="s">
        <v>91</v>
      </c>
      <c r="B18" s="0" t="s">
        <v>135</v>
      </c>
      <c r="C18" s="0" t="s">
        <v>136</v>
      </c>
      <c r="D18" s="106"/>
      <c r="F18" s="0" t="n">
        <v>2278707</v>
      </c>
      <c r="G18" s="130" t="s">
        <v>137</v>
      </c>
      <c r="I18" s="131" t="s">
        <v>138</v>
      </c>
    </row>
    <row r="19" customFormat="false" ht="12.75" hidden="false" customHeight="false" outlineLevel="0" collapsed="false">
      <c r="A19" s="0" t="s">
        <v>91</v>
      </c>
      <c r="B19" s="0" t="s">
        <v>139</v>
      </c>
      <c r="C19" s="0" t="s">
        <v>136</v>
      </c>
      <c r="D19" s="106"/>
      <c r="F19" s="0" t="n">
        <v>2278709</v>
      </c>
      <c r="G19" s="130" t="s">
        <v>137</v>
      </c>
      <c r="I19" s="131" t="s">
        <v>138</v>
      </c>
    </row>
    <row r="20" customFormat="false" ht="12.75" hidden="false" customHeight="false" outlineLevel="0" collapsed="false">
      <c r="A20" s="0" t="s">
        <v>92</v>
      </c>
      <c r="B20" s="0" t="s">
        <v>135</v>
      </c>
      <c r="C20" s="0" t="s">
        <v>136</v>
      </c>
      <c r="D20" s="106"/>
      <c r="F20" s="0" t="n">
        <v>2278711</v>
      </c>
      <c r="G20" s="130" t="s">
        <v>137</v>
      </c>
      <c r="I20" s="131" t="s">
        <v>138</v>
      </c>
    </row>
    <row r="21" customFormat="false" ht="12.75" hidden="false" customHeight="false" outlineLevel="0" collapsed="false">
      <c r="A21" s="0" t="s">
        <v>92</v>
      </c>
      <c r="B21" s="0" t="s">
        <v>139</v>
      </c>
      <c r="C21" s="0" t="s">
        <v>136</v>
      </c>
      <c r="D21" s="106"/>
      <c r="F21" s="0" t="n">
        <v>2278713</v>
      </c>
      <c r="G21" s="130" t="s">
        <v>137</v>
      </c>
      <c r="I21" s="131" t="s">
        <v>138</v>
      </c>
    </row>
    <row r="22" customFormat="false" ht="12.75" hidden="false" customHeight="false" outlineLevel="0" collapsed="false">
      <c r="A22" s="0" t="s">
        <v>93</v>
      </c>
      <c r="B22" s="0" t="s">
        <v>135</v>
      </c>
      <c r="C22" s="0" t="s">
        <v>136</v>
      </c>
      <c r="D22" s="106"/>
      <c r="F22" s="0" t="n">
        <v>2278715</v>
      </c>
      <c r="G22" s="130" t="s">
        <v>137</v>
      </c>
      <c r="I22" s="131" t="s">
        <v>138</v>
      </c>
    </row>
    <row r="23" customFormat="false" ht="12.75" hidden="false" customHeight="false" outlineLevel="0" collapsed="false">
      <c r="A23" s="0" t="s">
        <v>93</v>
      </c>
      <c r="B23" s="0" t="s">
        <v>139</v>
      </c>
      <c r="C23" s="0" t="s">
        <v>136</v>
      </c>
      <c r="D23" s="106"/>
      <c r="F23" s="0" t="n">
        <v>2278717</v>
      </c>
      <c r="G23" s="130" t="s">
        <v>137</v>
      </c>
      <c r="I23" s="131" t="s">
        <v>138</v>
      </c>
    </row>
    <row r="24" customFormat="false" ht="12.75" hidden="false" customHeight="false" outlineLevel="0" collapsed="false">
      <c r="A24" s="0" t="s">
        <v>50</v>
      </c>
      <c r="B24" s="0" t="s">
        <v>135</v>
      </c>
      <c r="C24" s="0" t="s">
        <v>136</v>
      </c>
      <c r="D24" s="106"/>
      <c r="F24" s="0" t="n">
        <v>2278719</v>
      </c>
      <c r="G24" s="130" t="s">
        <v>137</v>
      </c>
      <c r="I24" s="131" t="s">
        <v>138</v>
      </c>
    </row>
    <row r="25" customFormat="false" ht="12.75" hidden="false" customHeight="false" outlineLevel="0" collapsed="false">
      <c r="A25" s="0" t="s">
        <v>50</v>
      </c>
      <c r="B25" s="0" t="s">
        <v>139</v>
      </c>
      <c r="C25" s="0" t="s">
        <v>136</v>
      </c>
      <c r="D25" s="106"/>
      <c r="F25" s="0" t="n">
        <v>2278720</v>
      </c>
      <c r="G25" s="130" t="s">
        <v>137</v>
      </c>
      <c r="I25" s="131" t="s">
        <v>138</v>
      </c>
    </row>
    <row r="26" customFormat="false" ht="12.75" hidden="false" customHeight="false" outlineLevel="0" collapsed="false">
      <c r="A26" s="0" t="s">
        <v>94</v>
      </c>
      <c r="B26" s="0" t="s">
        <v>135</v>
      </c>
      <c r="C26" s="0" t="s">
        <v>136</v>
      </c>
      <c r="D26" s="106"/>
      <c r="F26" s="0" t="n">
        <v>2278722</v>
      </c>
      <c r="G26" s="130" t="s">
        <v>137</v>
      </c>
      <c r="I26" s="131" t="s">
        <v>138</v>
      </c>
    </row>
    <row r="27" customFormat="false" ht="12.75" hidden="false" customHeight="false" outlineLevel="0" collapsed="false">
      <c r="A27" s="0" t="s">
        <v>94</v>
      </c>
      <c r="B27" s="0" t="s">
        <v>139</v>
      </c>
      <c r="C27" s="0" t="s">
        <v>136</v>
      </c>
      <c r="D27" s="106"/>
      <c r="F27" s="0" t="n">
        <v>2278723</v>
      </c>
      <c r="G27" s="130" t="s">
        <v>137</v>
      </c>
      <c r="I27" s="131" t="s">
        <v>138</v>
      </c>
    </row>
    <row r="28" customFormat="false" ht="12.75" hidden="false" customHeight="false" outlineLevel="0" collapsed="false">
      <c r="A28" s="0" t="s">
        <v>95</v>
      </c>
      <c r="B28" s="0" t="s">
        <v>135</v>
      </c>
      <c r="C28" s="0" t="s">
        <v>136</v>
      </c>
      <c r="D28" s="106"/>
      <c r="F28" s="0" t="n">
        <v>2278724</v>
      </c>
      <c r="G28" s="130" t="s">
        <v>137</v>
      </c>
      <c r="I28" s="131" t="s">
        <v>138</v>
      </c>
    </row>
    <row r="29" customFormat="false" ht="12.75" hidden="false" customHeight="false" outlineLevel="0" collapsed="false">
      <c r="A29" s="0" t="s">
        <v>95</v>
      </c>
      <c r="B29" s="0" t="s">
        <v>139</v>
      </c>
      <c r="C29" s="0" t="s">
        <v>136</v>
      </c>
      <c r="D29" s="106"/>
      <c r="F29" s="0" t="n">
        <v>2278725</v>
      </c>
      <c r="G29" s="130" t="s">
        <v>137</v>
      </c>
      <c r="I29" s="131" t="s">
        <v>138</v>
      </c>
    </row>
    <row r="30" customFormat="false" ht="12.75" hidden="false" customHeight="false" outlineLevel="0" collapsed="false">
      <c r="A30" s="0" t="s">
        <v>49</v>
      </c>
      <c r="B30" s="0" t="s">
        <v>135</v>
      </c>
      <c r="C30" s="0" t="s">
        <v>136</v>
      </c>
      <c r="D30" s="106"/>
      <c r="F30" s="0" t="n">
        <v>2278726</v>
      </c>
      <c r="G30" s="130" t="s">
        <v>137</v>
      </c>
      <c r="I30" s="131" t="s">
        <v>138</v>
      </c>
    </row>
    <row r="31" customFormat="false" ht="12.75" hidden="false" customHeight="false" outlineLevel="0" collapsed="false">
      <c r="A31" s="0" t="s">
        <v>49</v>
      </c>
      <c r="B31" s="0" t="s">
        <v>139</v>
      </c>
      <c r="C31" s="0" t="s">
        <v>136</v>
      </c>
      <c r="D31" s="106"/>
      <c r="F31" s="0" t="n">
        <v>2278727</v>
      </c>
      <c r="G31" s="130" t="s">
        <v>137</v>
      </c>
      <c r="I31" s="131" t="s">
        <v>138</v>
      </c>
    </row>
    <row r="32" customFormat="false" ht="12.75" hidden="false" customHeight="false" outlineLevel="0" collapsed="false">
      <c r="A32" s="0" t="s">
        <v>96</v>
      </c>
      <c r="B32" s="0" t="s">
        <v>135</v>
      </c>
      <c r="C32" s="0" t="s">
        <v>136</v>
      </c>
      <c r="D32" s="106"/>
      <c r="F32" s="0" t="n">
        <v>2278728</v>
      </c>
      <c r="G32" s="130" t="s">
        <v>137</v>
      </c>
      <c r="I32" s="131" t="s">
        <v>138</v>
      </c>
    </row>
    <row r="33" customFormat="false" ht="12.75" hidden="false" customHeight="false" outlineLevel="0" collapsed="false">
      <c r="A33" s="0" t="s">
        <v>96</v>
      </c>
      <c r="B33" s="0" t="s">
        <v>139</v>
      </c>
      <c r="C33" s="0" t="s">
        <v>136</v>
      </c>
      <c r="D33" s="106"/>
      <c r="F33" s="0" t="n">
        <v>2278729</v>
      </c>
      <c r="G33" s="130" t="s">
        <v>137</v>
      </c>
      <c r="I33" s="131" t="s">
        <v>138</v>
      </c>
    </row>
    <row r="34" customFormat="false" ht="12.75" hidden="false" customHeight="false" outlineLevel="0" collapsed="false">
      <c r="A34" s="0" t="s">
        <v>97</v>
      </c>
      <c r="B34" s="0" t="s">
        <v>135</v>
      </c>
      <c r="C34" s="0" t="s">
        <v>136</v>
      </c>
      <c r="D34" s="106"/>
      <c r="F34" s="0" t="n">
        <v>2278730</v>
      </c>
      <c r="G34" s="130" t="s">
        <v>137</v>
      </c>
      <c r="I34" s="131" t="s">
        <v>138</v>
      </c>
    </row>
    <row r="35" customFormat="false" ht="12.75" hidden="false" customHeight="false" outlineLevel="0" collapsed="false">
      <c r="A35" s="0" t="s">
        <v>97</v>
      </c>
      <c r="B35" s="0" t="s">
        <v>139</v>
      </c>
      <c r="C35" s="0" t="s">
        <v>136</v>
      </c>
      <c r="D35" s="106"/>
      <c r="F35" s="0" t="n">
        <v>2278731</v>
      </c>
      <c r="G35" s="130" t="s">
        <v>137</v>
      </c>
      <c r="I35" s="131" t="s">
        <v>138</v>
      </c>
    </row>
    <row r="36" customFormat="false" ht="12.75" hidden="false" customHeight="false" outlineLevel="0" collapsed="false">
      <c r="A36" s="0" t="s">
        <v>98</v>
      </c>
      <c r="B36" s="0" t="s">
        <v>135</v>
      </c>
      <c r="C36" s="0" t="s">
        <v>136</v>
      </c>
      <c r="D36" s="106"/>
      <c r="F36" s="0" t="n">
        <v>2278732</v>
      </c>
      <c r="G36" s="130" t="s">
        <v>137</v>
      </c>
      <c r="I36" s="131" t="s">
        <v>138</v>
      </c>
    </row>
    <row r="37" customFormat="false" ht="12.75" hidden="false" customHeight="false" outlineLevel="0" collapsed="false">
      <c r="A37" s="0" t="s">
        <v>99</v>
      </c>
      <c r="B37" s="0" t="s">
        <v>135</v>
      </c>
      <c r="C37" s="0" t="s">
        <v>136</v>
      </c>
      <c r="D37" s="106"/>
      <c r="F37" s="0" t="n">
        <v>2278733</v>
      </c>
      <c r="G37" s="130" t="s">
        <v>137</v>
      </c>
      <c r="I37" s="131" t="s">
        <v>138</v>
      </c>
    </row>
    <row r="38" customFormat="false" ht="12.75" hidden="false" customHeight="false" outlineLevel="0" collapsed="false">
      <c r="A38" s="0" t="s">
        <v>48</v>
      </c>
      <c r="B38" s="0" t="s">
        <v>135</v>
      </c>
      <c r="C38" s="0" t="s">
        <v>136</v>
      </c>
      <c r="D38" s="106"/>
      <c r="F38" s="0" t="n">
        <v>2278734</v>
      </c>
      <c r="G38" s="130" t="s">
        <v>137</v>
      </c>
      <c r="I38" s="131" t="s">
        <v>138</v>
      </c>
    </row>
    <row r="39" customFormat="false" ht="12.75" hidden="false" customHeight="false" outlineLevel="0" collapsed="false">
      <c r="A39" s="0" t="s">
        <v>140</v>
      </c>
      <c r="B39" s="0" t="s">
        <v>135</v>
      </c>
      <c r="C39" s="0" t="s">
        <v>136</v>
      </c>
      <c r="D39" s="106"/>
      <c r="F39" s="0" t="n">
        <v>2278735</v>
      </c>
      <c r="G39" s="130" t="s">
        <v>137</v>
      </c>
      <c r="I39" s="131" t="s">
        <v>138</v>
      </c>
    </row>
    <row r="40" customFormat="false" ht="12.75" hidden="false" customHeight="false" outlineLevel="0" collapsed="false">
      <c r="A40" s="0" t="s">
        <v>140</v>
      </c>
      <c r="B40" s="0" t="s">
        <v>139</v>
      </c>
      <c r="C40" s="0" t="s">
        <v>136</v>
      </c>
      <c r="D40" s="106"/>
      <c r="F40" s="0" t="n">
        <v>2278736</v>
      </c>
      <c r="G40" s="130" t="s">
        <v>137</v>
      </c>
      <c r="I40" s="131" t="s">
        <v>138</v>
      </c>
    </row>
    <row r="41" customFormat="false" ht="12.75" hidden="false" customHeight="false" outlineLevel="0" collapsed="false">
      <c r="A41" s="0" t="s">
        <v>58</v>
      </c>
      <c r="B41" s="0" t="s">
        <v>135</v>
      </c>
      <c r="C41" s="0" t="s">
        <v>136</v>
      </c>
      <c r="D41" s="106"/>
      <c r="F41" s="0" t="n">
        <v>2278737</v>
      </c>
      <c r="G41" s="130" t="s">
        <v>137</v>
      </c>
      <c r="I41" s="131" t="s">
        <v>138</v>
      </c>
    </row>
    <row r="42" customFormat="false" ht="12.75" hidden="false" customHeight="false" outlineLevel="0" collapsed="false">
      <c r="A42" s="0" t="s">
        <v>58</v>
      </c>
      <c r="B42" s="0" t="s">
        <v>139</v>
      </c>
      <c r="C42" s="0" t="s">
        <v>136</v>
      </c>
      <c r="D42" s="106"/>
      <c r="F42" s="0" t="n">
        <v>2278738</v>
      </c>
      <c r="G42" s="130" t="s">
        <v>137</v>
      </c>
      <c r="I42" s="131" t="s">
        <v>138</v>
      </c>
    </row>
    <row r="43" customFormat="false" ht="12.75" hidden="false" customHeight="false" outlineLevel="0" collapsed="false">
      <c r="A43" s="0" t="s">
        <v>59</v>
      </c>
      <c r="B43" s="0" t="s">
        <v>135</v>
      </c>
      <c r="C43" s="0" t="s">
        <v>136</v>
      </c>
      <c r="D43" s="106"/>
      <c r="F43" s="0" t="n">
        <v>2278739</v>
      </c>
      <c r="G43" s="130" t="s">
        <v>137</v>
      </c>
      <c r="I43" s="131" t="s">
        <v>138</v>
      </c>
    </row>
    <row r="44" customFormat="false" ht="12.75" hidden="false" customHeight="false" outlineLevel="0" collapsed="false">
      <c r="A44" s="0" t="s">
        <v>59</v>
      </c>
      <c r="B44" s="0" t="s">
        <v>139</v>
      </c>
      <c r="C44" s="0" t="s">
        <v>136</v>
      </c>
      <c r="D44" s="106"/>
      <c r="F44" s="0" t="n">
        <v>2278740</v>
      </c>
      <c r="G44" s="130" t="s">
        <v>137</v>
      </c>
      <c r="I44" s="131" t="s">
        <v>138</v>
      </c>
    </row>
    <row r="45" customFormat="false" ht="12.75" hidden="false" customHeight="false" outlineLevel="0" collapsed="false">
      <c r="A45" s="0" t="s">
        <v>56</v>
      </c>
      <c r="B45" s="0" t="s">
        <v>135</v>
      </c>
      <c r="C45" s="0" t="s">
        <v>136</v>
      </c>
      <c r="D45" s="106"/>
      <c r="F45" s="0" t="n">
        <v>2278741</v>
      </c>
      <c r="G45" s="130" t="s">
        <v>137</v>
      </c>
      <c r="I45" s="131" t="s">
        <v>138</v>
      </c>
    </row>
    <row r="46" customFormat="false" ht="12.75" hidden="false" customHeight="false" outlineLevel="0" collapsed="false">
      <c r="A46" s="0" t="s">
        <v>56</v>
      </c>
      <c r="B46" s="0" t="s">
        <v>139</v>
      </c>
      <c r="C46" s="0" t="s">
        <v>136</v>
      </c>
      <c r="D46" s="106"/>
      <c r="F46" s="0" t="n">
        <v>2278742</v>
      </c>
      <c r="G46" s="130" t="s">
        <v>137</v>
      </c>
      <c r="I46" s="131" t="s">
        <v>138</v>
      </c>
    </row>
    <row r="47" customFormat="false" ht="12.75" hidden="false" customHeight="false" outlineLevel="0" collapsed="false">
      <c r="A47" s="0" t="s">
        <v>54</v>
      </c>
      <c r="B47" s="0" t="s">
        <v>135</v>
      </c>
      <c r="C47" s="0" t="s">
        <v>136</v>
      </c>
      <c r="D47" s="106"/>
      <c r="F47" s="0" t="n">
        <v>2278743</v>
      </c>
      <c r="G47" s="130" t="s">
        <v>137</v>
      </c>
      <c r="I47" s="131" t="s">
        <v>138</v>
      </c>
    </row>
    <row r="48" customFormat="false" ht="12.75" hidden="false" customHeight="false" outlineLevel="0" collapsed="false">
      <c r="A48" s="0" t="s">
        <v>54</v>
      </c>
      <c r="B48" s="0" t="s">
        <v>139</v>
      </c>
      <c r="C48" s="0" t="s">
        <v>136</v>
      </c>
      <c r="D48" s="106"/>
      <c r="F48" s="0" t="n">
        <v>2278744</v>
      </c>
      <c r="G48" s="130" t="s">
        <v>137</v>
      </c>
      <c r="I48" s="131" t="s">
        <v>138</v>
      </c>
    </row>
    <row r="49" customFormat="false" ht="12.75" hidden="false" customHeight="false" outlineLevel="0" collapsed="false">
      <c r="A49" s="0" t="s">
        <v>57</v>
      </c>
      <c r="B49" s="0" t="s">
        <v>135</v>
      </c>
      <c r="C49" s="0" t="s">
        <v>136</v>
      </c>
      <c r="D49" s="106"/>
      <c r="F49" s="0" t="n">
        <v>2278745</v>
      </c>
      <c r="G49" s="130" t="s">
        <v>137</v>
      </c>
      <c r="I49" s="131" t="s">
        <v>138</v>
      </c>
    </row>
    <row r="50" customFormat="false" ht="12.75" hidden="false" customHeight="false" outlineLevel="0" collapsed="false">
      <c r="A50" s="0" t="s">
        <v>57</v>
      </c>
      <c r="B50" s="0" t="s">
        <v>139</v>
      </c>
      <c r="C50" s="0" t="s">
        <v>136</v>
      </c>
      <c r="D50" s="106"/>
      <c r="F50" s="0" t="n">
        <v>2278746</v>
      </c>
      <c r="G50" s="130" t="s">
        <v>137</v>
      </c>
      <c r="I50" s="131" t="s">
        <v>138</v>
      </c>
    </row>
    <row r="51" customFormat="false" ht="12.75" hidden="false" customHeight="false" outlineLevel="0" collapsed="false">
      <c r="A51" s="0" t="s">
        <v>55</v>
      </c>
      <c r="B51" s="0" t="s">
        <v>135</v>
      </c>
      <c r="C51" s="0" t="s">
        <v>136</v>
      </c>
      <c r="D51" s="106"/>
      <c r="F51" s="0" t="n">
        <v>2278747</v>
      </c>
      <c r="G51" s="130" t="s">
        <v>137</v>
      </c>
      <c r="I51" s="131" t="s">
        <v>138</v>
      </c>
    </row>
    <row r="52" customFormat="false" ht="12.75" hidden="false" customHeight="false" outlineLevel="0" collapsed="false">
      <c r="A52" s="0" t="s">
        <v>55</v>
      </c>
      <c r="B52" s="0" t="s">
        <v>139</v>
      </c>
      <c r="C52" s="0" t="s">
        <v>136</v>
      </c>
      <c r="D52" s="106"/>
      <c r="F52" s="0" t="n">
        <v>2278748</v>
      </c>
      <c r="G52" s="130" t="s">
        <v>137</v>
      </c>
      <c r="I52" s="131" t="s">
        <v>138</v>
      </c>
    </row>
    <row r="53" customFormat="false" ht="12.75" hidden="false" customHeight="false" outlineLevel="0" collapsed="false">
      <c r="A53" s="0" t="s">
        <v>61</v>
      </c>
      <c r="B53" s="0" t="s">
        <v>135</v>
      </c>
      <c r="C53" s="0" t="s">
        <v>136</v>
      </c>
      <c r="D53" s="106"/>
      <c r="F53" s="0" t="n">
        <v>2278749</v>
      </c>
      <c r="G53" s="130" t="s">
        <v>137</v>
      </c>
      <c r="I53" s="131" t="s">
        <v>138</v>
      </c>
    </row>
    <row r="54" customFormat="false" ht="12.75" hidden="false" customHeight="false" outlineLevel="0" collapsed="false">
      <c r="A54" s="0" t="s">
        <v>61</v>
      </c>
      <c r="B54" s="0" t="s">
        <v>139</v>
      </c>
      <c r="C54" s="0" t="s">
        <v>136</v>
      </c>
      <c r="D54" s="106"/>
      <c r="F54" s="0" t="n">
        <v>2278750</v>
      </c>
      <c r="G54" s="130" t="s">
        <v>137</v>
      </c>
      <c r="I54" s="131" t="s">
        <v>138</v>
      </c>
    </row>
    <row r="55" customFormat="false" ht="12.75" hidden="false" customHeight="false" outlineLevel="0" collapsed="false">
      <c r="A55" s="0" t="s">
        <v>62</v>
      </c>
      <c r="B55" s="0" t="s">
        <v>135</v>
      </c>
      <c r="C55" s="0" t="s">
        <v>136</v>
      </c>
      <c r="D55" s="106"/>
      <c r="F55" s="0" t="n">
        <v>2278751</v>
      </c>
      <c r="G55" s="130" t="s">
        <v>137</v>
      </c>
      <c r="I55" s="131" t="s">
        <v>138</v>
      </c>
    </row>
    <row r="56" customFormat="false" ht="12.75" hidden="false" customHeight="false" outlineLevel="0" collapsed="false">
      <c r="A56" s="0" t="s">
        <v>62</v>
      </c>
      <c r="B56" s="0" t="s">
        <v>139</v>
      </c>
      <c r="C56" s="0" t="s">
        <v>136</v>
      </c>
      <c r="D56" s="106"/>
      <c r="F56" s="0" t="n">
        <v>2278752</v>
      </c>
      <c r="G56" s="130" t="s">
        <v>137</v>
      </c>
      <c r="I56" s="131" t="s">
        <v>138</v>
      </c>
    </row>
    <row r="57" customFormat="false" ht="12.75" hidden="false" customHeight="false" outlineLevel="0" collapsed="false">
      <c r="A57" s="0" t="s">
        <v>65</v>
      </c>
      <c r="B57" s="0" t="s">
        <v>135</v>
      </c>
      <c r="C57" s="0" t="s">
        <v>136</v>
      </c>
      <c r="D57" s="106"/>
      <c r="F57" s="0" t="n">
        <v>2278753</v>
      </c>
      <c r="G57" s="130" t="s">
        <v>137</v>
      </c>
      <c r="I57" s="131" t="s">
        <v>138</v>
      </c>
    </row>
    <row r="58" customFormat="false" ht="12.75" hidden="false" customHeight="false" outlineLevel="0" collapsed="false">
      <c r="A58" s="0" t="s">
        <v>65</v>
      </c>
      <c r="B58" s="0" t="s">
        <v>139</v>
      </c>
      <c r="C58" s="0" t="s">
        <v>136</v>
      </c>
      <c r="D58" s="106"/>
      <c r="F58" s="0" t="n">
        <v>2278754</v>
      </c>
      <c r="G58" s="130" t="s">
        <v>137</v>
      </c>
      <c r="I58" s="131" t="s">
        <v>138</v>
      </c>
    </row>
    <row r="59" customFormat="false" ht="12.75" hidden="false" customHeight="false" outlineLevel="0" collapsed="false">
      <c r="A59" s="0" t="s">
        <v>66</v>
      </c>
      <c r="B59" s="0" t="s">
        <v>135</v>
      </c>
      <c r="C59" s="0" t="s">
        <v>136</v>
      </c>
      <c r="D59" s="106"/>
      <c r="F59" s="0" t="n">
        <v>2278755</v>
      </c>
      <c r="G59" s="130" t="s">
        <v>137</v>
      </c>
      <c r="I59" s="131" t="s">
        <v>138</v>
      </c>
    </row>
    <row r="60" customFormat="false" ht="12.75" hidden="false" customHeight="false" outlineLevel="0" collapsed="false">
      <c r="A60" s="0" t="s">
        <v>66</v>
      </c>
      <c r="B60" s="0" t="s">
        <v>139</v>
      </c>
      <c r="C60" s="0" t="s">
        <v>136</v>
      </c>
      <c r="D60" s="106"/>
      <c r="F60" s="0" t="n">
        <v>2278756</v>
      </c>
      <c r="G60" s="130" t="s">
        <v>137</v>
      </c>
      <c r="I60" s="131" t="s">
        <v>138</v>
      </c>
    </row>
    <row r="61" customFormat="false" ht="12.75" hidden="false" customHeight="false" outlineLevel="0" collapsed="false">
      <c r="A61" s="0" t="s">
        <v>63</v>
      </c>
      <c r="B61" s="0" t="s">
        <v>135</v>
      </c>
      <c r="C61" s="0" t="s">
        <v>136</v>
      </c>
      <c r="D61" s="106"/>
      <c r="F61" s="0" t="n">
        <v>2278757</v>
      </c>
      <c r="G61" s="130" t="s">
        <v>137</v>
      </c>
      <c r="I61" s="131" t="s">
        <v>138</v>
      </c>
    </row>
    <row r="62" customFormat="false" ht="12.75" hidden="false" customHeight="false" outlineLevel="0" collapsed="false">
      <c r="A62" s="0" t="s">
        <v>63</v>
      </c>
      <c r="B62" s="0" t="s">
        <v>139</v>
      </c>
      <c r="C62" s="0" t="s">
        <v>136</v>
      </c>
      <c r="D62" s="106"/>
      <c r="F62" s="0" t="n">
        <v>2278758</v>
      </c>
      <c r="G62" s="130" t="s">
        <v>137</v>
      </c>
      <c r="I62" s="131" t="s">
        <v>138</v>
      </c>
    </row>
    <row r="63" customFormat="false" ht="12.75" hidden="false" customHeight="false" outlineLevel="0" collapsed="false">
      <c r="A63" s="0" t="s">
        <v>100</v>
      </c>
      <c r="B63" s="0" t="s">
        <v>135</v>
      </c>
      <c r="C63" s="0" t="s">
        <v>136</v>
      </c>
      <c r="D63" s="106"/>
      <c r="F63" s="0" t="n">
        <v>2278759</v>
      </c>
      <c r="G63" s="130" t="s">
        <v>137</v>
      </c>
      <c r="I63" s="131" t="s">
        <v>138</v>
      </c>
    </row>
    <row r="64" customFormat="false" ht="12.75" hidden="false" customHeight="false" outlineLevel="0" collapsed="false">
      <c r="A64" s="0" t="s">
        <v>100</v>
      </c>
      <c r="B64" s="0" t="s">
        <v>139</v>
      </c>
      <c r="C64" s="0" t="s">
        <v>136</v>
      </c>
      <c r="D64" s="106"/>
      <c r="F64" s="0" t="n">
        <v>2278760</v>
      </c>
      <c r="G64" s="130" t="s">
        <v>137</v>
      </c>
      <c r="I64" s="131" t="s">
        <v>138</v>
      </c>
    </row>
    <row r="65" customFormat="false" ht="12.75" hidden="false" customHeight="false" outlineLevel="0" collapsed="false">
      <c r="A65" s="0" t="s">
        <v>101</v>
      </c>
      <c r="B65" s="0" t="s">
        <v>139</v>
      </c>
      <c r="C65" s="0" t="s">
        <v>136</v>
      </c>
      <c r="D65" s="106"/>
      <c r="F65" s="0" t="n">
        <v>2278761</v>
      </c>
      <c r="G65" s="130" t="s">
        <v>137</v>
      </c>
      <c r="I65" s="131" t="s">
        <v>138</v>
      </c>
    </row>
    <row r="66" customFormat="false" ht="12.75" hidden="false" customHeight="false" outlineLevel="0" collapsed="false">
      <c r="A66" s="0" t="s">
        <v>102</v>
      </c>
      <c r="B66" s="0" t="s">
        <v>135</v>
      </c>
      <c r="C66" s="0" t="s">
        <v>136</v>
      </c>
      <c r="D66" s="106"/>
      <c r="F66" s="0" t="n">
        <v>2278762</v>
      </c>
      <c r="G66" s="130" t="s">
        <v>137</v>
      </c>
      <c r="I66" s="131" t="s">
        <v>138</v>
      </c>
    </row>
    <row r="67" customFormat="false" ht="12.75" hidden="false" customHeight="false" outlineLevel="0" collapsed="false">
      <c r="A67" s="0" t="s">
        <v>102</v>
      </c>
      <c r="B67" s="0" t="s">
        <v>139</v>
      </c>
      <c r="C67" s="0" t="s">
        <v>136</v>
      </c>
      <c r="D67" s="106"/>
      <c r="F67" s="0" t="n">
        <v>2278763</v>
      </c>
      <c r="G67" s="130" t="s">
        <v>137</v>
      </c>
      <c r="I67" s="131" t="s">
        <v>138</v>
      </c>
    </row>
    <row r="68" customFormat="false" ht="12.75" hidden="false" customHeight="false" outlineLevel="0" collapsed="false">
      <c r="A68" s="0" t="s">
        <v>103</v>
      </c>
      <c r="B68" s="0" t="s">
        <v>135</v>
      </c>
      <c r="C68" s="0" t="s">
        <v>136</v>
      </c>
      <c r="D68" s="106"/>
      <c r="F68" s="0" t="n">
        <v>2278764</v>
      </c>
      <c r="G68" s="130" t="s">
        <v>137</v>
      </c>
      <c r="I68" s="131" t="s">
        <v>138</v>
      </c>
    </row>
    <row r="69" customFormat="false" ht="12.75" hidden="false" customHeight="false" outlineLevel="0" collapsed="false">
      <c r="A69" s="0" t="s">
        <v>103</v>
      </c>
      <c r="B69" s="0" t="s">
        <v>139</v>
      </c>
      <c r="C69" s="0" t="s">
        <v>136</v>
      </c>
      <c r="D69" s="106"/>
      <c r="F69" s="0" t="n">
        <v>2278765</v>
      </c>
      <c r="G69" s="130" t="s">
        <v>137</v>
      </c>
      <c r="I69" s="131" t="s">
        <v>138</v>
      </c>
    </row>
    <row r="70" customFormat="false" ht="12.75" hidden="false" customHeight="false" outlineLevel="0" collapsed="false">
      <c r="A70" s="0" t="s">
        <v>104</v>
      </c>
      <c r="B70" s="0" t="s">
        <v>139</v>
      </c>
      <c r="C70" s="0" t="s">
        <v>136</v>
      </c>
      <c r="D70" s="106"/>
      <c r="F70" s="0" t="n">
        <v>2278766</v>
      </c>
      <c r="G70" s="130" t="s">
        <v>137</v>
      </c>
      <c r="I70" s="131" t="s">
        <v>138</v>
      </c>
    </row>
    <row r="71" customFormat="false" ht="12.75" hidden="false" customHeight="false" outlineLevel="0" collapsed="false">
      <c r="A71" s="0" t="s">
        <v>105</v>
      </c>
      <c r="B71" s="0" t="s">
        <v>135</v>
      </c>
      <c r="C71" s="0" t="s">
        <v>136</v>
      </c>
      <c r="D71" s="106"/>
      <c r="F71" s="0" t="n">
        <v>2278767</v>
      </c>
      <c r="G71" s="130" t="s">
        <v>137</v>
      </c>
      <c r="I71" s="131" t="s">
        <v>138</v>
      </c>
    </row>
    <row r="72" customFormat="false" ht="12.75" hidden="false" customHeight="false" outlineLevel="0" collapsed="false">
      <c r="A72" s="0" t="s">
        <v>106</v>
      </c>
      <c r="B72" s="0" t="s">
        <v>135</v>
      </c>
      <c r="C72" s="0" t="s">
        <v>136</v>
      </c>
      <c r="D72" s="106"/>
      <c r="F72" s="0" t="n">
        <v>2278768</v>
      </c>
      <c r="G72" s="130" t="s">
        <v>137</v>
      </c>
      <c r="I72" s="131" t="s">
        <v>138</v>
      </c>
    </row>
    <row r="73" customFormat="false" ht="12.75" hidden="false" customHeight="false" outlineLevel="0" collapsed="false">
      <c r="A73" s="0" t="s">
        <v>107</v>
      </c>
      <c r="B73" s="0" t="s">
        <v>135</v>
      </c>
      <c r="C73" s="0" t="s">
        <v>136</v>
      </c>
      <c r="D73" s="106"/>
      <c r="F73" s="0" t="n">
        <v>2278769</v>
      </c>
      <c r="G73" s="130" t="s">
        <v>137</v>
      </c>
      <c r="I73" s="131" t="s">
        <v>138</v>
      </c>
    </row>
    <row r="74" customFormat="false" ht="12.75" hidden="false" customHeight="false" outlineLevel="0" collapsed="false">
      <c r="A74" s="0" t="s">
        <v>60</v>
      </c>
      <c r="B74" s="0" t="s">
        <v>135</v>
      </c>
      <c r="C74" s="0" t="s">
        <v>136</v>
      </c>
      <c r="D74" s="106"/>
      <c r="F74" s="0" t="n">
        <v>2278770</v>
      </c>
      <c r="G74" s="130" t="s">
        <v>137</v>
      </c>
      <c r="I74" s="131" t="s">
        <v>138</v>
      </c>
    </row>
    <row r="75" customFormat="false" ht="12.75" hidden="false" customHeight="false" outlineLevel="0" collapsed="false">
      <c r="A75" s="0" t="s">
        <v>60</v>
      </c>
      <c r="B75" s="0" t="s">
        <v>139</v>
      </c>
      <c r="C75" s="0" t="s">
        <v>136</v>
      </c>
      <c r="D75" s="106"/>
      <c r="F75" s="0" t="n">
        <v>2278771</v>
      </c>
      <c r="G75" s="130" t="s">
        <v>137</v>
      </c>
      <c r="I75" s="131" t="s">
        <v>138</v>
      </c>
    </row>
    <row r="76" customFormat="false" ht="12.75" hidden="false" customHeight="false" outlineLevel="0" collapsed="false">
      <c r="A76" s="0" t="s">
        <v>64</v>
      </c>
      <c r="B76" s="0" t="s">
        <v>135</v>
      </c>
      <c r="C76" s="0" t="s">
        <v>136</v>
      </c>
      <c r="D76" s="106"/>
      <c r="F76" s="0" t="n">
        <v>2278772</v>
      </c>
      <c r="G76" s="130" t="s">
        <v>137</v>
      </c>
      <c r="I76" s="131" t="s">
        <v>138</v>
      </c>
    </row>
    <row r="77" customFormat="false" ht="12.75" hidden="false" customHeight="false" outlineLevel="0" collapsed="false">
      <c r="A77" s="0" t="s">
        <v>64</v>
      </c>
      <c r="B77" s="0" t="s">
        <v>139</v>
      </c>
      <c r="C77" s="0" t="s">
        <v>136</v>
      </c>
      <c r="D77" s="106"/>
      <c r="F77" s="0" t="n">
        <v>2278773</v>
      </c>
      <c r="G77" s="130" t="s">
        <v>137</v>
      </c>
      <c r="I77" s="131" t="s">
        <v>138</v>
      </c>
    </row>
    <row r="78" customFormat="false" ht="12.75" hidden="false" customHeight="false" outlineLevel="0" collapsed="false">
      <c r="D78" s="106"/>
    </row>
    <row r="79" customFormat="false" ht="12.75" hidden="false" customHeight="false" outlineLevel="0" collapsed="false">
      <c r="D79" s="106"/>
    </row>
    <row r="80" customFormat="false" ht="12.75" hidden="false" customHeight="false" outlineLevel="0" collapsed="false">
      <c r="D80" s="106"/>
    </row>
    <row r="81" customFormat="false" ht="12.75" hidden="false" customHeight="false" outlineLevel="0" collapsed="false">
      <c r="D81" s="106"/>
    </row>
    <row r="82" customFormat="false" ht="12.75" hidden="false" customHeight="false" outlineLevel="0" collapsed="false">
      <c r="D82" s="106"/>
    </row>
    <row r="83" customFormat="false" ht="12.75" hidden="false" customHeight="false" outlineLevel="0" collapsed="false">
      <c r="D83" s="106"/>
    </row>
    <row r="84" customFormat="false" ht="12.75" hidden="false" customHeight="false" outlineLevel="0" collapsed="false">
      <c r="D84" s="106"/>
    </row>
    <row r="85" customFormat="false" ht="12.75" hidden="false" customHeight="false" outlineLevel="0" collapsed="false">
      <c r="D85" s="106"/>
    </row>
    <row r="86" customFormat="false" ht="12.75" hidden="false" customHeight="false" outlineLevel="0" collapsed="false">
      <c r="D86" s="106"/>
    </row>
    <row r="87" customFormat="false" ht="12.75" hidden="false" customHeight="false" outlineLevel="0" collapsed="false">
      <c r="D87" s="106"/>
    </row>
    <row r="88" customFormat="false" ht="12.75" hidden="false" customHeight="false" outlineLevel="0" collapsed="false">
      <c r="D88" s="106"/>
    </row>
    <row r="89" customFormat="false" ht="12.75" hidden="false" customHeight="false" outlineLevel="0" collapsed="false">
      <c r="D89" s="106"/>
    </row>
    <row r="90" customFormat="false" ht="12.75" hidden="false" customHeight="false" outlineLevel="0" collapsed="false">
      <c r="D90" s="106"/>
    </row>
    <row r="91" customFormat="false" ht="12.75" hidden="false" customHeight="false" outlineLevel="0" collapsed="false">
      <c r="D91" s="106"/>
    </row>
    <row r="92" customFormat="false" ht="12.75" hidden="false" customHeight="false" outlineLevel="0" collapsed="false">
      <c r="D92" s="106"/>
    </row>
    <row r="93" customFormat="false" ht="12.75" hidden="false" customHeight="false" outlineLevel="0" collapsed="false">
      <c r="D93" s="106"/>
    </row>
    <row r="94" customFormat="false" ht="12.75" hidden="false" customHeight="false" outlineLevel="0" collapsed="false">
      <c r="D94" s="106"/>
    </row>
    <row r="95" customFormat="false" ht="12.75" hidden="false" customHeight="false" outlineLevel="0" collapsed="false">
      <c r="D95" s="106"/>
    </row>
    <row r="96" customFormat="false" ht="12.75" hidden="false" customHeight="false" outlineLevel="0" collapsed="false">
      <c r="D96" s="106"/>
    </row>
    <row r="97" customFormat="false" ht="12.75" hidden="false" customHeight="false" outlineLevel="0" collapsed="false">
      <c r="D97" s="106"/>
    </row>
    <row r="98" customFormat="false" ht="12.75" hidden="false" customHeight="false" outlineLevel="0" collapsed="false">
      <c r="D98" s="106"/>
    </row>
    <row r="99" customFormat="false" ht="12.75" hidden="false" customHeight="false" outlineLevel="0" collapsed="false">
      <c r="D99" s="106"/>
    </row>
    <row r="100" customFormat="false" ht="12.75" hidden="false" customHeight="false" outlineLevel="0" collapsed="false">
      <c r="D100" s="106"/>
    </row>
    <row r="101" customFormat="false" ht="12.75" hidden="false" customHeight="false" outlineLevel="0" collapsed="false">
      <c r="D101" s="106"/>
    </row>
    <row r="102" customFormat="false" ht="12.75" hidden="false" customHeight="false" outlineLevel="0" collapsed="false">
      <c r="D102" s="106"/>
    </row>
    <row r="103" customFormat="false" ht="12.75" hidden="false" customHeight="false" outlineLevel="0" collapsed="false">
      <c r="D103" s="106"/>
    </row>
    <row r="104" customFormat="false" ht="12.75" hidden="false" customHeight="false" outlineLevel="0" collapsed="false">
      <c r="D104" s="106"/>
    </row>
    <row r="105" customFormat="false" ht="12.75" hidden="false" customHeight="false" outlineLevel="0" collapsed="false">
      <c r="D105" s="106"/>
    </row>
    <row r="106" customFormat="false" ht="12.75" hidden="false" customHeight="false" outlineLevel="0" collapsed="false">
      <c r="D106" s="106"/>
    </row>
    <row r="107" customFormat="false" ht="12.75" hidden="false" customHeight="false" outlineLevel="0" collapsed="false">
      <c r="D107" s="106"/>
    </row>
    <row r="108" customFormat="false" ht="12.75" hidden="false" customHeight="false" outlineLevel="0" collapsed="false">
      <c r="D108" s="106"/>
    </row>
    <row r="109" customFormat="false" ht="12.75" hidden="false" customHeight="false" outlineLevel="0" collapsed="false">
      <c r="D109" s="106"/>
    </row>
    <row r="110" customFormat="false" ht="12.75" hidden="false" customHeight="false" outlineLevel="0" collapsed="false">
      <c r="D110" s="106"/>
    </row>
    <row r="111" customFormat="false" ht="12.75" hidden="false" customHeight="false" outlineLevel="0" collapsed="false">
      <c r="D111" s="106"/>
    </row>
    <row r="112" customFormat="false" ht="12.75" hidden="false" customHeight="false" outlineLevel="0" collapsed="false">
      <c r="D112" s="106"/>
    </row>
    <row r="113" customFormat="false" ht="12.75" hidden="false" customHeight="false" outlineLevel="0" collapsed="false">
      <c r="D113" s="106"/>
    </row>
    <row r="114" customFormat="false" ht="12.75" hidden="false" customHeight="false" outlineLevel="0" collapsed="false">
      <c r="D114" s="106"/>
    </row>
    <row r="115" customFormat="false" ht="12.75" hidden="false" customHeight="false" outlineLevel="0" collapsed="false">
      <c r="D115" s="106"/>
    </row>
    <row r="116" customFormat="false" ht="12.75" hidden="false" customHeight="false" outlineLevel="0" collapsed="false">
      <c r="D116" s="106"/>
    </row>
    <row r="117" customFormat="false" ht="12.75" hidden="false" customHeight="false" outlineLevel="0" collapsed="false">
      <c r="D117" s="106"/>
    </row>
    <row r="118" customFormat="false" ht="12.75" hidden="false" customHeight="false" outlineLevel="0" collapsed="false">
      <c r="D118" s="106"/>
    </row>
    <row r="119" customFormat="false" ht="12.75" hidden="false" customHeight="false" outlineLevel="0" collapsed="false">
      <c r="D119" s="106"/>
    </row>
    <row r="120" customFormat="false" ht="12.75" hidden="false" customHeight="false" outlineLevel="0" collapsed="false">
      <c r="D120" s="106"/>
    </row>
    <row r="121" customFormat="false" ht="12.75" hidden="false" customHeight="false" outlineLevel="0" collapsed="false">
      <c r="D121" s="106"/>
    </row>
    <row r="122" customFormat="false" ht="12.75" hidden="false" customHeight="false" outlineLevel="0" collapsed="false">
      <c r="D122" s="106"/>
    </row>
    <row r="123" customFormat="false" ht="12.75" hidden="false" customHeight="false" outlineLevel="0" collapsed="false">
      <c r="D123" s="106"/>
    </row>
    <row r="124" customFormat="false" ht="12.75" hidden="false" customHeight="false" outlineLevel="0" collapsed="false">
      <c r="D124" s="106"/>
    </row>
    <row r="125" customFormat="false" ht="12.75" hidden="false" customHeight="false" outlineLevel="0" collapsed="false">
      <c r="D125" s="106"/>
    </row>
    <row r="126" customFormat="false" ht="12.75" hidden="false" customHeight="false" outlineLevel="0" collapsed="false">
      <c r="D126" s="106"/>
    </row>
    <row r="127" customFormat="false" ht="12.75" hidden="false" customHeight="false" outlineLevel="0" collapsed="false">
      <c r="D127" s="106"/>
    </row>
    <row r="128" customFormat="false" ht="12.75" hidden="false" customHeight="false" outlineLevel="0" collapsed="false">
      <c r="D128" s="106"/>
    </row>
    <row r="129" customFormat="false" ht="12.75" hidden="false" customHeight="false" outlineLevel="0" collapsed="false">
      <c r="D129" s="106"/>
    </row>
    <row r="130" customFormat="false" ht="12.75" hidden="false" customHeight="false" outlineLevel="0" collapsed="false">
      <c r="D130" s="106"/>
    </row>
    <row r="131" customFormat="false" ht="12.75" hidden="false" customHeight="false" outlineLevel="0" collapsed="false">
      <c r="D131" s="106"/>
    </row>
    <row r="132" customFormat="false" ht="12.75" hidden="false" customHeight="false" outlineLevel="0" collapsed="false">
      <c r="D132" s="106"/>
    </row>
    <row r="133" customFormat="false" ht="12.75" hidden="false" customHeight="false" outlineLevel="0" collapsed="false">
      <c r="D133" s="106"/>
    </row>
    <row r="134" customFormat="false" ht="12.75" hidden="false" customHeight="false" outlineLevel="0" collapsed="false">
      <c r="D134" s="106"/>
    </row>
    <row r="135" customFormat="false" ht="12.75" hidden="false" customHeight="false" outlineLevel="0" collapsed="false">
      <c r="D135" s="106"/>
    </row>
    <row r="136" customFormat="false" ht="12.75" hidden="false" customHeight="false" outlineLevel="0" collapsed="false">
      <c r="D136" s="106"/>
    </row>
    <row r="137" customFormat="false" ht="12.75" hidden="false" customHeight="false" outlineLevel="0" collapsed="false">
      <c r="D137" s="106"/>
    </row>
    <row r="138" customFormat="false" ht="12.75" hidden="false" customHeight="false" outlineLevel="0" collapsed="false">
      <c r="D138" s="106"/>
    </row>
    <row r="139" customFormat="false" ht="12.75" hidden="false" customHeight="false" outlineLevel="0" collapsed="false">
      <c r="D139" s="106"/>
    </row>
    <row r="140" customFormat="false" ht="12.75" hidden="false" customHeight="false" outlineLevel="0" collapsed="false">
      <c r="D140" s="106"/>
    </row>
    <row r="141" customFormat="false" ht="12.75" hidden="false" customHeight="false" outlineLevel="0" collapsed="false">
      <c r="D141" s="106"/>
    </row>
    <row r="142" customFormat="false" ht="12.75" hidden="false" customHeight="false" outlineLevel="0" collapsed="false">
      <c r="D142" s="106"/>
    </row>
    <row r="143" customFormat="false" ht="12.75" hidden="false" customHeight="false" outlineLevel="0" collapsed="false">
      <c r="D143" s="106"/>
    </row>
    <row r="144" customFormat="false" ht="12.75" hidden="false" customHeight="false" outlineLevel="0" collapsed="false">
      <c r="D144" s="106"/>
    </row>
    <row r="145" customFormat="false" ht="12.75" hidden="false" customHeight="false" outlineLevel="0" collapsed="false">
      <c r="D145" s="106"/>
    </row>
    <row r="146" customFormat="false" ht="12.75" hidden="false" customHeight="false" outlineLevel="0" collapsed="false">
      <c r="D146" s="106"/>
    </row>
    <row r="147" customFormat="false" ht="12.75" hidden="false" customHeight="false" outlineLevel="0" collapsed="false">
      <c r="D147" s="106"/>
    </row>
    <row r="148" customFormat="false" ht="12.75" hidden="false" customHeight="false" outlineLevel="0" collapsed="false">
      <c r="D148" s="106"/>
    </row>
    <row r="149" customFormat="false" ht="12.75" hidden="false" customHeight="false" outlineLevel="0" collapsed="false">
      <c r="D149" s="106"/>
    </row>
    <row r="150" customFormat="false" ht="12.75" hidden="false" customHeight="false" outlineLevel="0" collapsed="false">
      <c r="D150" s="106"/>
    </row>
    <row r="151" customFormat="false" ht="12.75" hidden="false" customHeight="false" outlineLevel="0" collapsed="false">
      <c r="D151" s="106"/>
    </row>
    <row r="152" customFormat="false" ht="12.75" hidden="false" customHeight="false" outlineLevel="0" collapsed="false">
      <c r="D152" s="106"/>
    </row>
    <row r="153" customFormat="false" ht="12.75" hidden="false" customHeight="false" outlineLevel="0" collapsed="false">
      <c r="D153" s="106"/>
    </row>
    <row r="154" customFormat="false" ht="12.75" hidden="false" customHeight="false" outlineLevel="0" collapsed="false">
      <c r="D154" s="106"/>
    </row>
    <row r="155" customFormat="false" ht="12.75" hidden="false" customHeight="false" outlineLevel="0" collapsed="false">
      <c r="D155" s="106"/>
    </row>
    <row r="156" customFormat="false" ht="12.75" hidden="false" customHeight="false" outlineLevel="0" collapsed="false">
      <c r="D156" s="106"/>
    </row>
    <row r="157" customFormat="false" ht="12.75" hidden="false" customHeight="false" outlineLevel="0" collapsed="false">
      <c r="D157" s="106"/>
    </row>
    <row r="158" customFormat="false" ht="12.75" hidden="false" customHeight="false" outlineLevel="0" collapsed="false">
      <c r="D158" s="106"/>
    </row>
    <row r="159" customFormat="false" ht="12.75" hidden="false" customHeight="false" outlineLevel="0" collapsed="false">
      <c r="D159" s="106"/>
    </row>
    <row r="160" customFormat="false" ht="12.75" hidden="false" customHeight="false" outlineLevel="0" collapsed="false">
      <c r="D160" s="106"/>
    </row>
    <row r="161" customFormat="false" ht="12.75" hidden="false" customHeight="false" outlineLevel="0" collapsed="false">
      <c r="D161" s="106"/>
    </row>
    <row r="162" customFormat="false" ht="12.75" hidden="false" customHeight="false" outlineLevel="0" collapsed="false">
      <c r="D162" s="106"/>
    </row>
    <row r="163" customFormat="false" ht="12.75" hidden="false" customHeight="false" outlineLevel="0" collapsed="false">
      <c r="D163" s="106"/>
    </row>
    <row r="164" customFormat="false" ht="12.75" hidden="false" customHeight="false" outlineLevel="0" collapsed="false">
      <c r="D164" s="106"/>
    </row>
    <row r="165" customFormat="false" ht="12.75" hidden="false" customHeight="false" outlineLevel="0" collapsed="false">
      <c r="D165" s="106"/>
    </row>
    <row r="166" customFormat="false" ht="12.75" hidden="false" customHeight="false" outlineLevel="0" collapsed="false">
      <c r="D166" s="106"/>
    </row>
    <row r="167" customFormat="false" ht="12.75" hidden="false" customHeight="false" outlineLevel="0" collapsed="false">
      <c r="D167" s="106"/>
    </row>
    <row r="168" customFormat="false" ht="12.75" hidden="false" customHeight="false" outlineLevel="0" collapsed="false">
      <c r="D168" s="106"/>
    </row>
    <row r="169" customFormat="false" ht="12.75" hidden="false" customHeight="false" outlineLevel="0" collapsed="false">
      <c r="D169" s="106"/>
    </row>
    <row r="170" customFormat="false" ht="12.75" hidden="false" customHeight="false" outlineLevel="0" collapsed="false">
      <c r="D170" s="106"/>
    </row>
    <row r="171" customFormat="false" ht="12.75" hidden="false" customHeight="false" outlineLevel="0" collapsed="false">
      <c r="D171" s="106"/>
    </row>
    <row r="172" customFormat="false" ht="12.75" hidden="false" customHeight="false" outlineLevel="0" collapsed="false">
      <c r="D172" s="106"/>
    </row>
    <row r="173" customFormat="false" ht="12.75" hidden="false" customHeight="false" outlineLevel="0" collapsed="false">
      <c r="D173" s="106"/>
    </row>
    <row r="174" customFormat="false" ht="12.75" hidden="false" customHeight="false" outlineLevel="0" collapsed="false">
      <c r="D174" s="106"/>
    </row>
    <row r="175" customFormat="false" ht="12.75" hidden="false" customHeight="false" outlineLevel="0" collapsed="false">
      <c r="D175" s="106"/>
    </row>
    <row r="176" customFormat="false" ht="12.75" hidden="false" customHeight="false" outlineLevel="0" collapsed="false">
      <c r="D176" s="106"/>
    </row>
    <row r="177" customFormat="false" ht="12.75" hidden="false" customHeight="false" outlineLevel="0" collapsed="false">
      <c r="D177" s="106"/>
    </row>
    <row r="178" customFormat="false" ht="12.75" hidden="false" customHeight="false" outlineLevel="0" collapsed="false">
      <c r="D178" s="106"/>
    </row>
    <row r="179" customFormat="false" ht="12.75" hidden="false" customHeight="false" outlineLevel="0" collapsed="false">
      <c r="D179" s="106"/>
    </row>
    <row r="180" customFormat="false" ht="12.75" hidden="false" customHeight="false" outlineLevel="0" collapsed="false">
      <c r="D180" s="106"/>
    </row>
    <row r="181" customFormat="false" ht="12.75" hidden="false" customHeight="false" outlineLevel="0" collapsed="false">
      <c r="D181" s="106"/>
    </row>
    <row r="182" customFormat="false" ht="12.75" hidden="false" customHeight="false" outlineLevel="0" collapsed="false">
      <c r="D182" s="106"/>
    </row>
    <row r="183" customFormat="false" ht="12.75" hidden="false" customHeight="false" outlineLevel="0" collapsed="false">
      <c r="D183" s="106"/>
    </row>
    <row r="184" customFormat="false" ht="12.75" hidden="false" customHeight="false" outlineLevel="0" collapsed="false">
      <c r="D184" s="106"/>
    </row>
    <row r="185" customFormat="false" ht="12.75" hidden="false" customHeight="false" outlineLevel="0" collapsed="false">
      <c r="D185" s="106"/>
    </row>
    <row r="186" customFormat="false" ht="12.75" hidden="false" customHeight="false" outlineLevel="0" collapsed="false">
      <c r="D186" s="106"/>
    </row>
    <row r="187" customFormat="false" ht="12.75" hidden="false" customHeight="false" outlineLevel="0" collapsed="false">
      <c r="D187" s="106"/>
    </row>
    <row r="188" customFormat="false" ht="12.75" hidden="false" customHeight="false" outlineLevel="0" collapsed="false">
      <c r="D188" s="106"/>
    </row>
    <row r="189" customFormat="false" ht="12.75" hidden="false" customHeight="false" outlineLevel="0" collapsed="false">
      <c r="D189" s="106"/>
    </row>
    <row r="190" customFormat="false" ht="12.75" hidden="false" customHeight="false" outlineLevel="0" collapsed="false">
      <c r="D190" s="106"/>
    </row>
    <row r="191" customFormat="false" ht="12.75" hidden="false" customHeight="false" outlineLevel="0" collapsed="false">
      <c r="D191" s="106"/>
    </row>
    <row r="192" customFormat="false" ht="12.75" hidden="false" customHeight="false" outlineLevel="0" collapsed="false">
      <c r="D192" s="106"/>
    </row>
    <row r="193" customFormat="false" ht="12.75" hidden="false" customHeight="false" outlineLevel="0" collapsed="false">
      <c r="D193" s="106"/>
    </row>
    <row r="194" customFormat="false" ht="12.75" hidden="false" customHeight="false" outlineLevel="0" collapsed="false">
      <c r="D194" s="106"/>
    </row>
    <row r="195" customFormat="false" ht="12.75" hidden="false" customHeight="false" outlineLevel="0" collapsed="false">
      <c r="D195" s="106"/>
    </row>
    <row r="196" customFormat="false" ht="12.75" hidden="false" customHeight="false" outlineLevel="0" collapsed="false">
      <c r="D196" s="106"/>
    </row>
    <row r="197" customFormat="false" ht="12.75" hidden="false" customHeight="false" outlineLevel="0" collapsed="false">
      <c r="D197" s="106"/>
    </row>
    <row r="198" customFormat="false" ht="12.75" hidden="false" customHeight="false" outlineLevel="0" collapsed="false">
      <c r="D198" s="106"/>
    </row>
    <row r="199" customFormat="false" ht="12.75" hidden="false" customHeight="false" outlineLevel="0" collapsed="false">
      <c r="D199" s="106"/>
    </row>
    <row r="200" customFormat="false" ht="12.75" hidden="false" customHeight="false" outlineLevel="0" collapsed="false">
      <c r="D200" s="106"/>
    </row>
    <row r="201" customFormat="false" ht="12.75" hidden="false" customHeight="false" outlineLevel="0" collapsed="false">
      <c r="D201" s="106"/>
    </row>
    <row r="202" customFormat="false" ht="12.75" hidden="false" customHeight="false" outlineLevel="0" collapsed="false">
      <c r="D202" s="106"/>
    </row>
    <row r="203" customFormat="false" ht="12.75" hidden="false" customHeight="false" outlineLevel="0" collapsed="false">
      <c r="D203" s="106"/>
    </row>
    <row r="204" customFormat="false" ht="12.75" hidden="false" customHeight="false" outlineLevel="0" collapsed="false">
      <c r="D204" s="106"/>
    </row>
    <row r="205" customFormat="false" ht="12.75" hidden="false" customHeight="false" outlineLevel="0" collapsed="false">
      <c r="D205" s="106"/>
    </row>
    <row r="206" customFormat="false" ht="12.75" hidden="false" customHeight="false" outlineLevel="0" collapsed="false">
      <c r="D206" s="106"/>
    </row>
    <row r="207" customFormat="false" ht="12.75" hidden="false" customHeight="false" outlineLevel="0" collapsed="false">
      <c r="D207" s="106"/>
    </row>
    <row r="208" customFormat="false" ht="12.75" hidden="false" customHeight="false" outlineLevel="0" collapsed="false">
      <c r="D208" s="106"/>
    </row>
    <row r="209" customFormat="false" ht="12.75" hidden="false" customHeight="false" outlineLevel="0" collapsed="false">
      <c r="D209" s="106"/>
    </row>
    <row r="210" customFormat="false" ht="12.75" hidden="false" customHeight="false" outlineLevel="0" collapsed="false">
      <c r="D210" s="106"/>
    </row>
    <row r="211" customFormat="false" ht="12.75" hidden="false" customHeight="false" outlineLevel="0" collapsed="false">
      <c r="D211" s="106"/>
    </row>
    <row r="212" customFormat="false" ht="12.75" hidden="false" customHeight="false" outlineLevel="0" collapsed="false">
      <c r="D212" s="106"/>
    </row>
    <row r="213" customFormat="false" ht="12.75" hidden="false" customHeight="false" outlineLevel="0" collapsed="false">
      <c r="D213" s="106"/>
    </row>
    <row r="214" customFormat="false" ht="12.75" hidden="false" customHeight="false" outlineLevel="0" collapsed="false">
      <c r="D214" s="106"/>
    </row>
    <row r="215" customFormat="false" ht="12.75" hidden="false" customHeight="false" outlineLevel="0" collapsed="false">
      <c r="D215" s="106"/>
    </row>
    <row r="216" customFormat="false" ht="12.75" hidden="false" customHeight="false" outlineLevel="0" collapsed="false">
      <c r="D216" s="106"/>
    </row>
    <row r="217" customFormat="false" ht="12.75" hidden="false" customHeight="false" outlineLevel="0" collapsed="false">
      <c r="D217" s="106"/>
    </row>
    <row r="218" customFormat="false" ht="12.75" hidden="false" customHeight="false" outlineLevel="0" collapsed="false">
      <c r="D218" s="106"/>
    </row>
    <row r="219" customFormat="false" ht="12.75" hidden="false" customHeight="false" outlineLevel="0" collapsed="false">
      <c r="D219" s="106"/>
    </row>
    <row r="220" customFormat="false" ht="12.75" hidden="false" customHeight="false" outlineLevel="0" collapsed="false">
      <c r="D220" s="106"/>
    </row>
    <row r="221" customFormat="false" ht="12.75" hidden="false" customHeight="false" outlineLevel="0" collapsed="false">
      <c r="D221" s="106"/>
    </row>
    <row r="222" customFormat="false" ht="12.75" hidden="false" customHeight="false" outlineLevel="0" collapsed="false">
      <c r="D222" s="106"/>
    </row>
    <row r="223" customFormat="false" ht="12.75" hidden="false" customHeight="false" outlineLevel="0" collapsed="false">
      <c r="D223" s="106"/>
    </row>
    <row r="224" customFormat="false" ht="12.75" hidden="false" customHeight="false" outlineLevel="0" collapsed="false">
      <c r="D224" s="106"/>
    </row>
    <row r="225" customFormat="false" ht="12.75" hidden="false" customHeight="false" outlineLevel="0" collapsed="false">
      <c r="D225" s="106"/>
    </row>
    <row r="226" customFormat="false" ht="12.75" hidden="false" customHeight="false" outlineLevel="0" collapsed="false">
      <c r="D226" s="106"/>
    </row>
    <row r="227" customFormat="false" ht="12.75" hidden="false" customHeight="false" outlineLevel="0" collapsed="false">
      <c r="D227" s="106"/>
    </row>
    <row r="228" customFormat="false" ht="12.75" hidden="false" customHeight="false" outlineLevel="0" collapsed="false">
      <c r="D228" s="106"/>
    </row>
    <row r="229" customFormat="false" ht="12.75" hidden="false" customHeight="false" outlineLevel="0" collapsed="false">
      <c r="D229" s="106"/>
    </row>
    <row r="230" customFormat="false" ht="12.75" hidden="false" customHeight="false" outlineLevel="0" collapsed="false">
      <c r="D230" s="106"/>
    </row>
    <row r="231" customFormat="false" ht="12.75" hidden="false" customHeight="false" outlineLevel="0" collapsed="false">
      <c r="D231" s="106"/>
    </row>
    <row r="232" customFormat="false" ht="12.75" hidden="false" customHeight="false" outlineLevel="0" collapsed="false">
      <c r="D232" s="106"/>
    </row>
    <row r="233" customFormat="false" ht="12.75" hidden="false" customHeight="false" outlineLevel="0" collapsed="false">
      <c r="D233" s="106"/>
    </row>
    <row r="234" customFormat="false" ht="12.75" hidden="false" customHeight="false" outlineLevel="0" collapsed="false">
      <c r="D234" s="106"/>
    </row>
    <row r="235" customFormat="false" ht="12.75" hidden="false" customHeight="false" outlineLevel="0" collapsed="false">
      <c r="D235" s="106"/>
    </row>
    <row r="236" customFormat="false" ht="12.75" hidden="false" customHeight="false" outlineLevel="0" collapsed="false">
      <c r="D236" s="106"/>
    </row>
    <row r="237" customFormat="false" ht="12.75" hidden="false" customHeight="false" outlineLevel="0" collapsed="false">
      <c r="D237" s="106"/>
    </row>
    <row r="238" customFormat="false" ht="12.75" hidden="false" customHeight="false" outlineLevel="0" collapsed="false">
      <c r="D238" s="106"/>
    </row>
    <row r="239" customFormat="false" ht="12.75" hidden="false" customHeight="false" outlineLevel="0" collapsed="false">
      <c r="D239" s="106"/>
    </row>
    <row r="240" customFormat="false" ht="12.75" hidden="false" customHeight="false" outlineLevel="0" collapsed="false">
      <c r="D240" s="106"/>
    </row>
    <row r="241" customFormat="false" ht="12.75" hidden="false" customHeight="false" outlineLevel="0" collapsed="false">
      <c r="D241" s="106"/>
    </row>
    <row r="242" customFormat="false" ht="12.75" hidden="false" customHeight="false" outlineLevel="0" collapsed="false">
      <c r="D242" s="106"/>
    </row>
    <row r="243" customFormat="false" ht="12.75" hidden="false" customHeight="false" outlineLevel="0" collapsed="false">
      <c r="D243" s="106"/>
    </row>
    <row r="244" customFormat="false" ht="12.75" hidden="false" customHeight="false" outlineLevel="0" collapsed="false">
      <c r="D244" s="106"/>
    </row>
    <row r="245" customFormat="false" ht="12.75" hidden="false" customHeight="false" outlineLevel="0" collapsed="false">
      <c r="D245" s="106"/>
    </row>
    <row r="246" customFormat="false" ht="12.75" hidden="false" customHeight="false" outlineLevel="0" collapsed="false">
      <c r="D246" s="106"/>
    </row>
    <row r="247" customFormat="false" ht="12.75" hidden="false" customHeight="false" outlineLevel="0" collapsed="false">
      <c r="D247" s="106"/>
    </row>
    <row r="248" customFormat="false" ht="12.75" hidden="false" customHeight="false" outlineLevel="0" collapsed="false">
      <c r="D248" s="106"/>
    </row>
    <row r="249" customFormat="false" ht="12.75" hidden="false" customHeight="false" outlineLevel="0" collapsed="false">
      <c r="D249" s="106"/>
    </row>
    <row r="250" customFormat="false" ht="12.75" hidden="false" customHeight="false" outlineLevel="0" collapsed="false">
      <c r="D250" s="106"/>
    </row>
    <row r="251" customFormat="false" ht="12.75" hidden="false" customHeight="false" outlineLevel="0" collapsed="false">
      <c r="D251" s="106"/>
    </row>
    <row r="252" customFormat="false" ht="12.75" hidden="false" customHeight="false" outlineLevel="0" collapsed="false">
      <c r="D252" s="106"/>
    </row>
    <row r="253" customFormat="false" ht="12.75" hidden="false" customHeight="false" outlineLevel="0" collapsed="false">
      <c r="D253" s="106"/>
    </row>
    <row r="254" customFormat="false" ht="12.75" hidden="false" customHeight="false" outlineLevel="0" collapsed="false">
      <c r="D254" s="106"/>
    </row>
    <row r="255" customFormat="false" ht="12.75" hidden="false" customHeight="false" outlineLevel="0" collapsed="false">
      <c r="D255" s="106"/>
    </row>
    <row r="256" customFormat="false" ht="12.75" hidden="false" customHeight="false" outlineLevel="0" collapsed="false">
      <c r="D256" s="106"/>
    </row>
    <row r="257" customFormat="false" ht="12.75" hidden="false" customHeight="false" outlineLevel="0" collapsed="false">
      <c r="D257" s="106"/>
    </row>
    <row r="258" customFormat="false" ht="12.75" hidden="false" customHeight="false" outlineLevel="0" collapsed="false">
      <c r="D258" s="106"/>
    </row>
    <row r="259" customFormat="false" ht="12.75" hidden="false" customHeight="false" outlineLevel="0" collapsed="false">
      <c r="D259" s="106"/>
    </row>
    <row r="260" customFormat="false" ht="12.75" hidden="false" customHeight="false" outlineLevel="0" collapsed="false">
      <c r="D260" s="106"/>
    </row>
    <row r="261" customFormat="false" ht="12.75" hidden="false" customHeight="false" outlineLevel="0" collapsed="false">
      <c r="D261" s="106"/>
    </row>
    <row r="262" customFormat="false" ht="12.75" hidden="false" customHeight="false" outlineLevel="0" collapsed="false">
      <c r="D262" s="106"/>
    </row>
    <row r="263" customFormat="false" ht="12.75" hidden="false" customHeight="false" outlineLevel="0" collapsed="false">
      <c r="D263" s="106"/>
    </row>
    <row r="264" customFormat="false" ht="12.75" hidden="false" customHeight="false" outlineLevel="0" collapsed="false">
      <c r="D264" s="106"/>
    </row>
    <row r="265" customFormat="false" ht="12.75" hidden="false" customHeight="false" outlineLevel="0" collapsed="false">
      <c r="D265" s="106"/>
    </row>
    <row r="266" customFormat="false" ht="12.75" hidden="false" customHeight="false" outlineLevel="0" collapsed="false">
      <c r="D266" s="106"/>
    </row>
    <row r="267" customFormat="false" ht="12.75" hidden="false" customHeight="false" outlineLevel="0" collapsed="false">
      <c r="D267" s="106"/>
    </row>
    <row r="268" customFormat="false" ht="12.75" hidden="false" customHeight="false" outlineLevel="0" collapsed="false">
      <c r="D268" s="106"/>
    </row>
    <row r="269" customFormat="false" ht="12.75" hidden="false" customHeight="false" outlineLevel="0" collapsed="false">
      <c r="D269" s="106"/>
    </row>
    <row r="270" customFormat="false" ht="12.75" hidden="false" customHeight="false" outlineLevel="0" collapsed="false">
      <c r="D270" s="106"/>
    </row>
    <row r="271" customFormat="false" ht="12.75" hidden="false" customHeight="false" outlineLevel="0" collapsed="false">
      <c r="D271" s="106"/>
    </row>
    <row r="272" customFormat="false" ht="12.75" hidden="false" customHeight="false" outlineLevel="0" collapsed="false">
      <c r="D272" s="106"/>
    </row>
    <row r="273" customFormat="false" ht="12.75" hidden="false" customHeight="false" outlineLevel="0" collapsed="false">
      <c r="D273" s="106"/>
    </row>
    <row r="274" customFormat="false" ht="12.75" hidden="false" customHeight="false" outlineLevel="0" collapsed="false">
      <c r="D274" s="106"/>
    </row>
    <row r="275" customFormat="false" ht="12.75" hidden="false" customHeight="false" outlineLevel="0" collapsed="false">
      <c r="D275" s="106"/>
    </row>
    <row r="276" customFormat="false" ht="12.75" hidden="false" customHeight="false" outlineLevel="0" collapsed="false">
      <c r="D276" s="106"/>
    </row>
    <row r="277" customFormat="false" ht="12.75" hidden="false" customHeight="false" outlineLevel="0" collapsed="false">
      <c r="D277" s="106"/>
    </row>
    <row r="278" customFormat="false" ht="12.75" hidden="false" customHeight="false" outlineLevel="0" collapsed="false">
      <c r="D278" s="106"/>
    </row>
    <row r="279" customFormat="false" ht="12.75" hidden="false" customHeight="false" outlineLevel="0" collapsed="false">
      <c r="D279" s="106"/>
    </row>
    <row r="280" customFormat="false" ht="12.75" hidden="false" customHeight="false" outlineLevel="0" collapsed="false">
      <c r="D280" s="106"/>
    </row>
    <row r="281" customFormat="false" ht="12.75" hidden="false" customHeight="false" outlineLevel="0" collapsed="false">
      <c r="D281" s="106"/>
    </row>
    <row r="282" customFormat="false" ht="12.75" hidden="false" customHeight="false" outlineLevel="0" collapsed="false">
      <c r="D282" s="106"/>
    </row>
    <row r="283" customFormat="false" ht="12.75" hidden="false" customHeight="false" outlineLevel="0" collapsed="false">
      <c r="D283" s="106"/>
    </row>
    <row r="284" customFormat="false" ht="12.75" hidden="false" customHeight="false" outlineLevel="0" collapsed="false">
      <c r="D284" s="106"/>
    </row>
    <row r="285" customFormat="false" ht="12.75" hidden="false" customHeight="false" outlineLevel="0" collapsed="false">
      <c r="D285" s="106"/>
    </row>
    <row r="286" customFormat="false" ht="12.75" hidden="false" customHeight="false" outlineLevel="0" collapsed="false">
      <c r="D286" s="106"/>
    </row>
    <row r="287" customFormat="false" ht="12.75" hidden="false" customHeight="false" outlineLevel="0" collapsed="false">
      <c r="D287" s="106"/>
    </row>
    <row r="288" customFormat="false" ht="12.75" hidden="false" customHeight="false" outlineLevel="0" collapsed="false">
      <c r="D288" s="106"/>
    </row>
    <row r="289" customFormat="false" ht="12.75" hidden="false" customHeight="false" outlineLevel="0" collapsed="false">
      <c r="D289" s="106"/>
    </row>
    <row r="290" customFormat="false" ht="12.75" hidden="false" customHeight="false" outlineLevel="0" collapsed="false">
      <c r="D290" s="106"/>
    </row>
    <row r="291" customFormat="false" ht="12.75" hidden="false" customHeight="false" outlineLevel="0" collapsed="false">
      <c r="D291" s="106"/>
    </row>
    <row r="292" customFormat="false" ht="12.75" hidden="false" customHeight="false" outlineLevel="0" collapsed="false">
      <c r="D292" s="106"/>
    </row>
    <row r="293" customFormat="false" ht="12.75" hidden="false" customHeight="false" outlineLevel="0" collapsed="false">
      <c r="D293" s="106"/>
    </row>
    <row r="294" customFormat="false" ht="12.75" hidden="false" customHeight="false" outlineLevel="0" collapsed="false">
      <c r="D294" s="106"/>
    </row>
    <row r="295" customFormat="false" ht="12.75" hidden="false" customHeight="false" outlineLevel="0" collapsed="false">
      <c r="D295" s="106"/>
    </row>
    <row r="296" customFormat="false" ht="12.75" hidden="false" customHeight="false" outlineLevel="0" collapsed="false">
      <c r="D296" s="106"/>
    </row>
    <row r="297" customFormat="false" ht="12.75" hidden="false" customHeight="false" outlineLevel="0" collapsed="false">
      <c r="D297" s="106"/>
    </row>
    <row r="298" customFormat="false" ht="12.75" hidden="false" customHeight="false" outlineLevel="0" collapsed="false">
      <c r="D298" s="106"/>
    </row>
    <row r="299" customFormat="false" ht="12.75" hidden="false" customHeight="false" outlineLevel="0" collapsed="false">
      <c r="D299" s="106"/>
    </row>
    <row r="300" customFormat="false" ht="12.75" hidden="false" customHeight="false" outlineLevel="0" collapsed="false">
      <c r="D300" s="106"/>
    </row>
    <row r="301" customFormat="false" ht="12.75" hidden="false" customHeight="false" outlineLevel="0" collapsed="false">
      <c r="D301" s="106"/>
    </row>
    <row r="302" customFormat="false" ht="12.75" hidden="false" customHeight="false" outlineLevel="0" collapsed="false">
      <c r="D302" s="106"/>
    </row>
    <row r="303" customFormat="false" ht="12.75" hidden="false" customHeight="false" outlineLevel="0" collapsed="false">
      <c r="D303" s="106"/>
    </row>
    <row r="304" customFormat="false" ht="12.75" hidden="false" customHeight="false" outlineLevel="0" collapsed="false">
      <c r="D304" s="106"/>
    </row>
    <row r="305" customFormat="false" ht="12.75" hidden="false" customHeight="false" outlineLevel="0" collapsed="false">
      <c r="D305" s="106"/>
    </row>
    <row r="306" customFormat="false" ht="12.75" hidden="false" customHeight="false" outlineLevel="0" collapsed="false">
      <c r="D306" s="106"/>
    </row>
    <row r="307" customFormat="false" ht="12.75" hidden="false" customHeight="false" outlineLevel="0" collapsed="false">
      <c r="D307" s="106"/>
    </row>
    <row r="308" customFormat="false" ht="12.75" hidden="false" customHeight="false" outlineLevel="0" collapsed="false">
      <c r="D308" s="106"/>
    </row>
    <row r="309" customFormat="false" ht="12.75" hidden="false" customHeight="false" outlineLevel="0" collapsed="false">
      <c r="D309" s="106"/>
    </row>
    <row r="310" customFormat="false" ht="12.75" hidden="false" customHeight="false" outlineLevel="0" collapsed="false">
      <c r="D310" s="106"/>
    </row>
    <row r="311" customFormat="false" ht="12.75" hidden="false" customHeight="false" outlineLevel="0" collapsed="false">
      <c r="D311" s="106"/>
    </row>
    <row r="312" customFormat="false" ht="12.75" hidden="false" customHeight="false" outlineLevel="0" collapsed="false">
      <c r="D312" s="106"/>
    </row>
    <row r="313" customFormat="false" ht="12.75" hidden="false" customHeight="false" outlineLevel="0" collapsed="false">
      <c r="D313" s="106"/>
    </row>
    <row r="314" customFormat="false" ht="12.75" hidden="false" customHeight="false" outlineLevel="0" collapsed="false">
      <c r="D314" s="106"/>
    </row>
    <row r="315" customFormat="false" ht="12.75" hidden="false" customHeight="false" outlineLevel="0" collapsed="false">
      <c r="D315" s="106"/>
    </row>
    <row r="316" customFormat="false" ht="12.75" hidden="false" customHeight="false" outlineLevel="0" collapsed="false">
      <c r="D316" s="106"/>
    </row>
    <row r="317" customFormat="false" ht="12.75" hidden="false" customHeight="false" outlineLevel="0" collapsed="false">
      <c r="D317" s="106"/>
    </row>
    <row r="318" customFormat="false" ht="12.75" hidden="false" customHeight="false" outlineLevel="0" collapsed="false">
      <c r="D318" s="106"/>
    </row>
    <row r="319" customFormat="false" ht="12.75" hidden="false" customHeight="false" outlineLevel="0" collapsed="false">
      <c r="D319" s="106"/>
    </row>
    <row r="320" customFormat="false" ht="12.75" hidden="false" customHeight="false" outlineLevel="0" collapsed="false">
      <c r="D320" s="106"/>
    </row>
    <row r="321" customFormat="false" ht="12.75" hidden="false" customHeight="false" outlineLevel="0" collapsed="false">
      <c r="D321" s="106"/>
    </row>
    <row r="322" customFormat="false" ht="12.75" hidden="false" customHeight="false" outlineLevel="0" collapsed="false">
      <c r="D322" s="106"/>
    </row>
    <row r="323" customFormat="false" ht="12.75" hidden="false" customHeight="false" outlineLevel="0" collapsed="false">
      <c r="D323" s="106"/>
    </row>
    <row r="324" customFormat="false" ht="12.75" hidden="false" customHeight="false" outlineLevel="0" collapsed="false">
      <c r="D324" s="106"/>
    </row>
    <row r="325" customFormat="false" ht="12.75" hidden="false" customHeight="false" outlineLevel="0" collapsed="false">
      <c r="D325" s="106"/>
    </row>
    <row r="326" customFormat="false" ht="12.75" hidden="false" customHeight="false" outlineLevel="0" collapsed="false">
      <c r="D326" s="106"/>
    </row>
    <row r="327" customFormat="false" ht="12.75" hidden="false" customHeight="false" outlineLevel="0" collapsed="false">
      <c r="D327" s="106"/>
    </row>
    <row r="328" customFormat="false" ht="12.75" hidden="false" customHeight="false" outlineLevel="0" collapsed="false">
      <c r="D328" s="106"/>
    </row>
    <row r="329" customFormat="false" ht="12.75" hidden="false" customHeight="false" outlineLevel="0" collapsed="false">
      <c r="D329" s="106"/>
    </row>
    <row r="330" customFormat="false" ht="12.75" hidden="false" customHeight="false" outlineLevel="0" collapsed="false">
      <c r="D330" s="106"/>
    </row>
    <row r="331" customFormat="false" ht="12.75" hidden="false" customHeight="false" outlineLevel="0" collapsed="false">
      <c r="D331" s="106"/>
    </row>
    <row r="332" customFormat="false" ht="12.75" hidden="false" customHeight="false" outlineLevel="0" collapsed="false">
      <c r="D332" s="106"/>
    </row>
    <row r="333" customFormat="false" ht="12.75" hidden="false" customHeight="false" outlineLevel="0" collapsed="false">
      <c r="D333" s="106"/>
    </row>
    <row r="334" customFormat="false" ht="12.75" hidden="false" customHeight="false" outlineLevel="0" collapsed="false">
      <c r="D334" s="106"/>
    </row>
    <row r="335" customFormat="false" ht="12.75" hidden="false" customHeight="false" outlineLevel="0" collapsed="false">
      <c r="D335" s="106"/>
    </row>
    <row r="336" customFormat="false" ht="12.75" hidden="false" customHeight="false" outlineLevel="0" collapsed="false">
      <c r="D336" s="106"/>
    </row>
    <row r="337" customFormat="false" ht="12.75" hidden="false" customHeight="false" outlineLevel="0" collapsed="false">
      <c r="D337" s="106"/>
    </row>
    <row r="338" customFormat="false" ht="12.75" hidden="false" customHeight="false" outlineLevel="0" collapsed="false">
      <c r="D338" s="106"/>
    </row>
    <row r="339" customFormat="false" ht="12.75" hidden="false" customHeight="false" outlineLevel="0" collapsed="false">
      <c r="D339" s="106"/>
    </row>
    <row r="340" customFormat="false" ht="12.75" hidden="false" customHeight="false" outlineLevel="0" collapsed="false">
      <c r="D340" s="106"/>
    </row>
    <row r="341" customFormat="false" ht="12.75" hidden="false" customHeight="false" outlineLevel="0" collapsed="false">
      <c r="D341" s="106"/>
    </row>
    <row r="342" customFormat="false" ht="12.75" hidden="false" customHeight="false" outlineLevel="0" collapsed="false">
      <c r="D342" s="106"/>
    </row>
    <row r="343" customFormat="false" ht="12.75" hidden="false" customHeight="false" outlineLevel="0" collapsed="false">
      <c r="D343" s="106"/>
    </row>
    <row r="344" customFormat="false" ht="12.75" hidden="false" customHeight="false" outlineLevel="0" collapsed="false">
      <c r="D344" s="106"/>
    </row>
    <row r="345" customFormat="false" ht="12.75" hidden="false" customHeight="false" outlineLevel="0" collapsed="false">
      <c r="D345" s="106"/>
    </row>
    <row r="346" customFormat="false" ht="12.75" hidden="false" customHeight="false" outlineLevel="0" collapsed="false">
      <c r="D346" s="106"/>
    </row>
    <row r="347" customFormat="false" ht="12.75" hidden="false" customHeight="false" outlineLevel="0" collapsed="false">
      <c r="D347" s="106"/>
    </row>
    <row r="348" customFormat="false" ht="12.75" hidden="false" customHeight="false" outlineLevel="0" collapsed="false">
      <c r="D348" s="106"/>
    </row>
    <row r="349" customFormat="false" ht="12.75" hidden="false" customHeight="false" outlineLevel="0" collapsed="false">
      <c r="D349" s="106"/>
    </row>
    <row r="350" customFormat="false" ht="12.75" hidden="false" customHeight="false" outlineLevel="0" collapsed="false">
      <c r="D350" s="106"/>
    </row>
    <row r="351" customFormat="false" ht="12.75" hidden="false" customHeight="false" outlineLevel="0" collapsed="false">
      <c r="D351" s="106"/>
    </row>
    <row r="352" customFormat="false" ht="12.75" hidden="false" customHeight="false" outlineLevel="0" collapsed="false">
      <c r="D352" s="106"/>
    </row>
    <row r="353" customFormat="false" ht="12.75" hidden="false" customHeight="false" outlineLevel="0" collapsed="false">
      <c r="D353" s="106"/>
    </row>
    <row r="354" customFormat="false" ht="12.75" hidden="false" customHeight="false" outlineLevel="0" collapsed="false">
      <c r="D354" s="106"/>
    </row>
    <row r="355" customFormat="false" ht="12.75" hidden="false" customHeight="false" outlineLevel="0" collapsed="false">
      <c r="D355" s="106"/>
    </row>
    <row r="356" customFormat="false" ht="12.75" hidden="false" customHeight="false" outlineLevel="0" collapsed="false">
      <c r="D356" s="106"/>
    </row>
    <row r="357" customFormat="false" ht="12.75" hidden="false" customHeight="false" outlineLevel="0" collapsed="false">
      <c r="D357" s="106"/>
    </row>
    <row r="358" customFormat="false" ht="12.75" hidden="false" customHeight="false" outlineLevel="0" collapsed="false">
      <c r="D358" s="106"/>
    </row>
    <row r="359" customFormat="false" ht="12.75" hidden="false" customHeight="false" outlineLevel="0" collapsed="false">
      <c r="D359" s="106"/>
    </row>
    <row r="360" customFormat="false" ht="12.75" hidden="false" customHeight="false" outlineLevel="0" collapsed="false">
      <c r="D360" s="106"/>
    </row>
    <row r="361" customFormat="false" ht="12.75" hidden="false" customHeight="false" outlineLevel="0" collapsed="false">
      <c r="D361" s="106"/>
    </row>
    <row r="362" customFormat="false" ht="12.75" hidden="false" customHeight="false" outlineLevel="0" collapsed="false">
      <c r="D362" s="106"/>
    </row>
    <row r="363" customFormat="false" ht="12.75" hidden="false" customHeight="false" outlineLevel="0" collapsed="false">
      <c r="D363" s="106"/>
    </row>
    <row r="364" customFormat="false" ht="12.75" hidden="false" customHeight="false" outlineLevel="0" collapsed="false">
      <c r="D364" s="106"/>
    </row>
    <row r="365" customFormat="false" ht="12.75" hidden="false" customHeight="false" outlineLevel="0" collapsed="false">
      <c r="D365" s="106"/>
    </row>
    <row r="366" customFormat="false" ht="12.75" hidden="false" customHeight="false" outlineLevel="0" collapsed="false">
      <c r="D366" s="106"/>
    </row>
    <row r="367" customFormat="false" ht="12.75" hidden="false" customHeight="false" outlineLevel="0" collapsed="false">
      <c r="D367" s="106"/>
    </row>
    <row r="368" customFormat="false" ht="12.75" hidden="false" customHeight="false" outlineLevel="0" collapsed="false">
      <c r="D368" s="106"/>
    </row>
    <row r="369" customFormat="false" ht="12.75" hidden="false" customHeight="false" outlineLevel="0" collapsed="false">
      <c r="D369" s="106"/>
    </row>
    <row r="370" customFormat="false" ht="12.75" hidden="false" customHeight="false" outlineLevel="0" collapsed="false">
      <c r="D370" s="106"/>
    </row>
    <row r="371" customFormat="false" ht="12.75" hidden="false" customHeight="false" outlineLevel="0" collapsed="false">
      <c r="D371" s="106"/>
    </row>
    <row r="372" customFormat="false" ht="12.75" hidden="false" customHeight="false" outlineLevel="0" collapsed="false">
      <c r="D372" s="106"/>
    </row>
    <row r="373" customFormat="false" ht="12.75" hidden="false" customHeight="false" outlineLevel="0" collapsed="false">
      <c r="D373" s="106"/>
    </row>
    <row r="374" customFormat="false" ht="12.75" hidden="false" customHeight="false" outlineLevel="0" collapsed="false">
      <c r="D374" s="106"/>
    </row>
    <row r="375" customFormat="false" ht="12.75" hidden="false" customHeight="false" outlineLevel="0" collapsed="false">
      <c r="D375" s="106"/>
    </row>
    <row r="376" customFormat="false" ht="12.75" hidden="false" customHeight="false" outlineLevel="0" collapsed="false">
      <c r="D376" s="106"/>
    </row>
    <row r="377" customFormat="false" ht="12.75" hidden="false" customHeight="false" outlineLevel="0" collapsed="false">
      <c r="D377" s="106"/>
    </row>
    <row r="378" customFormat="false" ht="12.75" hidden="false" customHeight="false" outlineLevel="0" collapsed="false">
      <c r="D378" s="106"/>
    </row>
    <row r="379" customFormat="false" ht="12.75" hidden="false" customHeight="false" outlineLevel="0" collapsed="false">
      <c r="D379" s="106"/>
    </row>
    <row r="380" customFormat="false" ht="12.75" hidden="false" customHeight="false" outlineLevel="0" collapsed="false">
      <c r="D380" s="106"/>
    </row>
    <row r="381" customFormat="false" ht="12.75" hidden="false" customHeight="false" outlineLevel="0" collapsed="false">
      <c r="D381" s="106"/>
    </row>
    <row r="382" customFormat="false" ht="12.75" hidden="false" customHeight="false" outlineLevel="0" collapsed="false">
      <c r="D382" s="106"/>
    </row>
    <row r="383" customFormat="false" ht="12.75" hidden="false" customHeight="false" outlineLevel="0" collapsed="false">
      <c r="D383" s="106"/>
    </row>
    <row r="384" customFormat="false" ht="12.75" hidden="false" customHeight="false" outlineLevel="0" collapsed="false">
      <c r="D384" s="106"/>
    </row>
    <row r="385" customFormat="false" ht="12.75" hidden="false" customHeight="false" outlineLevel="0" collapsed="false">
      <c r="D385" s="106"/>
    </row>
    <row r="386" customFormat="false" ht="12.75" hidden="false" customHeight="false" outlineLevel="0" collapsed="false">
      <c r="D386" s="106"/>
    </row>
    <row r="387" customFormat="false" ht="12.75" hidden="false" customHeight="false" outlineLevel="0" collapsed="false">
      <c r="D387" s="106"/>
    </row>
    <row r="388" customFormat="false" ht="12.75" hidden="false" customHeight="false" outlineLevel="0" collapsed="false">
      <c r="D388" s="106"/>
    </row>
    <row r="389" customFormat="false" ht="12.75" hidden="false" customHeight="false" outlineLevel="0" collapsed="false">
      <c r="D389" s="106"/>
    </row>
    <row r="390" customFormat="false" ht="12.75" hidden="false" customHeight="false" outlineLevel="0" collapsed="false">
      <c r="D390" s="106"/>
    </row>
    <row r="391" customFormat="false" ht="12.75" hidden="false" customHeight="false" outlineLevel="0" collapsed="false">
      <c r="D391" s="106"/>
    </row>
    <row r="392" customFormat="false" ht="12.75" hidden="false" customHeight="false" outlineLevel="0" collapsed="false">
      <c r="D392" s="106"/>
    </row>
    <row r="393" customFormat="false" ht="12.75" hidden="false" customHeight="false" outlineLevel="0" collapsed="false">
      <c r="D393" s="106"/>
    </row>
    <row r="394" customFormat="false" ht="12.75" hidden="false" customHeight="false" outlineLevel="0" collapsed="false">
      <c r="D394" s="106"/>
    </row>
    <row r="395" customFormat="false" ht="12.75" hidden="false" customHeight="false" outlineLevel="0" collapsed="false">
      <c r="D395" s="106"/>
    </row>
    <row r="396" customFormat="false" ht="12.75" hidden="false" customHeight="false" outlineLevel="0" collapsed="false">
      <c r="D396" s="106"/>
    </row>
    <row r="397" customFormat="false" ht="12.75" hidden="false" customHeight="false" outlineLevel="0" collapsed="false">
      <c r="D397" s="106"/>
    </row>
    <row r="398" customFormat="false" ht="12.75" hidden="false" customHeight="false" outlineLevel="0" collapsed="false">
      <c r="D398" s="106"/>
    </row>
    <row r="399" customFormat="false" ht="12.75" hidden="false" customHeight="false" outlineLevel="0" collapsed="false">
      <c r="D399" s="106"/>
    </row>
    <row r="400" customFormat="false" ht="12.75" hidden="false" customHeight="false" outlineLevel="0" collapsed="false">
      <c r="D400" s="106"/>
    </row>
    <row r="401" customFormat="false" ht="12.75" hidden="false" customHeight="false" outlineLevel="0" collapsed="false">
      <c r="D401" s="106"/>
    </row>
    <row r="402" customFormat="false" ht="12.75" hidden="false" customHeight="false" outlineLevel="0" collapsed="false">
      <c r="D402" s="106"/>
    </row>
    <row r="403" customFormat="false" ht="12.75" hidden="false" customHeight="false" outlineLevel="0" collapsed="false">
      <c r="D403" s="106"/>
    </row>
    <row r="404" customFormat="false" ht="12.75" hidden="false" customHeight="false" outlineLevel="0" collapsed="false">
      <c r="D404" s="106"/>
    </row>
    <row r="405" customFormat="false" ht="12.75" hidden="false" customHeight="false" outlineLevel="0" collapsed="false">
      <c r="D405" s="106"/>
    </row>
    <row r="406" customFormat="false" ht="12.75" hidden="false" customHeight="false" outlineLevel="0" collapsed="false">
      <c r="D406" s="106"/>
    </row>
    <row r="407" customFormat="false" ht="12.75" hidden="false" customHeight="false" outlineLevel="0" collapsed="false">
      <c r="D407" s="106"/>
    </row>
    <row r="408" customFormat="false" ht="12.75" hidden="false" customHeight="false" outlineLevel="0" collapsed="false">
      <c r="D408" s="106"/>
    </row>
    <row r="409" customFormat="false" ht="12.75" hidden="false" customHeight="false" outlineLevel="0" collapsed="false">
      <c r="D409" s="106"/>
    </row>
    <row r="410" customFormat="false" ht="12.75" hidden="false" customHeight="false" outlineLevel="0" collapsed="false">
      <c r="D410" s="106"/>
    </row>
    <row r="411" customFormat="false" ht="12.75" hidden="false" customHeight="false" outlineLevel="0" collapsed="false">
      <c r="D411" s="106"/>
    </row>
    <row r="412" customFormat="false" ht="12.75" hidden="false" customHeight="false" outlineLevel="0" collapsed="false">
      <c r="D412" s="106"/>
    </row>
    <row r="413" customFormat="false" ht="12.75" hidden="false" customHeight="false" outlineLevel="0" collapsed="false">
      <c r="D413" s="106"/>
    </row>
    <row r="414" customFormat="false" ht="12.75" hidden="false" customHeight="false" outlineLevel="0" collapsed="false">
      <c r="D414" s="106"/>
    </row>
    <row r="415" customFormat="false" ht="12.75" hidden="false" customHeight="false" outlineLevel="0" collapsed="false">
      <c r="D415" s="106"/>
    </row>
    <row r="416" customFormat="false" ht="12.75" hidden="false" customHeight="false" outlineLevel="0" collapsed="false">
      <c r="D416" s="106"/>
    </row>
    <row r="417" customFormat="false" ht="12.75" hidden="false" customHeight="false" outlineLevel="0" collapsed="false">
      <c r="D417" s="106"/>
    </row>
    <row r="418" customFormat="false" ht="12.75" hidden="false" customHeight="false" outlineLevel="0" collapsed="false">
      <c r="D418" s="106"/>
    </row>
    <row r="419" customFormat="false" ht="12.75" hidden="false" customHeight="false" outlineLevel="0" collapsed="false">
      <c r="D419" s="106"/>
    </row>
    <row r="420" customFormat="false" ht="12.75" hidden="false" customHeight="false" outlineLevel="0" collapsed="false">
      <c r="D420" s="106"/>
    </row>
    <row r="421" customFormat="false" ht="12.75" hidden="false" customHeight="false" outlineLevel="0" collapsed="false">
      <c r="D421" s="106"/>
    </row>
    <row r="422" customFormat="false" ht="12.75" hidden="false" customHeight="false" outlineLevel="0" collapsed="false">
      <c r="D422" s="106"/>
    </row>
    <row r="423" customFormat="false" ht="12.75" hidden="false" customHeight="false" outlineLevel="0" collapsed="false">
      <c r="D423" s="106"/>
    </row>
    <row r="424" customFormat="false" ht="12.75" hidden="false" customHeight="false" outlineLevel="0" collapsed="false">
      <c r="D424" s="106"/>
    </row>
    <row r="425" customFormat="false" ht="12.75" hidden="false" customHeight="false" outlineLevel="0" collapsed="false">
      <c r="D425" s="106"/>
    </row>
    <row r="426" customFormat="false" ht="12.75" hidden="false" customHeight="false" outlineLevel="0" collapsed="false">
      <c r="D426" s="106"/>
    </row>
    <row r="427" customFormat="false" ht="12.75" hidden="false" customHeight="false" outlineLevel="0" collapsed="false">
      <c r="D427" s="106"/>
    </row>
    <row r="428" customFormat="false" ht="12.75" hidden="false" customHeight="false" outlineLevel="0" collapsed="false">
      <c r="D428" s="106"/>
    </row>
    <row r="429" customFormat="false" ht="12.75" hidden="false" customHeight="false" outlineLevel="0" collapsed="false">
      <c r="D429" s="106"/>
    </row>
    <row r="430" customFormat="false" ht="12.75" hidden="false" customHeight="false" outlineLevel="0" collapsed="false">
      <c r="D430" s="106"/>
    </row>
    <row r="431" customFormat="false" ht="12.75" hidden="false" customHeight="false" outlineLevel="0" collapsed="false">
      <c r="D431" s="106"/>
    </row>
    <row r="432" customFormat="false" ht="12.75" hidden="false" customHeight="false" outlineLevel="0" collapsed="false">
      <c r="D432" s="106"/>
    </row>
    <row r="433" customFormat="false" ht="12.75" hidden="false" customHeight="false" outlineLevel="0" collapsed="false">
      <c r="D433" s="106"/>
    </row>
    <row r="434" customFormat="false" ht="12.75" hidden="false" customHeight="false" outlineLevel="0" collapsed="false">
      <c r="D434" s="106"/>
    </row>
    <row r="435" customFormat="false" ht="12.75" hidden="false" customHeight="false" outlineLevel="0" collapsed="false">
      <c r="D435" s="106"/>
    </row>
    <row r="436" customFormat="false" ht="12.75" hidden="false" customHeight="false" outlineLevel="0" collapsed="false">
      <c r="D436" s="106"/>
    </row>
    <row r="437" customFormat="false" ht="12.75" hidden="false" customHeight="false" outlineLevel="0" collapsed="false">
      <c r="D437" s="106"/>
    </row>
    <row r="438" customFormat="false" ht="12.75" hidden="false" customHeight="false" outlineLevel="0" collapsed="false">
      <c r="D438" s="106"/>
    </row>
    <row r="439" customFormat="false" ht="12.75" hidden="false" customHeight="false" outlineLevel="0" collapsed="false">
      <c r="D439" s="106"/>
    </row>
    <row r="440" customFormat="false" ht="12.75" hidden="false" customHeight="false" outlineLevel="0" collapsed="false">
      <c r="D440" s="106"/>
    </row>
    <row r="441" customFormat="false" ht="12.75" hidden="false" customHeight="false" outlineLevel="0" collapsed="false">
      <c r="D441" s="106"/>
    </row>
    <row r="442" customFormat="false" ht="12.75" hidden="false" customHeight="false" outlineLevel="0" collapsed="false">
      <c r="D442" s="106"/>
    </row>
    <row r="443" customFormat="false" ht="12.75" hidden="false" customHeight="false" outlineLevel="0" collapsed="false">
      <c r="D443" s="106"/>
    </row>
    <row r="444" customFormat="false" ht="12.75" hidden="false" customHeight="false" outlineLevel="0" collapsed="false">
      <c r="D444" s="106"/>
    </row>
    <row r="445" customFormat="false" ht="12.75" hidden="false" customHeight="false" outlineLevel="0" collapsed="false">
      <c r="D445" s="106"/>
    </row>
    <row r="446" customFormat="false" ht="12.75" hidden="false" customHeight="false" outlineLevel="0" collapsed="false">
      <c r="D446" s="106"/>
    </row>
    <row r="447" customFormat="false" ht="12.75" hidden="false" customHeight="false" outlineLevel="0" collapsed="false">
      <c r="D447" s="106"/>
    </row>
    <row r="448" customFormat="false" ht="12.75" hidden="false" customHeight="false" outlineLevel="0" collapsed="false">
      <c r="D448" s="106"/>
    </row>
    <row r="449" customFormat="false" ht="12.75" hidden="false" customHeight="false" outlineLevel="0" collapsed="false">
      <c r="D449" s="106"/>
    </row>
    <row r="450" customFormat="false" ht="12.75" hidden="false" customHeight="false" outlineLevel="0" collapsed="false">
      <c r="D450" s="106"/>
    </row>
    <row r="451" customFormat="false" ht="12.75" hidden="false" customHeight="false" outlineLevel="0" collapsed="false">
      <c r="D451" s="106"/>
    </row>
    <row r="452" customFormat="false" ht="12.75" hidden="false" customHeight="false" outlineLevel="0" collapsed="false">
      <c r="D452" s="106"/>
    </row>
    <row r="453" customFormat="false" ht="12.75" hidden="false" customHeight="false" outlineLevel="0" collapsed="false">
      <c r="D453" s="106"/>
    </row>
    <row r="454" customFormat="false" ht="12.75" hidden="false" customHeight="false" outlineLevel="0" collapsed="false">
      <c r="D454" s="106"/>
    </row>
    <row r="455" customFormat="false" ht="12.75" hidden="false" customHeight="false" outlineLevel="0" collapsed="false">
      <c r="D455" s="106"/>
    </row>
    <row r="456" customFormat="false" ht="12.75" hidden="false" customHeight="false" outlineLevel="0" collapsed="false">
      <c r="D456" s="106"/>
    </row>
    <row r="457" customFormat="false" ht="12.75" hidden="false" customHeight="false" outlineLevel="0" collapsed="false">
      <c r="D457" s="106"/>
    </row>
    <row r="458" customFormat="false" ht="12.75" hidden="false" customHeight="false" outlineLevel="0" collapsed="false">
      <c r="D458" s="106"/>
    </row>
    <row r="459" customFormat="false" ht="12.75" hidden="false" customHeight="false" outlineLevel="0" collapsed="false">
      <c r="D459" s="106"/>
    </row>
    <row r="460" customFormat="false" ht="12.75" hidden="false" customHeight="false" outlineLevel="0" collapsed="false">
      <c r="D460" s="106"/>
    </row>
    <row r="461" customFormat="false" ht="12.75" hidden="false" customHeight="false" outlineLevel="0" collapsed="false">
      <c r="D461" s="106"/>
    </row>
    <row r="462" customFormat="false" ht="12.75" hidden="false" customHeight="false" outlineLevel="0" collapsed="false">
      <c r="D462" s="106"/>
    </row>
    <row r="463" customFormat="false" ht="12.75" hidden="false" customHeight="false" outlineLevel="0" collapsed="false">
      <c r="D463" s="106"/>
    </row>
    <row r="464" customFormat="false" ht="12.75" hidden="false" customHeight="false" outlineLevel="0" collapsed="false">
      <c r="D464" s="106"/>
    </row>
    <row r="465" customFormat="false" ht="12.75" hidden="false" customHeight="false" outlineLevel="0" collapsed="false">
      <c r="D465" s="106"/>
    </row>
    <row r="466" customFormat="false" ht="12.75" hidden="false" customHeight="false" outlineLevel="0" collapsed="false">
      <c r="D466" s="106"/>
    </row>
    <row r="467" customFormat="false" ht="12.75" hidden="false" customHeight="false" outlineLevel="0" collapsed="false">
      <c r="D467" s="106"/>
    </row>
    <row r="468" customFormat="false" ht="12.75" hidden="false" customHeight="false" outlineLevel="0" collapsed="false">
      <c r="D468" s="106"/>
    </row>
    <row r="469" customFormat="false" ht="12.75" hidden="false" customHeight="false" outlineLevel="0" collapsed="false">
      <c r="D469" s="106"/>
    </row>
    <row r="470" customFormat="false" ht="12.75" hidden="false" customHeight="false" outlineLevel="0" collapsed="false">
      <c r="D470" s="106"/>
    </row>
    <row r="471" customFormat="false" ht="12.75" hidden="false" customHeight="false" outlineLevel="0" collapsed="false">
      <c r="D471" s="106"/>
    </row>
    <row r="472" customFormat="false" ht="12.75" hidden="false" customHeight="false" outlineLevel="0" collapsed="false">
      <c r="D472" s="106"/>
    </row>
    <row r="473" customFormat="false" ht="12.75" hidden="false" customHeight="false" outlineLevel="0" collapsed="false">
      <c r="D473" s="106"/>
    </row>
    <row r="474" customFormat="false" ht="12.75" hidden="false" customHeight="false" outlineLevel="0" collapsed="false">
      <c r="D474" s="106"/>
    </row>
    <row r="475" customFormat="false" ht="12.75" hidden="false" customHeight="false" outlineLevel="0" collapsed="false">
      <c r="D475" s="106"/>
    </row>
    <row r="476" customFormat="false" ht="12.75" hidden="false" customHeight="false" outlineLevel="0" collapsed="false">
      <c r="D476" s="106"/>
    </row>
    <row r="477" customFormat="false" ht="12.75" hidden="false" customHeight="false" outlineLevel="0" collapsed="false">
      <c r="D477" s="106"/>
    </row>
    <row r="478" customFormat="false" ht="12.75" hidden="false" customHeight="false" outlineLevel="0" collapsed="false">
      <c r="D478" s="106"/>
    </row>
    <row r="479" customFormat="false" ht="12.75" hidden="false" customHeight="false" outlineLevel="0" collapsed="false">
      <c r="D479" s="106"/>
    </row>
    <row r="480" customFormat="false" ht="12.75" hidden="false" customHeight="false" outlineLevel="0" collapsed="false">
      <c r="D480" s="106"/>
    </row>
    <row r="481" customFormat="false" ht="12.75" hidden="false" customHeight="false" outlineLevel="0" collapsed="false">
      <c r="D481" s="106"/>
    </row>
    <row r="482" customFormat="false" ht="12.75" hidden="false" customHeight="false" outlineLevel="0" collapsed="false">
      <c r="D482" s="106"/>
    </row>
    <row r="483" customFormat="false" ht="12.75" hidden="false" customHeight="false" outlineLevel="0" collapsed="false">
      <c r="D483" s="106"/>
    </row>
    <row r="484" customFormat="false" ht="12.75" hidden="false" customHeight="false" outlineLevel="0" collapsed="false">
      <c r="D484" s="106"/>
    </row>
    <row r="485" customFormat="false" ht="12.75" hidden="false" customHeight="false" outlineLevel="0" collapsed="false">
      <c r="D485" s="106"/>
    </row>
    <row r="486" customFormat="false" ht="12.75" hidden="false" customHeight="false" outlineLevel="0" collapsed="false">
      <c r="D486" s="106"/>
    </row>
    <row r="487" customFormat="false" ht="12.75" hidden="false" customHeight="false" outlineLevel="0" collapsed="false">
      <c r="D487" s="106"/>
    </row>
    <row r="488" customFormat="false" ht="12.75" hidden="false" customHeight="false" outlineLevel="0" collapsed="false">
      <c r="D488" s="106"/>
    </row>
    <row r="489" customFormat="false" ht="12.75" hidden="false" customHeight="false" outlineLevel="0" collapsed="false">
      <c r="D489" s="106"/>
    </row>
    <row r="490" customFormat="false" ht="12.75" hidden="false" customHeight="false" outlineLevel="0" collapsed="false">
      <c r="D490" s="106"/>
    </row>
    <row r="491" customFormat="false" ht="12.75" hidden="false" customHeight="false" outlineLevel="0" collapsed="false">
      <c r="D491" s="106"/>
    </row>
    <row r="492" customFormat="false" ht="12.75" hidden="false" customHeight="false" outlineLevel="0" collapsed="false">
      <c r="D492" s="106"/>
    </row>
    <row r="493" customFormat="false" ht="12.75" hidden="false" customHeight="false" outlineLevel="0" collapsed="false">
      <c r="D493" s="106"/>
    </row>
    <row r="494" customFormat="false" ht="12.75" hidden="false" customHeight="false" outlineLevel="0" collapsed="false">
      <c r="D494" s="106"/>
    </row>
    <row r="495" customFormat="false" ht="12.75" hidden="false" customHeight="false" outlineLevel="0" collapsed="false">
      <c r="D495" s="106"/>
    </row>
    <row r="496" customFormat="false" ht="12.75" hidden="false" customHeight="false" outlineLevel="0" collapsed="false">
      <c r="D496" s="106"/>
    </row>
    <row r="497" customFormat="false" ht="12.75" hidden="false" customHeight="false" outlineLevel="0" collapsed="false">
      <c r="D497" s="106"/>
    </row>
    <row r="498" customFormat="false" ht="12.75" hidden="false" customHeight="false" outlineLevel="0" collapsed="false">
      <c r="D498" s="106"/>
    </row>
    <row r="499" customFormat="false" ht="12.75" hidden="false" customHeight="false" outlineLevel="0" collapsed="false">
      <c r="D499" s="106"/>
    </row>
    <row r="500" customFormat="false" ht="12.75" hidden="false" customHeight="false" outlineLevel="0" collapsed="false">
      <c r="D500" s="106"/>
    </row>
    <row r="501" customFormat="false" ht="12.75" hidden="false" customHeight="false" outlineLevel="0" collapsed="false">
      <c r="D501" s="106"/>
    </row>
    <row r="502" customFormat="false" ht="12.75" hidden="false" customHeight="false" outlineLevel="0" collapsed="false">
      <c r="D502" s="106"/>
    </row>
    <row r="503" customFormat="false" ht="12.75" hidden="false" customHeight="false" outlineLevel="0" collapsed="false">
      <c r="D503" s="106"/>
    </row>
    <row r="504" customFormat="false" ht="12.75" hidden="false" customHeight="false" outlineLevel="0" collapsed="false">
      <c r="D504" s="106"/>
    </row>
    <row r="505" customFormat="false" ht="12.75" hidden="false" customHeight="false" outlineLevel="0" collapsed="false">
      <c r="D505" s="106"/>
    </row>
    <row r="506" customFormat="false" ht="12.75" hidden="false" customHeight="false" outlineLevel="0" collapsed="false">
      <c r="D506" s="106"/>
    </row>
    <row r="507" customFormat="false" ht="12.75" hidden="false" customHeight="false" outlineLevel="0" collapsed="false">
      <c r="D507" s="106"/>
    </row>
    <row r="508" customFormat="false" ht="12.75" hidden="false" customHeight="false" outlineLevel="0" collapsed="false">
      <c r="D508" s="106"/>
    </row>
    <row r="509" customFormat="false" ht="12.75" hidden="false" customHeight="false" outlineLevel="0" collapsed="false">
      <c r="D509" s="106"/>
    </row>
    <row r="510" customFormat="false" ht="12.75" hidden="false" customHeight="false" outlineLevel="0" collapsed="false">
      <c r="D510" s="106"/>
    </row>
    <row r="511" customFormat="false" ht="12.75" hidden="false" customHeight="false" outlineLevel="0" collapsed="false">
      <c r="D511" s="106"/>
    </row>
    <row r="512" customFormat="false" ht="12.75" hidden="false" customHeight="false" outlineLevel="0" collapsed="false">
      <c r="D512" s="106"/>
    </row>
    <row r="513" customFormat="false" ht="12.75" hidden="false" customHeight="false" outlineLevel="0" collapsed="false">
      <c r="D513" s="106"/>
    </row>
    <row r="514" customFormat="false" ht="12.75" hidden="false" customHeight="false" outlineLevel="0" collapsed="false">
      <c r="D514" s="106"/>
    </row>
    <row r="515" customFormat="false" ht="12.75" hidden="false" customHeight="false" outlineLevel="0" collapsed="false">
      <c r="D515" s="106"/>
    </row>
    <row r="516" customFormat="false" ht="12.75" hidden="false" customHeight="false" outlineLevel="0" collapsed="false">
      <c r="D516" s="106"/>
    </row>
    <row r="517" customFormat="false" ht="12.75" hidden="false" customHeight="false" outlineLevel="0" collapsed="false">
      <c r="D517" s="106"/>
    </row>
    <row r="518" customFormat="false" ht="12.75" hidden="false" customHeight="false" outlineLevel="0" collapsed="false">
      <c r="D518" s="106"/>
    </row>
    <row r="519" customFormat="false" ht="12.75" hidden="false" customHeight="false" outlineLevel="0" collapsed="false">
      <c r="D519" s="106"/>
    </row>
    <row r="520" customFormat="false" ht="12.75" hidden="false" customHeight="false" outlineLevel="0" collapsed="false">
      <c r="D520" s="106"/>
    </row>
    <row r="521" customFormat="false" ht="12.75" hidden="false" customHeight="false" outlineLevel="0" collapsed="false">
      <c r="D521" s="106"/>
    </row>
    <row r="522" customFormat="false" ht="12.75" hidden="false" customHeight="false" outlineLevel="0" collapsed="false">
      <c r="D522" s="106"/>
    </row>
    <row r="523" customFormat="false" ht="12.75" hidden="false" customHeight="false" outlineLevel="0" collapsed="false">
      <c r="D523" s="106"/>
    </row>
    <row r="524" customFormat="false" ht="12.75" hidden="false" customHeight="false" outlineLevel="0" collapsed="false">
      <c r="D524" s="106"/>
    </row>
    <row r="525" customFormat="false" ht="12.75" hidden="false" customHeight="false" outlineLevel="0" collapsed="false">
      <c r="D525" s="106"/>
    </row>
    <row r="526" customFormat="false" ht="12.75" hidden="false" customHeight="false" outlineLevel="0" collapsed="false">
      <c r="D526" s="106"/>
    </row>
    <row r="527" customFormat="false" ht="12.75" hidden="false" customHeight="false" outlineLevel="0" collapsed="false">
      <c r="D527" s="106"/>
    </row>
    <row r="528" customFormat="false" ht="12.75" hidden="false" customHeight="false" outlineLevel="0" collapsed="false">
      <c r="D528" s="106"/>
    </row>
    <row r="529" customFormat="false" ht="12.75" hidden="false" customHeight="false" outlineLevel="0" collapsed="false">
      <c r="D529" s="106"/>
    </row>
    <row r="530" customFormat="false" ht="12.75" hidden="false" customHeight="false" outlineLevel="0" collapsed="false">
      <c r="D530" s="106"/>
    </row>
    <row r="531" customFormat="false" ht="12.75" hidden="false" customHeight="false" outlineLevel="0" collapsed="false">
      <c r="D531" s="106"/>
    </row>
    <row r="532" customFormat="false" ht="12.75" hidden="false" customHeight="false" outlineLevel="0" collapsed="false">
      <c r="D532" s="106"/>
    </row>
    <row r="533" customFormat="false" ht="12.75" hidden="false" customHeight="false" outlineLevel="0" collapsed="false">
      <c r="D533" s="106"/>
    </row>
    <row r="534" customFormat="false" ht="12.75" hidden="false" customHeight="false" outlineLevel="0" collapsed="false">
      <c r="D534" s="106"/>
    </row>
    <row r="535" customFormat="false" ht="12.75" hidden="false" customHeight="false" outlineLevel="0" collapsed="false">
      <c r="D535" s="106"/>
    </row>
    <row r="536" customFormat="false" ht="12.75" hidden="false" customHeight="false" outlineLevel="0" collapsed="false">
      <c r="D536" s="106"/>
    </row>
    <row r="537" customFormat="false" ht="12.75" hidden="false" customHeight="false" outlineLevel="0" collapsed="false">
      <c r="D537" s="106"/>
    </row>
    <row r="538" customFormat="false" ht="12.75" hidden="false" customHeight="false" outlineLevel="0" collapsed="false">
      <c r="D538" s="106"/>
    </row>
    <row r="539" customFormat="false" ht="12.75" hidden="false" customHeight="false" outlineLevel="0" collapsed="false">
      <c r="D539" s="106"/>
    </row>
    <row r="540" customFormat="false" ht="12.75" hidden="false" customHeight="false" outlineLevel="0" collapsed="false">
      <c r="D540" s="106"/>
    </row>
    <row r="541" customFormat="false" ht="12.75" hidden="false" customHeight="false" outlineLevel="0" collapsed="false">
      <c r="D541" s="106"/>
    </row>
    <row r="542" customFormat="false" ht="12.75" hidden="false" customHeight="false" outlineLevel="0" collapsed="false">
      <c r="D542" s="106"/>
    </row>
    <row r="543" customFormat="false" ht="12.75" hidden="false" customHeight="false" outlineLevel="0" collapsed="false">
      <c r="D543" s="106"/>
    </row>
    <row r="544" customFormat="false" ht="12.75" hidden="false" customHeight="false" outlineLevel="0" collapsed="false">
      <c r="D544" s="106"/>
    </row>
    <row r="545" customFormat="false" ht="12.75" hidden="false" customHeight="false" outlineLevel="0" collapsed="false">
      <c r="D545" s="106"/>
    </row>
    <row r="546" customFormat="false" ht="12.75" hidden="false" customHeight="false" outlineLevel="0" collapsed="false">
      <c r="D546" s="106"/>
    </row>
    <row r="547" customFormat="false" ht="12.75" hidden="false" customHeight="false" outlineLevel="0" collapsed="false">
      <c r="D547" s="106"/>
    </row>
    <row r="548" customFormat="false" ht="12.75" hidden="false" customHeight="false" outlineLevel="0" collapsed="false">
      <c r="D548" s="106"/>
    </row>
    <row r="549" customFormat="false" ht="12.75" hidden="false" customHeight="false" outlineLevel="0" collapsed="false">
      <c r="D549" s="106"/>
    </row>
    <row r="550" customFormat="false" ht="12.75" hidden="false" customHeight="false" outlineLevel="0" collapsed="false">
      <c r="D550" s="106"/>
    </row>
    <row r="551" customFormat="false" ht="12.75" hidden="false" customHeight="false" outlineLevel="0" collapsed="false">
      <c r="D551" s="106"/>
    </row>
    <row r="552" customFormat="false" ht="12.75" hidden="false" customHeight="false" outlineLevel="0" collapsed="false">
      <c r="D552" s="106"/>
    </row>
    <row r="553" customFormat="false" ht="12.75" hidden="false" customHeight="false" outlineLevel="0" collapsed="false">
      <c r="D553" s="106"/>
    </row>
    <row r="554" customFormat="false" ht="12.75" hidden="false" customHeight="false" outlineLevel="0" collapsed="false">
      <c r="D554" s="106"/>
    </row>
    <row r="555" customFormat="false" ht="12.75" hidden="false" customHeight="false" outlineLevel="0" collapsed="false">
      <c r="D555" s="106"/>
    </row>
    <row r="556" customFormat="false" ht="12.75" hidden="false" customHeight="false" outlineLevel="0" collapsed="false">
      <c r="D556" s="106"/>
    </row>
    <row r="557" customFormat="false" ht="12.75" hidden="false" customHeight="false" outlineLevel="0" collapsed="false">
      <c r="D557" s="106"/>
    </row>
    <row r="558" customFormat="false" ht="12.75" hidden="false" customHeight="false" outlineLevel="0" collapsed="false">
      <c r="D558" s="106"/>
    </row>
    <row r="559" customFormat="false" ht="12.75" hidden="false" customHeight="false" outlineLevel="0" collapsed="false">
      <c r="D559" s="106"/>
    </row>
    <row r="560" customFormat="false" ht="12.75" hidden="false" customHeight="false" outlineLevel="0" collapsed="false">
      <c r="D560" s="106"/>
    </row>
    <row r="561" customFormat="false" ht="12.75" hidden="false" customHeight="false" outlineLevel="0" collapsed="false">
      <c r="D561" s="106"/>
    </row>
    <row r="562" customFormat="false" ht="12.75" hidden="false" customHeight="false" outlineLevel="0" collapsed="false">
      <c r="D562" s="106"/>
    </row>
    <row r="563" customFormat="false" ht="12.75" hidden="false" customHeight="false" outlineLevel="0" collapsed="false">
      <c r="D563" s="106"/>
    </row>
    <row r="564" customFormat="false" ht="12.75" hidden="false" customHeight="false" outlineLevel="0" collapsed="false">
      <c r="D564" s="106"/>
    </row>
    <row r="565" customFormat="false" ht="12.75" hidden="false" customHeight="false" outlineLevel="0" collapsed="false">
      <c r="D565" s="106"/>
    </row>
    <row r="566" customFormat="false" ht="12.75" hidden="false" customHeight="false" outlineLevel="0" collapsed="false">
      <c r="D566" s="106"/>
    </row>
    <row r="567" customFormat="false" ht="12.75" hidden="false" customHeight="false" outlineLevel="0" collapsed="false">
      <c r="D567" s="106"/>
    </row>
    <row r="568" customFormat="false" ht="12.75" hidden="false" customHeight="false" outlineLevel="0" collapsed="false">
      <c r="D568" s="106"/>
    </row>
    <row r="569" customFormat="false" ht="12.75" hidden="false" customHeight="false" outlineLevel="0" collapsed="false">
      <c r="D569" s="106"/>
    </row>
    <row r="570" customFormat="false" ht="12.75" hidden="false" customHeight="false" outlineLevel="0" collapsed="false">
      <c r="D570" s="106"/>
    </row>
    <row r="571" customFormat="false" ht="12.75" hidden="false" customHeight="false" outlineLevel="0" collapsed="false">
      <c r="D571" s="106"/>
    </row>
    <row r="572" customFormat="false" ht="12.75" hidden="false" customHeight="false" outlineLevel="0" collapsed="false">
      <c r="D572" s="106"/>
    </row>
    <row r="573" customFormat="false" ht="12.75" hidden="false" customHeight="false" outlineLevel="0" collapsed="false">
      <c r="D573" s="106"/>
    </row>
    <row r="574" customFormat="false" ht="12.75" hidden="false" customHeight="false" outlineLevel="0" collapsed="false">
      <c r="D574" s="106"/>
    </row>
    <row r="575" customFormat="false" ht="12.75" hidden="false" customHeight="false" outlineLevel="0" collapsed="false">
      <c r="D575" s="106"/>
    </row>
    <row r="576" customFormat="false" ht="12.75" hidden="false" customHeight="false" outlineLevel="0" collapsed="false">
      <c r="D576" s="106"/>
    </row>
    <row r="577" customFormat="false" ht="12.75" hidden="false" customHeight="false" outlineLevel="0" collapsed="false">
      <c r="D577" s="106"/>
    </row>
    <row r="578" customFormat="false" ht="12.75" hidden="false" customHeight="false" outlineLevel="0" collapsed="false">
      <c r="D578" s="106"/>
    </row>
    <row r="579" customFormat="false" ht="12.75" hidden="false" customHeight="false" outlineLevel="0" collapsed="false">
      <c r="D579" s="106"/>
    </row>
    <row r="580" customFormat="false" ht="12.75" hidden="false" customHeight="false" outlineLevel="0" collapsed="false">
      <c r="D580" s="106"/>
    </row>
    <row r="581" customFormat="false" ht="12.75" hidden="false" customHeight="false" outlineLevel="0" collapsed="false">
      <c r="D581" s="106"/>
    </row>
    <row r="582" customFormat="false" ht="12.75" hidden="false" customHeight="false" outlineLevel="0" collapsed="false">
      <c r="D582" s="106"/>
    </row>
    <row r="583" customFormat="false" ht="12.75" hidden="false" customHeight="false" outlineLevel="0" collapsed="false">
      <c r="D583" s="106"/>
    </row>
    <row r="584" customFormat="false" ht="12.75" hidden="false" customHeight="false" outlineLevel="0" collapsed="false">
      <c r="D584" s="106"/>
    </row>
    <row r="585" customFormat="false" ht="12.75" hidden="false" customHeight="false" outlineLevel="0" collapsed="false">
      <c r="D585" s="106"/>
    </row>
    <row r="586" customFormat="false" ht="12.75" hidden="false" customHeight="false" outlineLevel="0" collapsed="false">
      <c r="D586" s="106"/>
    </row>
    <row r="587" customFormat="false" ht="12.75" hidden="false" customHeight="false" outlineLevel="0" collapsed="false">
      <c r="D587" s="106"/>
    </row>
    <row r="588" customFormat="false" ht="12.75" hidden="false" customHeight="false" outlineLevel="0" collapsed="false">
      <c r="D588" s="106"/>
    </row>
    <row r="589" customFormat="false" ht="12.75" hidden="false" customHeight="false" outlineLevel="0" collapsed="false">
      <c r="D589" s="106"/>
    </row>
    <row r="590" customFormat="false" ht="12.75" hidden="false" customHeight="false" outlineLevel="0" collapsed="false">
      <c r="D590" s="106"/>
    </row>
    <row r="591" customFormat="false" ht="12.75" hidden="false" customHeight="false" outlineLevel="0" collapsed="false">
      <c r="D591" s="106"/>
    </row>
    <row r="592" customFormat="false" ht="12.75" hidden="false" customHeight="false" outlineLevel="0" collapsed="false">
      <c r="D592" s="106"/>
    </row>
    <row r="593" customFormat="false" ht="12.75" hidden="false" customHeight="false" outlineLevel="0" collapsed="false">
      <c r="D593" s="106"/>
    </row>
    <row r="594" customFormat="false" ht="12.75" hidden="false" customHeight="false" outlineLevel="0" collapsed="false">
      <c r="D594" s="106"/>
    </row>
    <row r="595" customFormat="false" ht="12.75" hidden="false" customHeight="false" outlineLevel="0" collapsed="false">
      <c r="D595" s="106"/>
    </row>
    <row r="596" customFormat="false" ht="12.75" hidden="false" customHeight="false" outlineLevel="0" collapsed="false">
      <c r="D596" s="106"/>
    </row>
    <row r="597" customFormat="false" ht="12.75" hidden="false" customHeight="false" outlineLevel="0" collapsed="false">
      <c r="D597" s="106"/>
    </row>
    <row r="598" customFormat="false" ht="12.75" hidden="false" customHeight="false" outlineLevel="0" collapsed="false">
      <c r="D598" s="106"/>
    </row>
    <row r="599" customFormat="false" ht="12.75" hidden="false" customHeight="false" outlineLevel="0" collapsed="false">
      <c r="D599" s="106"/>
    </row>
    <row r="600" customFormat="false" ht="12.75" hidden="false" customHeight="false" outlineLevel="0" collapsed="false">
      <c r="D600" s="106"/>
    </row>
    <row r="601" customFormat="false" ht="12.75" hidden="false" customHeight="false" outlineLevel="0" collapsed="false">
      <c r="D601" s="106"/>
    </row>
    <row r="602" customFormat="false" ht="12.75" hidden="false" customHeight="false" outlineLevel="0" collapsed="false">
      <c r="D602" s="106"/>
    </row>
    <row r="603" customFormat="false" ht="12.75" hidden="false" customHeight="false" outlineLevel="0" collapsed="false">
      <c r="D603" s="106"/>
    </row>
    <row r="604" customFormat="false" ht="12.75" hidden="false" customHeight="false" outlineLevel="0" collapsed="false">
      <c r="D604" s="106"/>
    </row>
    <row r="605" customFormat="false" ht="12.75" hidden="false" customHeight="false" outlineLevel="0" collapsed="false">
      <c r="D605" s="106"/>
    </row>
    <row r="606" customFormat="false" ht="12.75" hidden="false" customHeight="false" outlineLevel="0" collapsed="false">
      <c r="D606" s="106"/>
    </row>
    <row r="607" customFormat="false" ht="12.75" hidden="false" customHeight="false" outlineLevel="0" collapsed="false">
      <c r="D607" s="106"/>
    </row>
    <row r="608" customFormat="false" ht="12.75" hidden="false" customHeight="false" outlineLevel="0" collapsed="false">
      <c r="D608" s="106"/>
    </row>
    <row r="609" customFormat="false" ht="12.75" hidden="false" customHeight="false" outlineLevel="0" collapsed="false">
      <c r="D609" s="106"/>
    </row>
    <row r="610" customFormat="false" ht="12.75" hidden="false" customHeight="false" outlineLevel="0" collapsed="false">
      <c r="D610" s="106"/>
    </row>
    <row r="611" customFormat="false" ht="12.75" hidden="false" customHeight="false" outlineLevel="0" collapsed="false">
      <c r="D611" s="106"/>
    </row>
    <row r="612" customFormat="false" ht="12.75" hidden="false" customHeight="false" outlineLevel="0" collapsed="false">
      <c r="D612" s="106"/>
    </row>
    <row r="613" customFormat="false" ht="12.75" hidden="false" customHeight="false" outlineLevel="0" collapsed="false">
      <c r="D613" s="106"/>
    </row>
    <row r="614" customFormat="false" ht="12.75" hidden="false" customHeight="false" outlineLevel="0" collapsed="false">
      <c r="D614" s="106"/>
    </row>
    <row r="615" customFormat="false" ht="12.75" hidden="false" customHeight="false" outlineLevel="0" collapsed="false">
      <c r="D615" s="106"/>
    </row>
    <row r="616" customFormat="false" ht="12.75" hidden="false" customHeight="false" outlineLevel="0" collapsed="false">
      <c r="D616" s="106"/>
    </row>
    <row r="617" customFormat="false" ht="12.75" hidden="false" customHeight="false" outlineLevel="0" collapsed="false">
      <c r="D617" s="106"/>
    </row>
    <row r="618" customFormat="false" ht="12.75" hidden="false" customHeight="false" outlineLevel="0" collapsed="false">
      <c r="D618" s="106"/>
    </row>
    <row r="619" customFormat="false" ht="12.75" hidden="false" customHeight="false" outlineLevel="0" collapsed="false">
      <c r="D619" s="106"/>
    </row>
    <row r="620" customFormat="false" ht="12.75" hidden="false" customHeight="false" outlineLevel="0" collapsed="false">
      <c r="D620" s="106"/>
    </row>
    <row r="621" customFormat="false" ht="12.75" hidden="false" customHeight="false" outlineLevel="0" collapsed="false">
      <c r="D621" s="106"/>
    </row>
    <row r="622" customFormat="false" ht="12.75" hidden="false" customHeight="false" outlineLevel="0" collapsed="false">
      <c r="D622" s="106"/>
    </row>
    <row r="623" customFormat="false" ht="12.75" hidden="false" customHeight="false" outlineLevel="0" collapsed="false">
      <c r="D623" s="106"/>
    </row>
    <row r="624" customFormat="false" ht="12.75" hidden="false" customHeight="false" outlineLevel="0" collapsed="false">
      <c r="D624" s="106"/>
    </row>
    <row r="625" customFormat="false" ht="12.75" hidden="false" customHeight="false" outlineLevel="0" collapsed="false">
      <c r="D625" s="106"/>
    </row>
    <row r="626" customFormat="false" ht="12.75" hidden="false" customHeight="false" outlineLevel="0" collapsed="false">
      <c r="D626" s="106"/>
    </row>
    <row r="627" customFormat="false" ht="12.75" hidden="false" customHeight="false" outlineLevel="0" collapsed="false">
      <c r="D627" s="106"/>
    </row>
    <row r="628" customFormat="false" ht="12.75" hidden="false" customHeight="false" outlineLevel="0" collapsed="false">
      <c r="D628" s="106"/>
    </row>
    <row r="629" customFormat="false" ht="12.75" hidden="false" customHeight="false" outlineLevel="0" collapsed="false">
      <c r="D629" s="106"/>
    </row>
    <row r="630" customFormat="false" ht="12.75" hidden="false" customHeight="false" outlineLevel="0" collapsed="false">
      <c r="D630" s="106"/>
    </row>
    <row r="631" customFormat="false" ht="12.75" hidden="false" customHeight="false" outlineLevel="0" collapsed="false">
      <c r="D631" s="106"/>
    </row>
    <row r="632" customFormat="false" ht="12.75" hidden="false" customHeight="false" outlineLevel="0" collapsed="false">
      <c r="D632" s="106"/>
    </row>
    <row r="633" customFormat="false" ht="12.75" hidden="false" customHeight="false" outlineLevel="0" collapsed="false">
      <c r="D633" s="106"/>
    </row>
    <row r="634" customFormat="false" ht="12.75" hidden="false" customHeight="false" outlineLevel="0" collapsed="false">
      <c r="D634" s="106"/>
    </row>
    <row r="635" customFormat="false" ht="12.75" hidden="false" customHeight="false" outlineLevel="0" collapsed="false">
      <c r="D635" s="106"/>
    </row>
    <row r="636" customFormat="false" ht="12.75" hidden="false" customHeight="false" outlineLevel="0" collapsed="false">
      <c r="D636" s="106"/>
    </row>
    <row r="637" customFormat="false" ht="12.75" hidden="false" customHeight="false" outlineLevel="0" collapsed="false">
      <c r="D637" s="106"/>
    </row>
    <row r="638" customFormat="false" ht="12.75" hidden="false" customHeight="false" outlineLevel="0" collapsed="false">
      <c r="D638" s="106"/>
    </row>
    <row r="639" customFormat="false" ht="12.75" hidden="false" customHeight="false" outlineLevel="0" collapsed="false">
      <c r="D639" s="106"/>
    </row>
    <row r="640" customFormat="false" ht="12.75" hidden="false" customHeight="false" outlineLevel="0" collapsed="false">
      <c r="D640" s="106"/>
    </row>
    <row r="641" customFormat="false" ht="12.75" hidden="false" customHeight="false" outlineLevel="0" collapsed="false">
      <c r="D641" s="106"/>
    </row>
    <row r="642" customFormat="false" ht="12.75" hidden="false" customHeight="false" outlineLevel="0" collapsed="false">
      <c r="D642" s="106"/>
    </row>
    <row r="643" customFormat="false" ht="12.75" hidden="false" customHeight="false" outlineLevel="0" collapsed="false">
      <c r="D643" s="106"/>
    </row>
    <row r="644" customFormat="false" ht="12.75" hidden="false" customHeight="false" outlineLevel="0" collapsed="false">
      <c r="D644" s="106"/>
    </row>
    <row r="645" customFormat="false" ht="12.75" hidden="false" customHeight="false" outlineLevel="0" collapsed="false">
      <c r="D645" s="106"/>
    </row>
    <row r="646" customFormat="false" ht="12.75" hidden="false" customHeight="false" outlineLevel="0" collapsed="false">
      <c r="D646" s="106"/>
    </row>
    <row r="647" customFormat="false" ht="12.75" hidden="false" customHeight="false" outlineLevel="0" collapsed="false">
      <c r="D647" s="106"/>
    </row>
    <row r="648" customFormat="false" ht="12.75" hidden="false" customHeight="false" outlineLevel="0" collapsed="false">
      <c r="D648" s="106"/>
    </row>
    <row r="649" customFormat="false" ht="12.75" hidden="false" customHeight="false" outlineLevel="0" collapsed="false">
      <c r="D649" s="106"/>
    </row>
    <row r="650" customFormat="false" ht="12.75" hidden="false" customHeight="false" outlineLevel="0" collapsed="false">
      <c r="D650" s="106"/>
    </row>
    <row r="651" customFormat="false" ht="12.75" hidden="false" customHeight="false" outlineLevel="0" collapsed="false">
      <c r="D651" s="106"/>
    </row>
    <row r="652" customFormat="false" ht="12.75" hidden="false" customHeight="false" outlineLevel="0" collapsed="false">
      <c r="D652" s="106"/>
    </row>
    <row r="653" customFormat="false" ht="12.75" hidden="false" customHeight="false" outlineLevel="0" collapsed="false">
      <c r="D653" s="106"/>
    </row>
    <row r="654" customFormat="false" ht="12.75" hidden="false" customHeight="false" outlineLevel="0" collapsed="false">
      <c r="D654" s="106"/>
    </row>
    <row r="655" customFormat="false" ht="12.75" hidden="false" customHeight="false" outlineLevel="0" collapsed="false">
      <c r="D655" s="106"/>
    </row>
    <row r="656" customFormat="false" ht="12.75" hidden="false" customHeight="false" outlineLevel="0" collapsed="false">
      <c r="D656" s="106"/>
    </row>
    <row r="657" customFormat="false" ht="12.75" hidden="false" customHeight="false" outlineLevel="0" collapsed="false">
      <c r="D657" s="106"/>
    </row>
    <row r="658" customFormat="false" ht="12.75" hidden="false" customHeight="false" outlineLevel="0" collapsed="false">
      <c r="D658" s="106"/>
    </row>
    <row r="659" customFormat="false" ht="12.75" hidden="false" customHeight="false" outlineLevel="0" collapsed="false">
      <c r="D659" s="106"/>
    </row>
    <row r="660" customFormat="false" ht="12.75" hidden="false" customHeight="false" outlineLevel="0" collapsed="false">
      <c r="D660" s="106"/>
    </row>
    <row r="661" customFormat="false" ht="12.75" hidden="false" customHeight="false" outlineLevel="0" collapsed="false">
      <c r="D661" s="106"/>
    </row>
    <row r="662" customFormat="false" ht="12.75" hidden="false" customHeight="false" outlineLevel="0" collapsed="false">
      <c r="D662" s="106"/>
    </row>
    <row r="663" customFormat="false" ht="12.75" hidden="false" customHeight="false" outlineLevel="0" collapsed="false">
      <c r="D663" s="106"/>
    </row>
    <row r="664" customFormat="false" ht="12.75" hidden="false" customHeight="false" outlineLevel="0" collapsed="false">
      <c r="D664" s="106"/>
    </row>
    <row r="665" customFormat="false" ht="12.75" hidden="false" customHeight="false" outlineLevel="0" collapsed="false">
      <c r="D665" s="106"/>
    </row>
    <row r="666" customFormat="false" ht="12.75" hidden="false" customHeight="false" outlineLevel="0" collapsed="false">
      <c r="D666" s="106"/>
    </row>
    <row r="667" customFormat="false" ht="12.75" hidden="false" customHeight="false" outlineLevel="0" collapsed="false">
      <c r="D667" s="106"/>
    </row>
    <row r="668" customFormat="false" ht="12.75" hidden="false" customHeight="false" outlineLevel="0" collapsed="false">
      <c r="D668" s="106"/>
    </row>
    <row r="669" customFormat="false" ht="12.75" hidden="false" customHeight="false" outlineLevel="0" collapsed="false">
      <c r="D669" s="106"/>
    </row>
    <row r="670" customFormat="false" ht="12.75" hidden="false" customHeight="false" outlineLevel="0" collapsed="false">
      <c r="D670" s="106"/>
    </row>
    <row r="671" customFormat="false" ht="12.75" hidden="false" customHeight="false" outlineLevel="0" collapsed="false">
      <c r="D671" s="106"/>
    </row>
    <row r="672" customFormat="false" ht="12.75" hidden="false" customHeight="false" outlineLevel="0" collapsed="false">
      <c r="D672" s="106"/>
    </row>
    <row r="673" customFormat="false" ht="12.75" hidden="false" customHeight="false" outlineLevel="0" collapsed="false">
      <c r="D673" s="106"/>
    </row>
    <row r="674" customFormat="false" ht="12.75" hidden="false" customHeight="false" outlineLevel="0" collapsed="false">
      <c r="D674" s="106"/>
    </row>
    <row r="675" customFormat="false" ht="12.75" hidden="false" customHeight="false" outlineLevel="0" collapsed="false">
      <c r="D675" s="106"/>
    </row>
    <row r="676" customFormat="false" ht="12.75" hidden="false" customHeight="false" outlineLevel="0" collapsed="false">
      <c r="D676" s="106"/>
    </row>
    <row r="677" customFormat="false" ht="12.75" hidden="false" customHeight="false" outlineLevel="0" collapsed="false">
      <c r="D677" s="106"/>
    </row>
    <row r="678" customFormat="false" ht="12.75" hidden="false" customHeight="false" outlineLevel="0" collapsed="false">
      <c r="D678" s="106"/>
    </row>
    <row r="679" customFormat="false" ht="12.75" hidden="false" customHeight="false" outlineLevel="0" collapsed="false">
      <c r="D679" s="106"/>
    </row>
    <row r="680" customFormat="false" ht="12.75" hidden="false" customHeight="false" outlineLevel="0" collapsed="false">
      <c r="D680" s="106"/>
    </row>
    <row r="681" customFormat="false" ht="12.75" hidden="false" customHeight="false" outlineLevel="0" collapsed="false">
      <c r="D681" s="106"/>
    </row>
    <row r="682" customFormat="false" ht="12.75" hidden="false" customHeight="false" outlineLevel="0" collapsed="false">
      <c r="D682" s="106"/>
    </row>
    <row r="683" customFormat="false" ht="12.75" hidden="false" customHeight="false" outlineLevel="0" collapsed="false">
      <c r="D683" s="106"/>
    </row>
    <row r="684" customFormat="false" ht="12.75" hidden="false" customHeight="false" outlineLevel="0" collapsed="false">
      <c r="D684" s="106"/>
    </row>
    <row r="685" customFormat="false" ht="12.75" hidden="false" customHeight="false" outlineLevel="0" collapsed="false">
      <c r="D685" s="106"/>
    </row>
    <row r="686" customFormat="false" ht="12.75" hidden="false" customHeight="false" outlineLevel="0" collapsed="false">
      <c r="D686" s="106"/>
    </row>
    <row r="687" customFormat="false" ht="12.75" hidden="false" customHeight="false" outlineLevel="0" collapsed="false">
      <c r="D687" s="106"/>
    </row>
    <row r="688" customFormat="false" ht="12.75" hidden="false" customHeight="false" outlineLevel="0" collapsed="false">
      <c r="D688" s="106"/>
    </row>
    <row r="689" customFormat="false" ht="12.75" hidden="false" customHeight="false" outlineLevel="0" collapsed="false">
      <c r="D689" s="106"/>
    </row>
    <row r="690" customFormat="false" ht="12.75" hidden="false" customHeight="false" outlineLevel="0" collapsed="false">
      <c r="D690" s="106"/>
    </row>
    <row r="691" customFormat="false" ht="12.75" hidden="false" customHeight="false" outlineLevel="0" collapsed="false">
      <c r="D691" s="106"/>
    </row>
    <row r="692" customFormat="false" ht="12.75" hidden="false" customHeight="false" outlineLevel="0" collapsed="false">
      <c r="D692" s="106"/>
    </row>
    <row r="693" customFormat="false" ht="12.75" hidden="false" customHeight="false" outlineLevel="0" collapsed="false">
      <c r="D693" s="106"/>
    </row>
    <row r="694" customFormat="false" ht="12.75" hidden="false" customHeight="false" outlineLevel="0" collapsed="false">
      <c r="D694" s="106"/>
    </row>
    <row r="695" customFormat="false" ht="12.75" hidden="false" customHeight="false" outlineLevel="0" collapsed="false">
      <c r="D695" s="106"/>
    </row>
    <row r="696" customFormat="false" ht="12.75" hidden="false" customHeight="false" outlineLevel="0" collapsed="false">
      <c r="D696" s="106"/>
    </row>
    <row r="697" customFormat="false" ht="12.75" hidden="false" customHeight="false" outlineLevel="0" collapsed="false">
      <c r="D697" s="106"/>
    </row>
    <row r="698" customFormat="false" ht="12.75" hidden="false" customHeight="false" outlineLevel="0" collapsed="false">
      <c r="D698" s="106"/>
    </row>
    <row r="699" customFormat="false" ht="12.75" hidden="false" customHeight="false" outlineLevel="0" collapsed="false">
      <c r="D699" s="106"/>
    </row>
    <row r="700" customFormat="false" ht="12.75" hidden="false" customHeight="false" outlineLevel="0" collapsed="false">
      <c r="D700" s="106"/>
    </row>
    <row r="701" customFormat="false" ht="12.75" hidden="false" customHeight="false" outlineLevel="0" collapsed="false">
      <c r="D701" s="106"/>
    </row>
    <row r="702" customFormat="false" ht="12.75" hidden="false" customHeight="false" outlineLevel="0" collapsed="false">
      <c r="D702" s="106"/>
    </row>
    <row r="703" customFormat="false" ht="12.75" hidden="false" customHeight="false" outlineLevel="0" collapsed="false">
      <c r="D703" s="106"/>
    </row>
    <row r="704" customFormat="false" ht="12.75" hidden="false" customHeight="false" outlineLevel="0" collapsed="false">
      <c r="D704" s="106"/>
    </row>
    <row r="705" customFormat="false" ht="12.75" hidden="false" customHeight="false" outlineLevel="0" collapsed="false">
      <c r="D705" s="106"/>
    </row>
    <row r="706" customFormat="false" ht="12.75" hidden="false" customHeight="false" outlineLevel="0" collapsed="false">
      <c r="D706" s="106"/>
    </row>
    <row r="707" customFormat="false" ht="12.75" hidden="false" customHeight="false" outlineLevel="0" collapsed="false">
      <c r="D707" s="106"/>
    </row>
    <row r="708" customFormat="false" ht="12.75" hidden="false" customHeight="false" outlineLevel="0" collapsed="false">
      <c r="D708" s="106"/>
    </row>
    <row r="709" customFormat="false" ht="12.75" hidden="false" customHeight="false" outlineLevel="0" collapsed="false">
      <c r="D709" s="106"/>
    </row>
    <row r="710" customFormat="false" ht="12.75" hidden="false" customHeight="false" outlineLevel="0" collapsed="false">
      <c r="D710" s="106"/>
    </row>
    <row r="711" customFormat="false" ht="12.75" hidden="false" customHeight="false" outlineLevel="0" collapsed="false">
      <c r="D711" s="106"/>
    </row>
    <row r="712" customFormat="false" ht="12.75" hidden="false" customHeight="false" outlineLevel="0" collapsed="false">
      <c r="D712" s="106"/>
    </row>
    <row r="713" customFormat="false" ht="12.75" hidden="false" customHeight="false" outlineLevel="0" collapsed="false">
      <c r="D713" s="106"/>
    </row>
    <row r="714" customFormat="false" ht="12.75" hidden="false" customHeight="false" outlineLevel="0" collapsed="false">
      <c r="D714" s="106"/>
    </row>
    <row r="715" customFormat="false" ht="12.75" hidden="false" customHeight="false" outlineLevel="0" collapsed="false">
      <c r="D715" s="106"/>
    </row>
    <row r="716" customFormat="false" ht="12.75" hidden="false" customHeight="false" outlineLevel="0" collapsed="false">
      <c r="D716" s="106"/>
    </row>
    <row r="717" customFormat="false" ht="12.75" hidden="false" customHeight="false" outlineLevel="0" collapsed="false">
      <c r="D717" s="106"/>
    </row>
    <row r="718" customFormat="false" ht="12.75" hidden="false" customHeight="false" outlineLevel="0" collapsed="false">
      <c r="D718" s="106"/>
    </row>
    <row r="719" customFormat="false" ht="12.75" hidden="false" customHeight="false" outlineLevel="0" collapsed="false">
      <c r="D719" s="106"/>
    </row>
    <row r="720" customFormat="false" ht="12.75" hidden="false" customHeight="false" outlineLevel="0" collapsed="false">
      <c r="D720" s="106"/>
    </row>
    <row r="721" customFormat="false" ht="12.75" hidden="false" customHeight="false" outlineLevel="0" collapsed="false">
      <c r="D721" s="106"/>
    </row>
    <row r="722" customFormat="false" ht="12.75" hidden="false" customHeight="false" outlineLevel="0" collapsed="false">
      <c r="D722" s="106"/>
    </row>
    <row r="723" customFormat="false" ht="12.75" hidden="false" customHeight="false" outlineLevel="0" collapsed="false">
      <c r="D723" s="106"/>
    </row>
    <row r="724" customFormat="false" ht="12.75" hidden="false" customHeight="false" outlineLevel="0" collapsed="false">
      <c r="D724" s="106"/>
    </row>
    <row r="725" customFormat="false" ht="12.75" hidden="false" customHeight="false" outlineLevel="0" collapsed="false">
      <c r="D725" s="106"/>
    </row>
    <row r="726" customFormat="false" ht="12.75" hidden="false" customHeight="false" outlineLevel="0" collapsed="false">
      <c r="D726" s="106"/>
    </row>
    <row r="727" customFormat="false" ht="12.75" hidden="false" customHeight="false" outlineLevel="0" collapsed="false">
      <c r="D727" s="106"/>
    </row>
    <row r="728" customFormat="false" ht="12.75" hidden="false" customHeight="false" outlineLevel="0" collapsed="false">
      <c r="D728" s="106"/>
    </row>
    <row r="729" customFormat="false" ht="12.75" hidden="false" customHeight="false" outlineLevel="0" collapsed="false">
      <c r="D729" s="106"/>
    </row>
    <row r="730" customFormat="false" ht="12.75" hidden="false" customHeight="false" outlineLevel="0" collapsed="false">
      <c r="D730" s="106"/>
    </row>
    <row r="731" customFormat="false" ht="12.75" hidden="false" customHeight="false" outlineLevel="0" collapsed="false">
      <c r="D731" s="106"/>
    </row>
    <row r="732" customFormat="false" ht="12.75" hidden="false" customHeight="false" outlineLevel="0" collapsed="false">
      <c r="D732" s="106"/>
    </row>
    <row r="733" customFormat="false" ht="12.75" hidden="false" customHeight="false" outlineLevel="0" collapsed="false">
      <c r="D733" s="106"/>
    </row>
    <row r="734" customFormat="false" ht="12.75" hidden="false" customHeight="false" outlineLevel="0" collapsed="false">
      <c r="D734" s="106"/>
    </row>
    <row r="735" customFormat="false" ht="12.75" hidden="false" customHeight="false" outlineLevel="0" collapsed="false">
      <c r="D735" s="106"/>
    </row>
    <row r="736" customFormat="false" ht="12.75" hidden="false" customHeight="false" outlineLevel="0" collapsed="false">
      <c r="D736" s="106"/>
    </row>
    <row r="737" customFormat="false" ht="12.75" hidden="false" customHeight="false" outlineLevel="0" collapsed="false">
      <c r="D737" s="106"/>
    </row>
    <row r="738" customFormat="false" ht="12.75" hidden="false" customHeight="false" outlineLevel="0" collapsed="false">
      <c r="D738" s="106"/>
    </row>
    <row r="739" customFormat="false" ht="12.75" hidden="false" customHeight="false" outlineLevel="0" collapsed="false">
      <c r="D739" s="106"/>
    </row>
    <row r="740" customFormat="false" ht="12.75" hidden="false" customHeight="false" outlineLevel="0" collapsed="false">
      <c r="D740" s="106"/>
    </row>
    <row r="741" customFormat="false" ht="12.75" hidden="false" customHeight="false" outlineLevel="0" collapsed="false">
      <c r="D741" s="106"/>
    </row>
    <row r="742" customFormat="false" ht="12.75" hidden="false" customHeight="false" outlineLevel="0" collapsed="false">
      <c r="D742" s="106"/>
    </row>
    <row r="743" customFormat="false" ht="12.75" hidden="false" customHeight="false" outlineLevel="0" collapsed="false">
      <c r="D743" s="106"/>
    </row>
    <row r="744" customFormat="false" ht="12.75" hidden="false" customHeight="false" outlineLevel="0" collapsed="false">
      <c r="D744" s="106"/>
    </row>
    <row r="745" customFormat="false" ht="12.75" hidden="false" customHeight="false" outlineLevel="0" collapsed="false">
      <c r="D745" s="106"/>
    </row>
    <row r="746" customFormat="false" ht="12.75" hidden="false" customHeight="false" outlineLevel="0" collapsed="false">
      <c r="D746" s="106"/>
    </row>
    <row r="747" customFormat="false" ht="12.75" hidden="false" customHeight="false" outlineLevel="0" collapsed="false">
      <c r="D747" s="106"/>
    </row>
    <row r="748" customFormat="false" ht="12.75" hidden="false" customHeight="false" outlineLevel="0" collapsed="false">
      <c r="D748" s="106"/>
    </row>
    <row r="749" customFormat="false" ht="12.75" hidden="false" customHeight="false" outlineLevel="0" collapsed="false">
      <c r="D749" s="106"/>
    </row>
    <row r="750" customFormat="false" ht="12.75" hidden="false" customHeight="false" outlineLevel="0" collapsed="false">
      <c r="D750" s="106"/>
    </row>
    <row r="751" customFormat="false" ht="12.75" hidden="false" customHeight="false" outlineLevel="0" collapsed="false">
      <c r="D751" s="106"/>
    </row>
    <row r="752" customFormat="false" ht="12.75" hidden="false" customHeight="false" outlineLevel="0" collapsed="false">
      <c r="D752" s="106"/>
    </row>
    <row r="753" customFormat="false" ht="12.75" hidden="false" customHeight="false" outlineLevel="0" collapsed="false">
      <c r="D753" s="106"/>
    </row>
    <row r="754" customFormat="false" ht="12.75" hidden="false" customHeight="false" outlineLevel="0" collapsed="false">
      <c r="D754" s="106"/>
    </row>
    <row r="755" customFormat="false" ht="12.75" hidden="false" customHeight="false" outlineLevel="0" collapsed="false">
      <c r="D755" s="106"/>
    </row>
    <row r="756" customFormat="false" ht="12.75" hidden="false" customHeight="false" outlineLevel="0" collapsed="false">
      <c r="D756" s="106"/>
    </row>
    <row r="757" customFormat="false" ht="12.75" hidden="false" customHeight="false" outlineLevel="0" collapsed="false">
      <c r="D757" s="106"/>
    </row>
    <row r="758" customFormat="false" ht="12.75" hidden="false" customHeight="false" outlineLevel="0" collapsed="false">
      <c r="D758" s="106"/>
    </row>
    <row r="759" customFormat="false" ht="12.75" hidden="false" customHeight="false" outlineLevel="0" collapsed="false">
      <c r="D759" s="106"/>
    </row>
    <row r="760" customFormat="false" ht="12.75" hidden="false" customHeight="false" outlineLevel="0" collapsed="false">
      <c r="D760" s="106"/>
    </row>
    <row r="761" customFormat="false" ht="12.75" hidden="false" customHeight="false" outlineLevel="0" collapsed="false">
      <c r="D761" s="106"/>
    </row>
    <row r="762" customFormat="false" ht="12.75" hidden="false" customHeight="false" outlineLevel="0" collapsed="false">
      <c r="D762" s="106"/>
    </row>
    <row r="763" customFormat="false" ht="12.75" hidden="false" customHeight="false" outlineLevel="0" collapsed="false">
      <c r="D763" s="106"/>
    </row>
    <row r="764" customFormat="false" ht="12.75" hidden="false" customHeight="false" outlineLevel="0" collapsed="false">
      <c r="D764" s="106"/>
    </row>
    <row r="765" customFormat="false" ht="12.75" hidden="false" customHeight="false" outlineLevel="0" collapsed="false">
      <c r="D765" s="106"/>
    </row>
    <row r="766" customFormat="false" ht="12.75" hidden="false" customHeight="false" outlineLevel="0" collapsed="false">
      <c r="D766" s="106"/>
    </row>
    <row r="767" customFormat="false" ht="12.75" hidden="false" customHeight="false" outlineLevel="0" collapsed="false">
      <c r="D767" s="106"/>
    </row>
    <row r="768" customFormat="false" ht="12.75" hidden="false" customHeight="false" outlineLevel="0" collapsed="false">
      <c r="D768" s="106"/>
    </row>
    <row r="769" customFormat="false" ht="12.75" hidden="false" customHeight="false" outlineLevel="0" collapsed="false">
      <c r="D769" s="106"/>
    </row>
    <row r="770" customFormat="false" ht="12.75" hidden="false" customHeight="false" outlineLevel="0" collapsed="false">
      <c r="D770" s="106"/>
    </row>
    <row r="771" customFormat="false" ht="12.75" hidden="false" customHeight="false" outlineLevel="0" collapsed="false">
      <c r="D771" s="106"/>
    </row>
    <row r="772" customFormat="false" ht="12.75" hidden="false" customHeight="false" outlineLevel="0" collapsed="false">
      <c r="D772" s="106"/>
    </row>
    <row r="773" customFormat="false" ht="12.75" hidden="false" customHeight="false" outlineLevel="0" collapsed="false">
      <c r="D773" s="106"/>
    </row>
    <row r="774" customFormat="false" ht="12.75" hidden="false" customHeight="false" outlineLevel="0" collapsed="false">
      <c r="D774" s="106"/>
    </row>
    <row r="775" customFormat="false" ht="12.75" hidden="false" customHeight="false" outlineLevel="0" collapsed="false">
      <c r="D775" s="106"/>
    </row>
    <row r="776" customFormat="false" ht="12.75" hidden="false" customHeight="false" outlineLevel="0" collapsed="false">
      <c r="D776" s="106"/>
    </row>
    <row r="777" customFormat="false" ht="12.75" hidden="false" customHeight="false" outlineLevel="0" collapsed="false">
      <c r="D777" s="106"/>
    </row>
    <row r="778" customFormat="false" ht="12.75" hidden="false" customHeight="false" outlineLevel="0" collapsed="false">
      <c r="D778" s="106"/>
    </row>
    <row r="779" customFormat="false" ht="12.75" hidden="false" customHeight="false" outlineLevel="0" collapsed="false">
      <c r="D779" s="106"/>
    </row>
    <row r="780" customFormat="false" ht="12.75" hidden="false" customHeight="false" outlineLevel="0" collapsed="false">
      <c r="D780" s="106"/>
    </row>
    <row r="781" customFormat="false" ht="12.75" hidden="false" customHeight="false" outlineLevel="0" collapsed="false">
      <c r="D781" s="106"/>
    </row>
    <row r="782" customFormat="false" ht="12.75" hidden="false" customHeight="false" outlineLevel="0" collapsed="false">
      <c r="D782" s="106"/>
    </row>
    <row r="783" customFormat="false" ht="12.75" hidden="false" customHeight="false" outlineLevel="0" collapsed="false">
      <c r="D783" s="106"/>
    </row>
    <row r="784" customFormat="false" ht="12.75" hidden="false" customHeight="false" outlineLevel="0" collapsed="false">
      <c r="D784" s="106"/>
    </row>
    <row r="785" customFormat="false" ht="12.75" hidden="false" customHeight="false" outlineLevel="0" collapsed="false">
      <c r="D785" s="106"/>
    </row>
    <row r="786" customFormat="false" ht="12.75" hidden="false" customHeight="false" outlineLevel="0" collapsed="false">
      <c r="D786" s="106"/>
    </row>
    <row r="787" customFormat="false" ht="12.75" hidden="false" customHeight="false" outlineLevel="0" collapsed="false">
      <c r="D787" s="106"/>
    </row>
    <row r="788" customFormat="false" ht="12.75" hidden="false" customHeight="false" outlineLevel="0" collapsed="false">
      <c r="D788" s="106"/>
    </row>
    <row r="789" customFormat="false" ht="12.75" hidden="false" customHeight="false" outlineLevel="0" collapsed="false">
      <c r="D789" s="106"/>
    </row>
    <row r="790" customFormat="false" ht="12.75" hidden="false" customHeight="false" outlineLevel="0" collapsed="false">
      <c r="D790" s="106"/>
    </row>
    <row r="791" customFormat="false" ht="12.75" hidden="false" customHeight="false" outlineLevel="0" collapsed="false">
      <c r="D791" s="106"/>
    </row>
    <row r="792" customFormat="false" ht="12.75" hidden="false" customHeight="false" outlineLevel="0" collapsed="false">
      <c r="D792" s="106"/>
    </row>
    <row r="793" customFormat="false" ht="12.75" hidden="false" customHeight="false" outlineLevel="0" collapsed="false">
      <c r="D793" s="106"/>
    </row>
    <row r="794" customFormat="false" ht="12.75" hidden="false" customHeight="false" outlineLevel="0" collapsed="false">
      <c r="D794" s="106"/>
    </row>
    <row r="795" customFormat="false" ht="12.75" hidden="false" customHeight="false" outlineLevel="0" collapsed="false">
      <c r="D795" s="106"/>
    </row>
    <row r="796" customFormat="false" ht="12.75" hidden="false" customHeight="false" outlineLevel="0" collapsed="false">
      <c r="D796" s="106"/>
    </row>
    <row r="797" customFormat="false" ht="12.75" hidden="false" customHeight="false" outlineLevel="0" collapsed="false">
      <c r="D797" s="106"/>
    </row>
    <row r="798" customFormat="false" ht="12.75" hidden="false" customHeight="false" outlineLevel="0" collapsed="false">
      <c r="D798" s="106"/>
    </row>
    <row r="799" customFormat="false" ht="12.75" hidden="false" customHeight="false" outlineLevel="0" collapsed="false">
      <c r="D799" s="106"/>
    </row>
    <row r="800" customFormat="false" ht="12.75" hidden="false" customHeight="false" outlineLevel="0" collapsed="false">
      <c r="D800" s="106"/>
    </row>
    <row r="801" customFormat="false" ht="12.75" hidden="false" customHeight="false" outlineLevel="0" collapsed="false">
      <c r="D801" s="106"/>
    </row>
    <row r="802" customFormat="false" ht="12.75" hidden="false" customHeight="false" outlineLevel="0" collapsed="false">
      <c r="D802" s="106"/>
    </row>
    <row r="803" customFormat="false" ht="12.75" hidden="false" customHeight="false" outlineLevel="0" collapsed="false">
      <c r="D803" s="106"/>
    </row>
    <row r="804" customFormat="false" ht="12.75" hidden="false" customHeight="false" outlineLevel="0" collapsed="false">
      <c r="D804" s="106"/>
    </row>
    <row r="805" customFormat="false" ht="12.75" hidden="false" customHeight="false" outlineLevel="0" collapsed="false">
      <c r="D805" s="106"/>
    </row>
    <row r="806" customFormat="false" ht="12.75" hidden="false" customHeight="false" outlineLevel="0" collapsed="false">
      <c r="D806" s="106"/>
    </row>
    <row r="807" customFormat="false" ht="12.75" hidden="false" customHeight="false" outlineLevel="0" collapsed="false">
      <c r="D807" s="106"/>
    </row>
    <row r="808" customFormat="false" ht="12.75" hidden="false" customHeight="false" outlineLevel="0" collapsed="false">
      <c r="D808" s="106"/>
    </row>
    <row r="809" customFormat="false" ht="12.75" hidden="false" customHeight="false" outlineLevel="0" collapsed="false">
      <c r="D809" s="106"/>
    </row>
    <row r="810" customFormat="false" ht="12.75" hidden="false" customHeight="false" outlineLevel="0" collapsed="false">
      <c r="D810" s="106"/>
    </row>
    <row r="811" customFormat="false" ht="12.75" hidden="false" customHeight="false" outlineLevel="0" collapsed="false">
      <c r="D811" s="106"/>
    </row>
    <row r="812" customFormat="false" ht="12.75" hidden="false" customHeight="false" outlineLevel="0" collapsed="false">
      <c r="D812" s="106"/>
    </row>
    <row r="813" customFormat="false" ht="12.75" hidden="false" customHeight="false" outlineLevel="0" collapsed="false">
      <c r="D813" s="106"/>
    </row>
    <row r="814" customFormat="false" ht="12.75" hidden="false" customHeight="false" outlineLevel="0" collapsed="false">
      <c r="D814" s="106"/>
    </row>
    <row r="815" customFormat="false" ht="12.75" hidden="false" customHeight="false" outlineLevel="0" collapsed="false">
      <c r="D815" s="106"/>
    </row>
    <row r="816" customFormat="false" ht="12.75" hidden="false" customHeight="false" outlineLevel="0" collapsed="false">
      <c r="D816" s="106"/>
    </row>
    <row r="817" customFormat="false" ht="12.75" hidden="false" customHeight="false" outlineLevel="0" collapsed="false">
      <c r="D817" s="106"/>
    </row>
    <row r="818" customFormat="false" ht="12.75" hidden="false" customHeight="false" outlineLevel="0" collapsed="false">
      <c r="D818" s="106"/>
    </row>
    <row r="819" customFormat="false" ht="12.75" hidden="false" customHeight="false" outlineLevel="0" collapsed="false">
      <c r="D819" s="106"/>
    </row>
    <row r="820" customFormat="false" ht="12.75" hidden="false" customHeight="false" outlineLevel="0" collapsed="false">
      <c r="D820" s="106"/>
    </row>
    <row r="821" customFormat="false" ht="12.75" hidden="false" customHeight="false" outlineLevel="0" collapsed="false">
      <c r="D821" s="106"/>
    </row>
    <row r="822" customFormat="false" ht="12.75" hidden="false" customHeight="false" outlineLevel="0" collapsed="false">
      <c r="D822" s="106"/>
    </row>
    <row r="823" customFormat="false" ht="12.75" hidden="false" customHeight="false" outlineLevel="0" collapsed="false">
      <c r="D823" s="106"/>
    </row>
    <row r="824" customFormat="false" ht="12.75" hidden="false" customHeight="false" outlineLevel="0" collapsed="false">
      <c r="D824" s="106"/>
    </row>
    <row r="825" customFormat="false" ht="12.75" hidden="false" customHeight="false" outlineLevel="0" collapsed="false">
      <c r="D825" s="106"/>
    </row>
    <row r="826" customFormat="false" ht="12.75" hidden="false" customHeight="false" outlineLevel="0" collapsed="false">
      <c r="D826" s="106"/>
    </row>
    <row r="827" customFormat="false" ht="12.75" hidden="false" customHeight="false" outlineLevel="0" collapsed="false">
      <c r="D827" s="106"/>
    </row>
    <row r="828" customFormat="false" ht="12.75" hidden="false" customHeight="false" outlineLevel="0" collapsed="false">
      <c r="D828" s="106"/>
    </row>
    <row r="829" customFormat="false" ht="12.75" hidden="false" customHeight="false" outlineLevel="0" collapsed="false">
      <c r="D829" s="106"/>
    </row>
    <row r="830" customFormat="false" ht="12.75" hidden="false" customHeight="false" outlineLevel="0" collapsed="false">
      <c r="D830" s="106"/>
    </row>
    <row r="831" customFormat="false" ht="12.75" hidden="false" customHeight="false" outlineLevel="0" collapsed="false">
      <c r="D831" s="106"/>
    </row>
    <row r="832" customFormat="false" ht="12.75" hidden="false" customHeight="false" outlineLevel="0" collapsed="false">
      <c r="D832" s="106"/>
    </row>
    <row r="833" customFormat="false" ht="12.75" hidden="false" customHeight="false" outlineLevel="0" collapsed="false">
      <c r="D833" s="106"/>
    </row>
    <row r="834" customFormat="false" ht="12.75" hidden="false" customHeight="false" outlineLevel="0" collapsed="false">
      <c r="D834" s="106"/>
    </row>
    <row r="835" customFormat="false" ht="12.75" hidden="false" customHeight="false" outlineLevel="0" collapsed="false">
      <c r="D835" s="106"/>
    </row>
    <row r="836" customFormat="false" ht="12.75" hidden="false" customHeight="false" outlineLevel="0" collapsed="false">
      <c r="D836" s="106"/>
    </row>
    <row r="837" customFormat="false" ht="12.75" hidden="false" customHeight="false" outlineLevel="0" collapsed="false">
      <c r="D837" s="106"/>
    </row>
    <row r="838" customFormat="false" ht="12.75" hidden="false" customHeight="false" outlineLevel="0" collapsed="false">
      <c r="D838" s="106"/>
    </row>
    <row r="839" customFormat="false" ht="12.75" hidden="false" customHeight="false" outlineLevel="0" collapsed="false">
      <c r="D839" s="106"/>
    </row>
    <row r="840" customFormat="false" ht="12.75" hidden="false" customHeight="false" outlineLevel="0" collapsed="false">
      <c r="D840" s="106"/>
    </row>
    <row r="841" customFormat="false" ht="12.75" hidden="false" customHeight="false" outlineLevel="0" collapsed="false">
      <c r="D841" s="106"/>
    </row>
    <row r="842" customFormat="false" ht="12.75" hidden="false" customHeight="false" outlineLevel="0" collapsed="false">
      <c r="D842" s="106"/>
    </row>
    <row r="843" customFormat="false" ht="12.75" hidden="false" customHeight="false" outlineLevel="0" collapsed="false">
      <c r="D843" s="106"/>
    </row>
    <row r="844" customFormat="false" ht="12.75" hidden="false" customHeight="false" outlineLevel="0" collapsed="false">
      <c r="D844" s="106"/>
    </row>
    <row r="845" customFormat="false" ht="12.75" hidden="false" customHeight="false" outlineLevel="0" collapsed="false">
      <c r="D845" s="106"/>
    </row>
    <row r="846" customFormat="false" ht="12.75" hidden="false" customHeight="false" outlineLevel="0" collapsed="false">
      <c r="D846" s="106"/>
    </row>
    <row r="847" customFormat="false" ht="12.75" hidden="false" customHeight="false" outlineLevel="0" collapsed="false">
      <c r="D847" s="106"/>
    </row>
    <row r="848" customFormat="false" ht="12.75" hidden="false" customHeight="false" outlineLevel="0" collapsed="false">
      <c r="D848" s="106"/>
    </row>
    <row r="849" customFormat="false" ht="12.75" hidden="false" customHeight="false" outlineLevel="0" collapsed="false">
      <c r="D849" s="106"/>
    </row>
    <row r="850" customFormat="false" ht="12.75" hidden="false" customHeight="false" outlineLevel="0" collapsed="false">
      <c r="D850" s="106"/>
    </row>
    <row r="851" customFormat="false" ht="12.75" hidden="false" customHeight="false" outlineLevel="0" collapsed="false">
      <c r="D851" s="106"/>
    </row>
    <row r="852" customFormat="false" ht="12.75" hidden="false" customHeight="false" outlineLevel="0" collapsed="false">
      <c r="D852" s="106"/>
    </row>
    <row r="853" customFormat="false" ht="12.75" hidden="false" customHeight="false" outlineLevel="0" collapsed="false">
      <c r="D853" s="106"/>
    </row>
    <row r="854" customFormat="false" ht="12.75" hidden="false" customHeight="false" outlineLevel="0" collapsed="false">
      <c r="D854" s="106"/>
    </row>
    <row r="855" customFormat="false" ht="12.75" hidden="false" customHeight="false" outlineLevel="0" collapsed="false">
      <c r="D855" s="106"/>
    </row>
    <row r="856" customFormat="false" ht="12.75" hidden="false" customHeight="false" outlineLevel="0" collapsed="false">
      <c r="D856" s="106"/>
    </row>
    <row r="857" customFormat="false" ht="12.75" hidden="false" customHeight="false" outlineLevel="0" collapsed="false">
      <c r="D857" s="106"/>
    </row>
    <row r="858" customFormat="false" ht="12.75" hidden="false" customHeight="false" outlineLevel="0" collapsed="false">
      <c r="D858" s="106"/>
    </row>
    <row r="859" customFormat="false" ht="12.75" hidden="false" customHeight="false" outlineLevel="0" collapsed="false">
      <c r="D859" s="106"/>
    </row>
    <row r="860" customFormat="false" ht="12.75" hidden="false" customHeight="false" outlineLevel="0" collapsed="false">
      <c r="D860" s="106"/>
    </row>
    <row r="861" customFormat="false" ht="12.75" hidden="false" customHeight="false" outlineLevel="0" collapsed="false">
      <c r="D861" s="106"/>
    </row>
    <row r="862" customFormat="false" ht="12.75" hidden="false" customHeight="false" outlineLevel="0" collapsed="false">
      <c r="D862" s="106"/>
    </row>
    <row r="863" customFormat="false" ht="12.75" hidden="false" customHeight="false" outlineLevel="0" collapsed="false">
      <c r="D863" s="106"/>
    </row>
    <row r="864" customFormat="false" ht="12.75" hidden="false" customHeight="false" outlineLevel="0" collapsed="false">
      <c r="D864" s="106"/>
    </row>
    <row r="865" customFormat="false" ht="12.75" hidden="false" customHeight="false" outlineLevel="0" collapsed="false">
      <c r="D865" s="106"/>
    </row>
    <row r="866" customFormat="false" ht="12.75" hidden="false" customHeight="false" outlineLevel="0" collapsed="false">
      <c r="D866" s="106"/>
    </row>
    <row r="867" customFormat="false" ht="12.75" hidden="false" customHeight="false" outlineLevel="0" collapsed="false">
      <c r="D867" s="106"/>
    </row>
    <row r="868" customFormat="false" ht="12.75" hidden="false" customHeight="false" outlineLevel="0" collapsed="false">
      <c r="D868" s="106"/>
    </row>
    <row r="869" customFormat="false" ht="12.75" hidden="false" customHeight="false" outlineLevel="0" collapsed="false">
      <c r="D869" s="106"/>
    </row>
    <row r="870" customFormat="false" ht="12.75" hidden="false" customHeight="false" outlineLevel="0" collapsed="false">
      <c r="D870" s="106"/>
    </row>
    <row r="871" customFormat="false" ht="12.75" hidden="false" customHeight="false" outlineLevel="0" collapsed="false">
      <c r="D871" s="106"/>
    </row>
    <row r="872" customFormat="false" ht="12.75" hidden="false" customHeight="false" outlineLevel="0" collapsed="false">
      <c r="D872" s="106"/>
    </row>
    <row r="873" customFormat="false" ht="12.75" hidden="false" customHeight="false" outlineLevel="0" collapsed="false">
      <c r="D873" s="106"/>
    </row>
    <row r="874" customFormat="false" ht="12.75" hidden="false" customHeight="false" outlineLevel="0" collapsed="false">
      <c r="D874" s="106"/>
    </row>
    <row r="875" customFormat="false" ht="12.75" hidden="false" customHeight="false" outlineLevel="0" collapsed="false">
      <c r="D875" s="106"/>
    </row>
    <row r="876" customFormat="false" ht="12.75" hidden="false" customHeight="false" outlineLevel="0" collapsed="false">
      <c r="D876" s="106"/>
    </row>
    <row r="877" customFormat="false" ht="12.75" hidden="false" customHeight="false" outlineLevel="0" collapsed="false">
      <c r="D877" s="106"/>
    </row>
    <row r="878" customFormat="false" ht="12.75" hidden="false" customHeight="false" outlineLevel="0" collapsed="false">
      <c r="D878" s="106"/>
    </row>
    <row r="879" customFormat="false" ht="12.75" hidden="false" customHeight="false" outlineLevel="0" collapsed="false">
      <c r="D879" s="106"/>
    </row>
    <row r="880" customFormat="false" ht="12.75" hidden="false" customHeight="false" outlineLevel="0" collapsed="false">
      <c r="D880" s="106"/>
    </row>
    <row r="881" customFormat="false" ht="12.75" hidden="false" customHeight="false" outlineLevel="0" collapsed="false">
      <c r="D881" s="106"/>
    </row>
    <row r="882" customFormat="false" ht="12.75" hidden="false" customHeight="false" outlineLevel="0" collapsed="false">
      <c r="D882" s="106"/>
    </row>
    <row r="883" customFormat="false" ht="12.75" hidden="false" customHeight="false" outlineLevel="0" collapsed="false">
      <c r="D883" s="106"/>
    </row>
    <row r="884" customFormat="false" ht="12.75" hidden="false" customHeight="false" outlineLevel="0" collapsed="false">
      <c r="D884" s="106"/>
    </row>
    <row r="885" customFormat="false" ht="12.75" hidden="false" customHeight="false" outlineLevel="0" collapsed="false">
      <c r="D885" s="106"/>
    </row>
    <row r="886" customFormat="false" ht="12.75" hidden="false" customHeight="false" outlineLevel="0" collapsed="false">
      <c r="D886" s="106"/>
    </row>
    <row r="887" customFormat="false" ht="12.75" hidden="false" customHeight="false" outlineLevel="0" collapsed="false">
      <c r="D887" s="106"/>
    </row>
    <row r="888" customFormat="false" ht="12.75" hidden="false" customHeight="false" outlineLevel="0" collapsed="false">
      <c r="D888" s="106"/>
    </row>
    <row r="889" customFormat="false" ht="12.75" hidden="false" customHeight="false" outlineLevel="0" collapsed="false">
      <c r="D889" s="106"/>
    </row>
    <row r="890" customFormat="false" ht="12.75" hidden="false" customHeight="false" outlineLevel="0" collapsed="false">
      <c r="D890" s="106"/>
    </row>
    <row r="891" customFormat="false" ht="12.75" hidden="false" customHeight="false" outlineLevel="0" collapsed="false">
      <c r="D891" s="106"/>
    </row>
    <row r="892" customFormat="false" ht="12.75" hidden="false" customHeight="false" outlineLevel="0" collapsed="false">
      <c r="D892" s="106"/>
    </row>
    <row r="893" customFormat="false" ht="12.75" hidden="false" customHeight="false" outlineLevel="0" collapsed="false">
      <c r="D893" s="106"/>
    </row>
    <row r="894" customFormat="false" ht="12.75" hidden="false" customHeight="false" outlineLevel="0" collapsed="false">
      <c r="D894" s="106"/>
    </row>
    <row r="895" customFormat="false" ht="12.75" hidden="false" customHeight="false" outlineLevel="0" collapsed="false">
      <c r="D895" s="106"/>
    </row>
    <row r="896" customFormat="false" ht="12.75" hidden="false" customHeight="false" outlineLevel="0" collapsed="false">
      <c r="D896" s="106"/>
    </row>
    <row r="897" customFormat="false" ht="12.75" hidden="false" customHeight="false" outlineLevel="0" collapsed="false">
      <c r="D897" s="106"/>
    </row>
    <row r="898" customFormat="false" ht="12.75" hidden="false" customHeight="false" outlineLevel="0" collapsed="false">
      <c r="D898" s="106"/>
    </row>
    <row r="899" customFormat="false" ht="12.75" hidden="false" customHeight="false" outlineLevel="0" collapsed="false">
      <c r="D899" s="106"/>
    </row>
    <row r="900" customFormat="false" ht="12.75" hidden="false" customHeight="false" outlineLevel="0" collapsed="false">
      <c r="D900" s="106"/>
    </row>
    <row r="901" customFormat="false" ht="12.75" hidden="false" customHeight="false" outlineLevel="0" collapsed="false">
      <c r="D901" s="106"/>
    </row>
    <row r="902" customFormat="false" ht="12.75" hidden="false" customHeight="false" outlineLevel="0" collapsed="false">
      <c r="D902" s="106"/>
    </row>
    <row r="903" customFormat="false" ht="12.75" hidden="false" customHeight="false" outlineLevel="0" collapsed="false">
      <c r="D903" s="106"/>
    </row>
    <row r="904" customFormat="false" ht="12.75" hidden="false" customHeight="false" outlineLevel="0" collapsed="false">
      <c r="D904" s="106"/>
    </row>
    <row r="905" customFormat="false" ht="12.75" hidden="false" customHeight="false" outlineLevel="0" collapsed="false">
      <c r="D905" s="106"/>
    </row>
    <row r="906" customFormat="false" ht="12.75" hidden="false" customHeight="false" outlineLevel="0" collapsed="false">
      <c r="D906" s="106"/>
    </row>
    <row r="907" customFormat="false" ht="12.75" hidden="false" customHeight="false" outlineLevel="0" collapsed="false">
      <c r="D907" s="106"/>
    </row>
    <row r="908" customFormat="false" ht="12.75" hidden="false" customHeight="false" outlineLevel="0" collapsed="false">
      <c r="D908" s="106"/>
    </row>
    <row r="909" customFormat="false" ht="12.75" hidden="false" customHeight="false" outlineLevel="0" collapsed="false">
      <c r="D909" s="106"/>
    </row>
    <row r="910" customFormat="false" ht="12.75" hidden="false" customHeight="false" outlineLevel="0" collapsed="false">
      <c r="D910" s="106"/>
    </row>
    <row r="911" customFormat="false" ht="12.75" hidden="false" customHeight="false" outlineLevel="0" collapsed="false">
      <c r="D911" s="106"/>
    </row>
    <row r="912" customFormat="false" ht="12.75" hidden="false" customHeight="false" outlineLevel="0" collapsed="false">
      <c r="D912" s="106"/>
    </row>
    <row r="913" customFormat="false" ht="12.75" hidden="false" customHeight="false" outlineLevel="0" collapsed="false">
      <c r="D913" s="106"/>
    </row>
    <row r="914" customFormat="false" ht="12.75" hidden="false" customHeight="false" outlineLevel="0" collapsed="false">
      <c r="D914" s="106"/>
    </row>
    <row r="915" customFormat="false" ht="12.75" hidden="false" customHeight="false" outlineLevel="0" collapsed="false">
      <c r="D915" s="106"/>
    </row>
    <row r="916" customFormat="false" ht="12.75" hidden="false" customHeight="false" outlineLevel="0" collapsed="false">
      <c r="D916" s="106"/>
    </row>
    <row r="917" customFormat="false" ht="12.75" hidden="false" customHeight="false" outlineLevel="0" collapsed="false">
      <c r="D917" s="106"/>
    </row>
    <row r="918" customFormat="false" ht="12.75" hidden="false" customHeight="false" outlineLevel="0" collapsed="false">
      <c r="D918" s="106"/>
    </row>
    <row r="919" customFormat="false" ht="12.75" hidden="false" customHeight="false" outlineLevel="0" collapsed="false">
      <c r="D919" s="106"/>
    </row>
    <row r="920" customFormat="false" ht="12.75" hidden="false" customHeight="false" outlineLevel="0" collapsed="false">
      <c r="D920" s="106"/>
    </row>
    <row r="921" customFormat="false" ht="12.75" hidden="false" customHeight="false" outlineLevel="0" collapsed="false">
      <c r="D921" s="106"/>
    </row>
    <row r="922" customFormat="false" ht="12.75" hidden="false" customHeight="false" outlineLevel="0" collapsed="false">
      <c r="D922" s="106"/>
    </row>
    <row r="923" customFormat="false" ht="12.75" hidden="false" customHeight="false" outlineLevel="0" collapsed="false">
      <c r="D923" s="106"/>
    </row>
    <row r="924" customFormat="false" ht="12.75" hidden="false" customHeight="false" outlineLevel="0" collapsed="false">
      <c r="D924" s="106"/>
    </row>
    <row r="925" customFormat="false" ht="12.75" hidden="false" customHeight="false" outlineLevel="0" collapsed="false">
      <c r="D925" s="106"/>
    </row>
    <row r="926" customFormat="false" ht="12.75" hidden="false" customHeight="false" outlineLevel="0" collapsed="false">
      <c r="D926" s="106"/>
    </row>
    <row r="927" customFormat="false" ht="12.75" hidden="false" customHeight="false" outlineLevel="0" collapsed="false">
      <c r="D927" s="106"/>
    </row>
    <row r="928" customFormat="false" ht="12.75" hidden="false" customHeight="false" outlineLevel="0" collapsed="false">
      <c r="D928" s="106"/>
    </row>
    <row r="929" customFormat="false" ht="12.75" hidden="false" customHeight="false" outlineLevel="0" collapsed="false">
      <c r="D929" s="106"/>
    </row>
    <row r="930" customFormat="false" ht="12.75" hidden="false" customHeight="false" outlineLevel="0" collapsed="false">
      <c r="D930" s="106"/>
    </row>
    <row r="931" customFormat="false" ht="12.75" hidden="false" customHeight="false" outlineLevel="0" collapsed="false">
      <c r="D931" s="106"/>
    </row>
    <row r="932" customFormat="false" ht="12.75" hidden="false" customHeight="false" outlineLevel="0" collapsed="false">
      <c r="D932" s="106"/>
    </row>
    <row r="933" customFormat="false" ht="12.75" hidden="false" customHeight="false" outlineLevel="0" collapsed="false">
      <c r="D933" s="106"/>
    </row>
    <row r="934" customFormat="false" ht="12.75" hidden="false" customHeight="false" outlineLevel="0" collapsed="false">
      <c r="D934" s="106"/>
    </row>
    <row r="935" customFormat="false" ht="12.75" hidden="false" customHeight="false" outlineLevel="0" collapsed="false">
      <c r="D935" s="106"/>
    </row>
    <row r="936" customFormat="false" ht="12.75" hidden="false" customHeight="false" outlineLevel="0" collapsed="false">
      <c r="D936" s="106"/>
    </row>
    <row r="937" customFormat="false" ht="12.75" hidden="false" customHeight="false" outlineLevel="0" collapsed="false">
      <c r="D937" s="106"/>
    </row>
    <row r="938" customFormat="false" ht="12.75" hidden="false" customHeight="false" outlineLevel="0" collapsed="false">
      <c r="D938" s="106"/>
    </row>
    <row r="939" customFormat="false" ht="12.75" hidden="false" customHeight="false" outlineLevel="0" collapsed="false">
      <c r="D939" s="106"/>
    </row>
    <row r="940" customFormat="false" ht="12.75" hidden="false" customHeight="false" outlineLevel="0" collapsed="false">
      <c r="D940" s="106"/>
    </row>
    <row r="941" customFormat="false" ht="12.75" hidden="false" customHeight="false" outlineLevel="0" collapsed="false">
      <c r="D941" s="106"/>
    </row>
    <row r="942" customFormat="false" ht="12.75" hidden="false" customHeight="false" outlineLevel="0" collapsed="false">
      <c r="D942" s="106"/>
    </row>
    <row r="943" customFormat="false" ht="12.75" hidden="false" customHeight="false" outlineLevel="0" collapsed="false">
      <c r="D943" s="106"/>
    </row>
    <row r="944" customFormat="false" ht="12.75" hidden="false" customHeight="false" outlineLevel="0" collapsed="false">
      <c r="D944" s="106"/>
    </row>
    <row r="945" customFormat="false" ht="12.75" hidden="false" customHeight="false" outlineLevel="0" collapsed="false">
      <c r="D945" s="106"/>
    </row>
    <row r="946" customFormat="false" ht="12.75" hidden="false" customHeight="false" outlineLevel="0" collapsed="false">
      <c r="D946" s="106"/>
    </row>
    <row r="947" customFormat="false" ht="12.75" hidden="false" customHeight="false" outlineLevel="0" collapsed="false">
      <c r="D947" s="106"/>
    </row>
    <row r="948" customFormat="false" ht="12.75" hidden="false" customHeight="false" outlineLevel="0" collapsed="false">
      <c r="D948" s="106"/>
    </row>
    <row r="949" customFormat="false" ht="12.75" hidden="false" customHeight="false" outlineLevel="0" collapsed="false">
      <c r="D949" s="106"/>
    </row>
    <row r="950" customFormat="false" ht="12.75" hidden="false" customHeight="false" outlineLevel="0" collapsed="false">
      <c r="D950" s="106"/>
    </row>
    <row r="951" customFormat="false" ht="12.75" hidden="false" customHeight="false" outlineLevel="0" collapsed="false">
      <c r="D951" s="106"/>
    </row>
    <row r="952" customFormat="false" ht="12.75" hidden="false" customHeight="false" outlineLevel="0" collapsed="false">
      <c r="D952" s="106"/>
    </row>
    <row r="953" customFormat="false" ht="12.75" hidden="false" customHeight="false" outlineLevel="0" collapsed="false">
      <c r="D953" s="106"/>
    </row>
    <row r="954" customFormat="false" ht="12.75" hidden="false" customHeight="false" outlineLevel="0" collapsed="false">
      <c r="D954" s="106"/>
    </row>
    <row r="955" customFormat="false" ht="12.75" hidden="false" customHeight="false" outlineLevel="0" collapsed="false">
      <c r="D955" s="106"/>
    </row>
    <row r="956" customFormat="false" ht="12.75" hidden="false" customHeight="false" outlineLevel="0" collapsed="false">
      <c r="D956" s="106"/>
    </row>
    <row r="957" customFormat="false" ht="12.75" hidden="false" customHeight="false" outlineLevel="0" collapsed="false">
      <c r="D957" s="106"/>
    </row>
    <row r="958" customFormat="false" ht="12.75" hidden="false" customHeight="false" outlineLevel="0" collapsed="false">
      <c r="D958" s="106"/>
    </row>
    <row r="959" customFormat="false" ht="12.75" hidden="false" customHeight="false" outlineLevel="0" collapsed="false">
      <c r="D959" s="106"/>
    </row>
    <row r="960" customFormat="false" ht="12.75" hidden="false" customHeight="false" outlineLevel="0" collapsed="false">
      <c r="D960" s="106"/>
    </row>
    <row r="961" customFormat="false" ht="12.75" hidden="false" customHeight="false" outlineLevel="0" collapsed="false">
      <c r="D961" s="106"/>
    </row>
    <row r="962" customFormat="false" ht="12.75" hidden="false" customHeight="false" outlineLevel="0" collapsed="false">
      <c r="D962" s="106"/>
    </row>
    <row r="963" customFormat="false" ht="12.75" hidden="false" customHeight="false" outlineLevel="0" collapsed="false">
      <c r="D963" s="106"/>
    </row>
    <row r="964" customFormat="false" ht="12.75" hidden="false" customHeight="false" outlineLevel="0" collapsed="false">
      <c r="D964" s="106"/>
    </row>
    <row r="965" customFormat="false" ht="12.75" hidden="false" customHeight="false" outlineLevel="0" collapsed="false">
      <c r="D965" s="106"/>
    </row>
    <row r="966" customFormat="false" ht="12.75" hidden="false" customHeight="false" outlineLevel="0" collapsed="false">
      <c r="D966" s="106"/>
    </row>
    <row r="967" customFormat="false" ht="12.75" hidden="false" customHeight="false" outlineLevel="0" collapsed="false">
      <c r="D967" s="106"/>
    </row>
    <row r="968" customFormat="false" ht="12.75" hidden="false" customHeight="false" outlineLevel="0" collapsed="false">
      <c r="D968" s="106"/>
    </row>
    <row r="969" customFormat="false" ht="12.75" hidden="false" customHeight="false" outlineLevel="0" collapsed="false">
      <c r="D969" s="106"/>
    </row>
    <row r="970" customFormat="false" ht="12.75" hidden="false" customHeight="false" outlineLevel="0" collapsed="false">
      <c r="D970" s="106"/>
    </row>
    <row r="971" customFormat="false" ht="12.75" hidden="false" customHeight="false" outlineLevel="0" collapsed="false">
      <c r="D971" s="106"/>
    </row>
    <row r="972" customFormat="false" ht="12.75" hidden="false" customHeight="false" outlineLevel="0" collapsed="false">
      <c r="D972" s="106"/>
    </row>
    <row r="973" customFormat="false" ht="12.75" hidden="false" customHeight="false" outlineLevel="0" collapsed="false">
      <c r="D973" s="106"/>
    </row>
    <row r="974" customFormat="false" ht="12.75" hidden="false" customHeight="false" outlineLevel="0" collapsed="false">
      <c r="D974" s="106"/>
    </row>
    <row r="975" customFormat="false" ht="12.75" hidden="false" customHeight="false" outlineLevel="0" collapsed="false">
      <c r="D975" s="106"/>
    </row>
    <row r="976" customFormat="false" ht="12.75" hidden="false" customHeight="false" outlineLevel="0" collapsed="false">
      <c r="D976" s="106"/>
    </row>
    <row r="977" customFormat="false" ht="12.75" hidden="false" customHeight="false" outlineLevel="0" collapsed="false">
      <c r="D977" s="106"/>
    </row>
    <row r="978" customFormat="false" ht="12.75" hidden="false" customHeight="false" outlineLevel="0" collapsed="false">
      <c r="D978" s="106"/>
    </row>
    <row r="979" customFormat="false" ht="12.75" hidden="false" customHeight="false" outlineLevel="0" collapsed="false">
      <c r="D979" s="106"/>
    </row>
    <row r="980" customFormat="false" ht="12.75" hidden="false" customHeight="false" outlineLevel="0" collapsed="false">
      <c r="D980" s="106"/>
    </row>
    <row r="981" customFormat="false" ht="12.75" hidden="false" customHeight="false" outlineLevel="0" collapsed="false">
      <c r="D981" s="106"/>
    </row>
    <row r="982" customFormat="false" ht="12.75" hidden="false" customHeight="false" outlineLevel="0" collapsed="false">
      <c r="D982" s="106"/>
    </row>
    <row r="983" customFormat="false" ht="12.75" hidden="false" customHeight="false" outlineLevel="0" collapsed="false">
      <c r="D983" s="106"/>
    </row>
    <row r="984" customFormat="false" ht="12.75" hidden="false" customHeight="false" outlineLevel="0" collapsed="false">
      <c r="D984" s="106"/>
    </row>
    <row r="985" customFormat="false" ht="12.75" hidden="false" customHeight="false" outlineLevel="0" collapsed="false">
      <c r="D985" s="106"/>
    </row>
    <row r="986" customFormat="false" ht="12.75" hidden="false" customHeight="false" outlineLevel="0" collapsed="false">
      <c r="D986" s="106"/>
    </row>
    <row r="987" customFormat="false" ht="12.75" hidden="false" customHeight="false" outlineLevel="0" collapsed="false">
      <c r="D987" s="106"/>
    </row>
    <row r="988" customFormat="false" ht="12.75" hidden="false" customHeight="false" outlineLevel="0" collapsed="false">
      <c r="D988" s="106"/>
    </row>
    <row r="989" customFormat="false" ht="12.75" hidden="false" customHeight="false" outlineLevel="0" collapsed="false">
      <c r="D989" s="106"/>
    </row>
    <row r="990" customFormat="false" ht="12.75" hidden="false" customHeight="false" outlineLevel="0" collapsed="false">
      <c r="D990" s="106"/>
    </row>
    <row r="991" customFormat="false" ht="12.75" hidden="false" customHeight="false" outlineLevel="0" collapsed="false">
      <c r="D991" s="106"/>
    </row>
    <row r="992" customFormat="false" ht="12.75" hidden="false" customHeight="false" outlineLevel="0" collapsed="false">
      <c r="D992" s="106"/>
    </row>
    <row r="993" customFormat="false" ht="12.75" hidden="false" customHeight="false" outlineLevel="0" collapsed="false">
      <c r="D993" s="106"/>
    </row>
    <row r="994" customFormat="false" ht="12.75" hidden="false" customHeight="false" outlineLevel="0" collapsed="false">
      <c r="D994" s="106"/>
    </row>
    <row r="995" customFormat="false" ht="12.75" hidden="false" customHeight="false" outlineLevel="0" collapsed="false">
      <c r="D995" s="106"/>
    </row>
    <row r="996" customFormat="false" ht="12.75" hidden="false" customHeight="false" outlineLevel="0" collapsed="false">
      <c r="D996" s="106"/>
    </row>
    <row r="997" customFormat="false" ht="12.75" hidden="false" customHeight="false" outlineLevel="0" collapsed="false">
      <c r="D997" s="106"/>
    </row>
    <row r="998" customFormat="false" ht="12.75" hidden="false" customHeight="false" outlineLevel="0" collapsed="false">
      <c r="D998" s="106"/>
    </row>
    <row r="999" customFormat="false" ht="12.75" hidden="false" customHeight="false" outlineLevel="0" collapsed="false">
      <c r="D999" s="106"/>
    </row>
    <row r="1000" customFormat="false" ht="12.75" hidden="false" customHeight="false" outlineLevel="0" collapsed="false">
      <c r="D1000" s="106"/>
    </row>
    <row r="1001" customFormat="false" ht="12.75" hidden="false" customHeight="false" outlineLevel="0" collapsed="false">
      <c r="D1001" s="106"/>
    </row>
    <row r="1002" customFormat="false" ht="12.75" hidden="false" customHeight="false" outlineLevel="0" collapsed="false">
      <c r="D1002" s="106"/>
    </row>
    <row r="1003" customFormat="false" ht="12.75" hidden="false" customHeight="false" outlineLevel="0" collapsed="false">
      <c r="D1003" s="106"/>
    </row>
    <row r="1004" customFormat="false" ht="12.75" hidden="false" customHeight="false" outlineLevel="0" collapsed="false">
      <c r="D1004" s="106"/>
    </row>
    <row r="1005" customFormat="false" ht="12.75" hidden="false" customHeight="false" outlineLevel="0" collapsed="false">
      <c r="D1005" s="106"/>
    </row>
    <row r="1006" customFormat="false" ht="12.75" hidden="false" customHeight="false" outlineLevel="0" collapsed="false">
      <c r="D1006" s="106"/>
    </row>
    <row r="1007" customFormat="false" ht="12.75" hidden="false" customHeight="false" outlineLevel="0" collapsed="false">
      <c r="D1007" s="106"/>
    </row>
    <row r="1008" customFormat="false" ht="12.75" hidden="false" customHeight="false" outlineLevel="0" collapsed="false">
      <c r="D1008" s="106"/>
    </row>
    <row r="1009" customFormat="false" ht="12.75" hidden="false" customHeight="false" outlineLevel="0" collapsed="false">
      <c r="D1009" s="106"/>
    </row>
    <row r="1010" customFormat="false" ht="12.75" hidden="false" customHeight="false" outlineLevel="0" collapsed="false">
      <c r="D1010" s="106"/>
    </row>
    <row r="1011" customFormat="false" ht="12.75" hidden="false" customHeight="false" outlineLevel="0" collapsed="false">
      <c r="D1011" s="106"/>
    </row>
    <row r="1012" customFormat="false" ht="12.75" hidden="false" customHeight="false" outlineLevel="0" collapsed="false">
      <c r="D1012" s="106"/>
    </row>
    <row r="1013" customFormat="false" ht="12.75" hidden="false" customHeight="false" outlineLevel="0" collapsed="false">
      <c r="D1013" s="106"/>
    </row>
    <row r="1014" customFormat="false" ht="12.75" hidden="false" customHeight="false" outlineLevel="0" collapsed="false">
      <c r="D1014" s="106"/>
    </row>
    <row r="1015" customFormat="false" ht="12.75" hidden="false" customHeight="false" outlineLevel="0" collapsed="false">
      <c r="D1015" s="106"/>
    </row>
    <row r="1016" customFormat="false" ht="12.75" hidden="false" customHeight="false" outlineLevel="0" collapsed="false">
      <c r="D1016" s="106"/>
    </row>
    <row r="1017" customFormat="false" ht="12.75" hidden="false" customHeight="false" outlineLevel="0" collapsed="false">
      <c r="D1017" s="106"/>
    </row>
    <row r="1018" customFormat="false" ht="12.75" hidden="false" customHeight="false" outlineLevel="0" collapsed="false">
      <c r="D1018" s="106"/>
    </row>
    <row r="1019" customFormat="false" ht="12.75" hidden="false" customHeight="false" outlineLevel="0" collapsed="false">
      <c r="D1019" s="106"/>
    </row>
    <row r="1020" customFormat="false" ht="12.75" hidden="false" customHeight="false" outlineLevel="0" collapsed="false">
      <c r="D1020" s="106"/>
    </row>
    <row r="1021" customFormat="false" ht="12.75" hidden="false" customHeight="false" outlineLevel="0" collapsed="false">
      <c r="D1021" s="106"/>
    </row>
    <row r="1022" customFormat="false" ht="12.75" hidden="false" customHeight="false" outlineLevel="0" collapsed="false">
      <c r="D1022" s="106"/>
    </row>
    <row r="1023" customFormat="false" ht="12.75" hidden="false" customHeight="false" outlineLevel="0" collapsed="false">
      <c r="D1023" s="106"/>
    </row>
    <row r="1024" customFormat="false" ht="12.75" hidden="false" customHeight="false" outlineLevel="0" collapsed="false">
      <c r="D1024" s="106"/>
    </row>
    <row r="1025" customFormat="false" ht="12.75" hidden="false" customHeight="false" outlineLevel="0" collapsed="false">
      <c r="D1025" s="106"/>
    </row>
    <row r="1026" customFormat="false" ht="12.75" hidden="false" customHeight="false" outlineLevel="0" collapsed="false">
      <c r="D1026" s="106"/>
    </row>
    <row r="1027" customFormat="false" ht="12.75" hidden="false" customHeight="false" outlineLevel="0" collapsed="false">
      <c r="D1027" s="106"/>
    </row>
    <row r="1028" customFormat="false" ht="12.75" hidden="false" customHeight="false" outlineLevel="0" collapsed="false">
      <c r="D1028" s="106"/>
    </row>
    <row r="1029" customFormat="false" ht="12.75" hidden="false" customHeight="false" outlineLevel="0" collapsed="false">
      <c r="D1029" s="106"/>
    </row>
    <row r="1030" customFormat="false" ht="12.75" hidden="false" customHeight="false" outlineLevel="0" collapsed="false">
      <c r="D1030" s="106"/>
    </row>
    <row r="1031" customFormat="false" ht="12.75" hidden="false" customHeight="false" outlineLevel="0" collapsed="false">
      <c r="D1031" s="106"/>
    </row>
    <row r="1032" customFormat="false" ht="12.75" hidden="false" customHeight="false" outlineLevel="0" collapsed="false">
      <c r="D1032" s="106"/>
    </row>
    <row r="1033" customFormat="false" ht="12.75" hidden="false" customHeight="false" outlineLevel="0" collapsed="false">
      <c r="D1033" s="106"/>
    </row>
    <row r="1034" customFormat="false" ht="12.75" hidden="false" customHeight="false" outlineLevel="0" collapsed="false">
      <c r="D1034" s="106"/>
    </row>
    <row r="1035" customFormat="false" ht="12.75" hidden="false" customHeight="false" outlineLevel="0" collapsed="false">
      <c r="D1035" s="106"/>
    </row>
    <row r="1036" customFormat="false" ht="12.75" hidden="false" customHeight="false" outlineLevel="0" collapsed="false">
      <c r="D1036" s="106"/>
    </row>
    <row r="1037" customFormat="false" ht="12.75" hidden="false" customHeight="false" outlineLevel="0" collapsed="false">
      <c r="D1037" s="106"/>
    </row>
    <row r="1038" customFormat="false" ht="12.75" hidden="false" customHeight="false" outlineLevel="0" collapsed="false">
      <c r="D1038" s="106"/>
    </row>
    <row r="1039" customFormat="false" ht="12.75" hidden="false" customHeight="false" outlineLevel="0" collapsed="false">
      <c r="D1039" s="106"/>
    </row>
    <row r="1040" customFormat="false" ht="12.75" hidden="false" customHeight="false" outlineLevel="0" collapsed="false">
      <c r="D1040" s="106"/>
    </row>
    <row r="1041" customFormat="false" ht="12.75" hidden="false" customHeight="false" outlineLevel="0" collapsed="false">
      <c r="D1041" s="106"/>
    </row>
    <row r="1042" customFormat="false" ht="12.75" hidden="false" customHeight="false" outlineLevel="0" collapsed="false">
      <c r="D1042" s="106"/>
    </row>
    <row r="1043" customFormat="false" ht="12.75" hidden="false" customHeight="false" outlineLevel="0" collapsed="false">
      <c r="D1043" s="106"/>
    </row>
    <row r="1044" customFormat="false" ht="12.75" hidden="false" customHeight="false" outlineLevel="0" collapsed="false">
      <c r="D1044" s="106"/>
    </row>
    <row r="1045" customFormat="false" ht="12.75" hidden="false" customHeight="false" outlineLevel="0" collapsed="false">
      <c r="D1045" s="106"/>
    </row>
    <row r="1046" customFormat="false" ht="12.75" hidden="false" customHeight="false" outlineLevel="0" collapsed="false">
      <c r="D1046" s="106"/>
    </row>
    <row r="1047" customFormat="false" ht="12.75" hidden="false" customHeight="false" outlineLevel="0" collapsed="false">
      <c r="D1047" s="106"/>
    </row>
    <row r="1048" customFormat="false" ht="12.75" hidden="false" customHeight="false" outlineLevel="0" collapsed="false">
      <c r="D1048" s="106"/>
    </row>
    <row r="1049" customFormat="false" ht="12.75" hidden="false" customHeight="false" outlineLevel="0" collapsed="false">
      <c r="D1049" s="106"/>
    </row>
    <row r="1050" customFormat="false" ht="12.75" hidden="false" customHeight="false" outlineLevel="0" collapsed="false">
      <c r="D1050" s="106"/>
    </row>
    <row r="1051" customFormat="false" ht="12.75" hidden="false" customHeight="false" outlineLevel="0" collapsed="false">
      <c r="D1051" s="106"/>
    </row>
    <row r="1052" customFormat="false" ht="12.75" hidden="false" customHeight="false" outlineLevel="0" collapsed="false">
      <c r="D1052" s="106"/>
    </row>
    <row r="1053" customFormat="false" ht="12.75" hidden="false" customHeight="false" outlineLevel="0" collapsed="false">
      <c r="D1053" s="106"/>
    </row>
    <row r="1054" customFormat="false" ht="12.75" hidden="false" customHeight="false" outlineLevel="0" collapsed="false">
      <c r="D1054" s="106"/>
    </row>
    <row r="1055" customFormat="false" ht="12.75" hidden="false" customHeight="false" outlineLevel="0" collapsed="false">
      <c r="D1055" s="106"/>
    </row>
    <row r="1056" customFormat="false" ht="12.75" hidden="false" customHeight="false" outlineLevel="0" collapsed="false">
      <c r="D1056" s="106"/>
    </row>
    <row r="1057" customFormat="false" ht="12.75" hidden="false" customHeight="false" outlineLevel="0" collapsed="false">
      <c r="D1057" s="106"/>
    </row>
    <row r="1058" customFormat="false" ht="12.75" hidden="false" customHeight="false" outlineLevel="0" collapsed="false">
      <c r="D1058" s="106"/>
    </row>
    <row r="1059" customFormat="false" ht="12.75" hidden="false" customHeight="false" outlineLevel="0" collapsed="false">
      <c r="D1059" s="106"/>
    </row>
    <row r="1060" customFormat="false" ht="12.75" hidden="false" customHeight="false" outlineLevel="0" collapsed="false">
      <c r="D1060" s="106"/>
    </row>
    <row r="1061" customFormat="false" ht="12.75" hidden="false" customHeight="false" outlineLevel="0" collapsed="false">
      <c r="D1061" s="106"/>
    </row>
    <row r="1062" customFormat="false" ht="12.75" hidden="false" customHeight="false" outlineLevel="0" collapsed="false">
      <c r="D1062" s="106"/>
    </row>
    <row r="1063" customFormat="false" ht="12.75" hidden="false" customHeight="false" outlineLevel="0" collapsed="false">
      <c r="D1063" s="106"/>
    </row>
    <row r="1064" customFormat="false" ht="12.75" hidden="false" customHeight="false" outlineLevel="0" collapsed="false">
      <c r="D1064" s="106"/>
    </row>
    <row r="1065" customFormat="false" ht="12.75" hidden="false" customHeight="false" outlineLevel="0" collapsed="false">
      <c r="D1065" s="106"/>
    </row>
    <row r="1066" customFormat="false" ht="12.75" hidden="false" customHeight="false" outlineLevel="0" collapsed="false">
      <c r="D1066" s="106"/>
    </row>
    <row r="1067" customFormat="false" ht="12.75" hidden="false" customHeight="false" outlineLevel="0" collapsed="false">
      <c r="D1067" s="106"/>
    </row>
    <row r="1068" customFormat="false" ht="12.75" hidden="false" customHeight="false" outlineLevel="0" collapsed="false">
      <c r="D1068" s="106"/>
    </row>
    <row r="1069" customFormat="false" ht="12.75" hidden="false" customHeight="false" outlineLevel="0" collapsed="false">
      <c r="D1069" s="106"/>
    </row>
    <row r="1070" customFormat="false" ht="12.75" hidden="false" customHeight="false" outlineLevel="0" collapsed="false">
      <c r="D1070" s="106"/>
    </row>
    <row r="1071" customFormat="false" ht="12.75" hidden="false" customHeight="false" outlineLevel="0" collapsed="false">
      <c r="D1071" s="106"/>
    </row>
    <row r="1072" customFormat="false" ht="12.75" hidden="false" customHeight="false" outlineLevel="0" collapsed="false">
      <c r="D1072" s="106"/>
    </row>
    <row r="1073" customFormat="false" ht="12.75" hidden="false" customHeight="false" outlineLevel="0" collapsed="false">
      <c r="D1073" s="106"/>
    </row>
    <row r="1074" customFormat="false" ht="12.75" hidden="false" customHeight="false" outlineLevel="0" collapsed="false">
      <c r="D1074" s="106"/>
    </row>
    <row r="1075" customFormat="false" ht="12.75" hidden="false" customHeight="false" outlineLevel="0" collapsed="false">
      <c r="D1075" s="106"/>
    </row>
    <row r="1076" customFormat="false" ht="12.75" hidden="false" customHeight="false" outlineLevel="0" collapsed="false">
      <c r="D1076" s="106"/>
    </row>
    <row r="1077" customFormat="false" ht="12.75" hidden="false" customHeight="false" outlineLevel="0" collapsed="false">
      <c r="D1077" s="1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1999-11-22T13:01:15Z</dcterms:created>
  <dc:creator>Ivan Liu</dc:creator>
  <dc:description>- Oracle 8i ODBC QueryFix Applied</dc:description>
  <dc:language>en-US</dc:language>
  <cp:lastModifiedBy>gstorey</cp:lastModifiedBy>
  <cp:lastPrinted>2000-07-07T17:13:22Z</cp:lastPrinted>
  <cp:revision>0</cp:revision>
  <dc:subject/>
  <dc:title/>
</cp:coreProperties>
</file>